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20" yWindow="645" windowWidth="24780" windowHeight="13560" firstSheet="2" activeTab="15"/>
  </bookViews>
  <sheets>
    <sheet name="Data - Assistance" sheetId="23" r:id="rId1"/>
    <sheet name="Data - Capital" sheetId="1" r:id="rId2"/>
    <sheet name="Data - Total" sheetId="19" r:id="rId3"/>
    <sheet name="Data - Current" sheetId="21" r:id="rId4"/>
    <sheet name="Population" sheetId="24" r:id="rId5"/>
    <sheet name="K12" sheetId="15" r:id="rId6"/>
    <sheet name="Higher" sheetId="2" r:id="rId7"/>
    <sheet name="Highways" sheetId="4" r:id="rId8"/>
    <sheet name="Transit" sheetId="6" r:id="rId9"/>
    <sheet name="Police" sheetId="14" r:id="rId10"/>
    <sheet name="Corrections" sheetId="16" r:id="rId11"/>
    <sheet name="Fire" sheetId="17" r:id="rId12"/>
    <sheet name="Housing " sheetId="5" r:id="rId13"/>
    <sheet name="Natural Resources" sheetId="9" r:id="rId14"/>
    <sheet name="Parks" sheetId="20" r:id="rId15"/>
    <sheet name="Sewerage" sheetId="10" r:id="rId16"/>
    <sheet name="Solid" sheetId="18" r:id="rId17"/>
    <sheet name="Water" sheetId="11" r:id="rId18"/>
    <sheet name="Electric" sheetId="12" r:id="rId19"/>
    <sheet name="Gas" sheetId="13" r:id="rId20"/>
    <sheet name="Administration" sheetId="22" r:id="rId21"/>
  </sheets>
  <externalReferences>
    <externalReference r:id="rId22"/>
  </externalReferenc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" i="2"/>
  <c r="F4" i="2"/>
  <c r="B53" i="24"/>
  <c r="A53" i="24"/>
  <c r="B52" i="24"/>
  <c r="A52" i="24"/>
  <c r="B51" i="24"/>
  <c r="A51" i="24"/>
  <c r="B50" i="24"/>
  <c r="A50" i="24"/>
  <c r="B49" i="24"/>
  <c r="A49" i="24"/>
  <c r="B48" i="24"/>
  <c r="A48" i="24"/>
  <c r="B47" i="24"/>
  <c r="A47" i="24"/>
  <c r="B46" i="24"/>
  <c r="A46" i="24"/>
  <c r="B45" i="24"/>
  <c r="A45" i="24"/>
  <c r="B44" i="24"/>
  <c r="A44" i="24"/>
  <c r="B43" i="24"/>
  <c r="A43" i="24"/>
  <c r="B42" i="24"/>
  <c r="A42" i="24"/>
  <c r="B41" i="24"/>
  <c r="A41" i="24"/>
  <c r="B40" i="24"/>
  <c r="A40" i="24"/>
  <c r="B39" i="24"/>
  <c r="A39" i="24"/>
  <c r="B38" i="24"/>
  <c r="A38" i="24"/>
  <c r="B37" i="24"/>
  <c r="A37" i="24"/>
  <c r="B36" i="24"/>
  <c r="A36" i="24"/>
  <c r="B35" i="24"/>
  <c r="A35" i="24"/>
  <c r="B34" i="24"/>
  <c r="A34" i="24"/>
  <c r="B33" i="24"/>
  <c r="A33" i="24"/>
  <c r="B32" i="24"/>
  <c r="A32" i="24"/>
  <c r="B31" i="24"/>
  <c r="A31" i="24"/>
  <c r="B30" i="24"/>
  <c r="A30" i="24"/>
  <c r="B29" i="24"/>
  <c r="A29" i="24"/>
  <c r="B28" i="24"/>
  <c r="A28" i="24"/>
  <c r="B27" i="24"/>
  <c r="A27" i="24"/>
  <c r="B26" i="24"/>
  <c r="A26" i="24"/>
  <c r="B25" i="24"/>
  <c r="A25" i="24"/>
  <c r="B24" i="24"/>
  <c r="A24" i="24"/>
  <c r="B23" i="24"/>
  <c r="A23" i="24"/>
  <c r="B22" i="24"/>
  <c r="A22" i="24"/>
  <c r="B21" i="24"/>
  <c r="A21" i="24"/>
  <c r="B20" i="24"/>
  <c r="A20" i="24"/>
  <c r="B19" i="24"/>
  <c r="A19" i="24"/>
  <c r="B18" i="24"/>
  <c r="A18" i="24"/>
  <c r="B17" i="24"/>
  <c r="A17" i="24"/>
  <c r="B16" i="24"/>
  <c r="A16" i="24"/>
  <c r="B15" i="24"/>
  <c r="A15" i="24"/>
  <c r="B14" i="24"/>
  <c r="A14" i="24"/>
  <c r="B13" i="24"/>
  <c r="A13" i="24"/>
  <c r="B12" i="24"/>
  <c r="A12" i="24"/>
  <c r="B11" i="24"/>
  <c r="A11" i="24"/>
  <c r="B10" i="24"/>
  <c r="A10" i="24"/>
  <c r="B9" i="24"/>
  <c r="A9" i="24"/>
  <c r="B8" i="24"/>
  <c r="A8" i="24"/>
  <c r="B7" i="24"/>
  <c r="A7" i="24"/>
  <c r="B6" i="24"/>
  <c r="A6" i="24"/>
  <c r="B5" i="24"/>
  <c r="A5" i="24"/>
  <c r="B4" i="24"/>
  <c r="A4" i="24"/>
  <c r="B3" i="24"/>
  <c r="A3" i="24"/>
  <c r="B2" i="24"/>
  <c r="A2" i="24"/>
  <c r="B1" i="24"/>
  <c r="A1" i="24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2" i="19"/>
  <c r="R2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1" i="21"/>
  <c r="Q53" i="21"/>
  <c r="P53" i="21"/>
  <c r="O53" i="21"/>
  <c r="N53" i="21"/>
  <c r="M53" i="21"/>
  <c r="L53" i="21"/>
  <c r="K53" i="21"/>
  <c r="J53" i="21"/>
  <c r="I53" i="21"/>
  <c r="H53" i="21"/>
  <c r="G53" i="21"/>
  <c r="F53" i="21"/>
  <c r="E53" i="21"/>
  <c r="D53" i="21"/>
  <c r="C53" i="21"/>
  <c r="B53" i="21"/>
  <c r="A53" i="21"/>
  <c r="Q52" i="21"/>
  <c r="P52" i="21"/>
  <c r="O52" i="21"/>
  <c r="N52" i="21"/>
  <c r="M52" i="21"/>
  <c r="L52" i="21"/>
  <c r="K52" i="21"/>
  <c r="J52" i="21"/>
  <c r="I52" i="21"/>
  <c r="H52" i="21"/>
  <c r="G52" i="21"/>
  <c r="F52" i="21"/>
  <c r="E52" i="21"/>
  <c r="D52" i="21"/>
  <c r="C52" i="21"/>
  <c r="B52" i="21"/>
  <c r="A52" i="21"/>
  <c r="Q51" i="21"/>
  <c r="P51" i="21"/>
  <c r="O51" i="21"/>
  <c r="N51" i="21"/>
  <c r="M51" i="21"/>
  <c r="L51" i="21"/>
  <c r="K51" i="21"/>
  <c r="J51" i="21"/>
  <c r="I51" i="21"/>
  <c r="H51" i="21"/>
  <c r="G51" i="21"/>
  <c r="F51" i="21"/>
  <c r="E51" i="21"/>
  <c r="D51" i="21"/>
  <c r="C51" i="21"/>
  <c r="B51" i="21"/>
  <c r="A51" i="21"/>
  <c r="Q50" i="21"/>
  <c r="P50" i="2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B50" i="21"/>
  <c r="A50" i="21"/>
  <c r="Q49" i="21"/>
  <c r="P49" i="21"/>
  <c r="O49" i="21"/>
  <c r="N49" i="21"/>
  <c r="M49" i="21"/>
  <c r="L49" i="21"/>
  <c r="K49" i="21"/>
  <c r="J49" i="21"/>
  <c r="I49" i="21"/>
  <c r="H49" i="21"/>
  <c r="G49" i="21"/>
  <c r="F49" i="21"/>
  <c r="E49" i="21"/>
  <c r="D49" i="21"/>
  <c r="C49" i="21"/>
  <c r="B49" i="21"/>
  <c r="A49" i="21"/>
  <c r="Q48" i="21"/>
  <c r="P48" i="21"/>
  <c r="O48" i="21"/>
  <c r="N48" i="21"/>
  <c r="M48" i="21"/>
  <c r="L48" i="21"/>
  <c r="K48" i="21"/>
  <c r="J48" i="21"/>
  <c r="I48" i="21"/>
  <c r="H48" i="21"/>
  <c r="G48" i="21"/>
  <c r="F48" i="21"/>
  <c r="E48" i="21"/>
  <c r="D48" i="21"/>
  <c r="C48" i="21"/>
  <c r="B48" i="21"/>
  <c r="A48" i="21"/>
  <c r="Q47" i="21"/>
  <c r="P47" i="21"/>
  <c r="O47" i="21"/>
  <c r="N47" i="21"/>
  <c r="M47" i="21"/>
  <c r="L47" i="21"/>
  <c r="K47" i="21"/>
  <c r="J47" i="21"/>
  <c r="I47" i="21"/>
  <c r="H47" i="21"/>
  <c r="G47" i="21"/>
  <c r="F47" i="21"/>
  <c r="E47" i="21"/>
  <c r="D47" i="21"/>
  <c r="C47" i="21"/>
  <c r="B47" i="21"/>
  <c r="A47" i="21"/>
  <c r="Q46" i="21"/>
  <c r="P46" i="21"/>
  <c r="O46" i="21"/>
  <c r="N46" i="21"/>
  <c r="M46" i="21"/>
  <c r="L46" i="21"/>
  <c r="K46" i="21"/>
  <c r="J46" i="21"/>
  <c r="I46" i="21"/>
  <c r="H46" i="21"/>
  <c r="G46" i="21"/>
  <c r="F46" i="21"/>
  <c r="E46" i="21"/>
  <c r="D46" i="21"/>
  <c r="C46" i="21"/>
  <c r="B46" i="21"/>
  <c r="A46" i="21"/>
  <c r="Q45" i="21"/>
  <c r="P45" i="21"/>
  <c r="O45" i="21"/>
  <c r="N45" i="21"/>
  <c r="M45" i="21"/>
  <c r="L45" i="21"/>
  <c r="K45" i="21"/>
  <c r="J45" i="21"/>
  <c r="I45" i="21"/>
  <c r="H45" i="21"/>
  <c r="G45" i="21"/>
  <c r="F45" i="21"/>
  <c r="E45" i="21"/>
  <c r="D45" i="21"/>
  <c r="C45" i="21"/>
  <c r="B45" i="21"/>
  <c r="A45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A44" i="21"/>
  <c r="Q43" i="21"/>
  <c r="P43" i="21"/>
  <c r="O43" i="21"/>
  <c r="N43" i="21"/>
  <c r="M43" i="21"/>
  <c r="L43" i="21"/>
  <c r="K43" i="21"/>
  <c r="J43" i="21"/>
  <c r="I43" i="21"/>
  <c r="H43" i="21"/>
  <c r="G43" i="21"/>
  <c r="F43" i="21"/>
  <c r="E43" i="21"/>
  <c r="D43" i="21"/>
  <c r="C43" i="21"/>
  <c r="B43" i="21"/>
  <c r="A43" i="21"/>
  <c r="Q42" i="21"/>
  <c r="P42" i="21"/>
  <c r="O42" i="21"/>
  <c r="N42" i="21"/>
  <c r="M42" i="21"/>
  <c r="L42" i="21"/>
  <c r="K42" i="21"/>
  <c r="J42" i="21"/>
  <c r="I42" i="21"/>
  <c r="H42" i="21"/>
  <c r="G42" i="21"/>
  <c r="F42" i="21"/>
  <c r="E42" i="21"/>
  <c r="D42" i="21"/>
  <c r="C42" i="21"/>
  <c r="B42" i="21"/>
  <c r="A42" i="21"/>
  <c r="Q41" i="21"/>
  <c r="P41" i="21"/>
  <c r="O41" i="21"/>
  <c r="N41" i="21"/>
  <c r="M41" i="21"/>
  <c r="L41" i="21"/>
  <c r="K41" i="21"/>
  <c r="J41" i="21"/>
  <c r="I41" i="21"/>
  <c r="H41" i="21"/>
  <c r="G41" i="21"/>
  <c r="F41" i="21"/>
  <c r="E41" i="21"/>
  <c r="D41" i="21"/>
  <c r="C41" i="21"/>
  <c r="B41" i="21"/>
  <c r="A41" i="21"/>
  <c r="Q40" i="21"/>
  <c r="P40" i="21"/>
  <c r="O40" i="21"/>
  <c r="N40" i="21"/>
  <c r="M40" i="21"/>
  <c r="L40" i="21"/>
  <c r="K40" i="21"/>
  <c r="J40" i="21"/>
  <c r="I40" i="21"/>
  <c r="H40" i="21"/>
  <c r="G40" i="21"/>
  <c r="F40" i="21"/>
  <c r="E40" i="21"/>
  <c r="D40" i="21"/>
  <c r="C40" i="21"/>
  <c r="B40" i="21"/>
  <c r="A40" i="21"/>
  <c r="Q39" i="21"/>
  <c r="P39" i="21"/>
  <c r="O39" i="21"/>
  <c r="N39" i="21"/>
  <c r="M39" i="21"/>
  <c r="L39" i="21"/>
  <c r="K39" i="21"/>
  <c r="J39" i="21"/>
  <c r="I39" i="21"/>
  <c r="H39" i="21"/>
  <c r="G39" i="21"/>
  <c r="F39" i="21"/>
  <c r="E39" i="21"/>
  <c r="D39" i="21"/>
  <c r="C39" i="21"/>
  <c r="B39" i="21"/>
  <c r="A39" i="21"/>
  <c r="Q38" i="21"/>
  <c r="P38" i="21"/>
  <c r="O38" i="21"/>
  <c r="N38" i="21"/>
  <c r="M38" i="21"/>
  <c r="L38" i="21"/>
  <c r="K38" i="21"/>
  <c r="J38" i="21"/>
  <c r="I38" i="21"/>
  <c r="H38" i="21"/>
  <c r="G38" i="21"/>
  <c r="F38" i="21"/>
  <c r="E38" i="21"/>
  <c r="D38" i="21"/>
  <c r="C38" i="21"/>
  <c r="B38" i="21"/>
  <c r="A38" i="21"/>
  <c r="Q37" i="21"/>
  <c r="P37" i="21"/>
  <c r="O37" i="21"/>
  <c r="N37" i="21"/>
  <c r="M37" i="21"/>
  <c r="L37" i="21"/>
  <c r="K37" i="21"/>
  <c r="J37" i="21"/>
  <c r="I37" i="21"/>
  <c r="H37" i="21"/>
  <c r="G37" i="21"/>
  <c r="F37" i="21"/>
  <c r="E37" i="21"/>
  <c r="D37" i="21"/>
  <c r="C37" i="21"/>
  <c r="B37" i="21"/>
  <c r="A37" i="21"/>
  <c r="Q36" i="21"/>
  <c r="P36" i="21"/>
  <c r="O36" i="21"/>
  <c r="N36" i="21"/>
  <c r="M36" i="21"/>
  <c r="L36" i="21"/>
  <c r="K36" i="21"/>
  <c r="J36" i="21"/>
  <c r="I36" i="21"/>
  <c r="H36" i="21"/>
  <c r="G36" i="21"/>
  <c r="F36" i="21"/>
  <c r="E36" i="21"/>
  <c r="D36" i="21"/>
  <c r="C36" i="21"/>
  <c r="B36" i="21"/>
  <c r="A36" i="21"/>
  <c r="Q35" i="21"/>
  <c r="P35" i="21"/>
  <c r="O35" i="21"/>
  <c r="N35" i="21"/>
  <c r="M35" i="21"/>
  <c r="L35" i="21"/>
  <c r="K35" i="21"/>
  <c r="J35" i="21"/>
  <c r="I35" i="21"/>
  <c r="H35" i="21"/>
  <c r="G35" i="21"/>
  <c r="F35" i="21"/>
  <c r="E35" i="21"/>
  <c r="D35" i="21"/>
  <c r="C35" i="21"/>
  <c r="B35" i="21"/>
  <c r="A35" i="21"/>
  <c r="Q34" i="21"/>
  <c r="P34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C34" i="21"/>
  <c r="B34" i="21"/>
  <c r="A34" i="21"/>
  <c r="Q33" i="21"/>
  <c r="P33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C33" i="21"/>
  <c r="B33" i="21"/>
  <c r="A33" i="21"/>
  <c r="Q32" i="21"/>
  <c r="P32" i="21"/>
  <c r="O32" i="21"/>
  <c r="N32" i="21"/>
  <c r="M32" i="21"/>
  <c r="L32" i="21"/>
  <c r="K32" i="21"/>
  <c r="J32" i="21"/>
  <c r="I32" i="21"/>
  <c r="H32" i="21"/>
  <c r="G32" i="21"/>
  <c r="F32" i="21"/>
  <c r="E32" i="21"/>
  <c r="D32" i="21"/>
  <c r="C32" i="21"/>
  <c r="B32" i="21"/>
  <c r="A32" i="21"/>
  <c r="Q31" i="21"/>
  <c r="P31" i="21"/>
  <c r="O31" i="21"/>
  <c r="N31" i="21"/>
  <c r="M31" i="21"/>
  <c r="L31" i="21"/>
  <c r="K31" i="21"/>
  <c r="J31" i="21"/>
  <c r="I31" i="21"/>
  <c r="H31" i="21"/>
  <c r="G31" i="21"/>
  <c r="F31" i="21"/>
  <c r="E31" i="21"/>
  <c r="D31" i="21"/>
  <c r="C31" i="21"/>
  <c r="B31" i="21"/>
  <c r="A31" i="21"/>
  <c r="Q30" i="21"/>
  <c r="P30" i="21"/>
  <c r="O30" i="21"/>
  <c r="N30" i="21"/>
  <c r="M30" i="21"/>
  <c r="L30" i="21"/>
  <c r="K30" i="21"/>
  <c r="J30" i="21"/>
  <c r="I30" i="21"/>
  <c r="H30" i="21"/>
  <c r="G30" i="21"/>
  <c r="F30" i="21"/>
  <c r="E30" i="21"/>
  <c r="D30" i="21"/>
  <c r="C30" i="21"/>
  <c r="B30" i="21"/>
  <c r="A30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A29" i="21"/>
  <c r="Q28" i="21"/>
  <c r="P28" i="21"/>
  <c r="O28" i="21"/>
  <c r="N28" i="21"/>
  <c r="M28" i="21"/>
  <c r="L28" i="21"/>
  <c r="K28" i="21"/>
  <c r="J28" i="21"/>
  <c r="I28" i="21"/>
  <c r="H28" i="21"/>
  <c r="G28" i="21"/>
  <c r="F28" i="21"/>
  <c r="E28" i="21"/>
  <c r="D28" i="21"/>
  <c r="C28" i="21"/>
  <c r="B28" i="21"/>
  <c r="A28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C27" i="21"/>
  <c r="B27" i="21"/>
  <c r="A27" i="21"/>
  <c r="Q26" i="21"/>
  <c r="P26" i="21"/>
  <c r="O26" i="21"/>
  <c r="N26" i="21"/>
  <c r="M26" i="21"/>
  <c r="L26" i="21"/>
  <c r="K26" i="21"/>
  <c r="J26" i="21"/>
  <c r="I26" i="21"/>
  <c r="H26" i="21"/>
  <c r="G26" i="21"/>
  <c r="F26" i="21"/>
  <c r="E26" i="21"/>
  <c r="D26" i="21"/>
  <c r="C26" i="21"/>
  <c r="B26" i="21"/>
  <c r="A26" i="21"/>
  <c r="Q25" i="21"/>
  <c r="P25" i="21"/>
  <c r="O25" i="21"/>
  <c r="N25" i="21"/>
  <c r="M25" i="21"/>
  <c r="L25" i="21"/>
  <c r="K25" i="21"/>
  <c r="J25" i="21"/>
  <c r="I25" i="21"/>
  <c r="H25" i="21"/>
  <c r="G25" i="21"/>
  <c r="F25" i="21"/>
  <c r="E25" i="21"/>
  <c r="D25" i="21"/>
  <c r="C25" i="21"/>
  <c r="B25" i="21"/>
  <c r="A25" i="21"/>
  <c r="Q24" i="21"/>
  <c r="P24" i="21"/>
  <c r="O24" i="21"/>
  <c r="N24" i="21"/>
  <c r="M24" i="21"/>
  <c r="L24" i="21"/>
  <c r="K24" i="21"/>
  <c r="J24" i="21"/>
  <c r="I24" i="21"/>
  <c r="H24" i="21"/>
  <c r="G24" i="21"/>
  <c r="F24" i="21"/>
  <c r="E24" i="21"/>
  <c r="D24" i="21"/>
  <c r="C24" i="21"/>
  <c r="B24" i="21"/>
  <c r="A24" i="21"/>
  <c r="Q23" i="21"/>
  <c r="P23" i="21"/>
  <c r="O23" i="21"/>
  <c r="N23" i="21"/>
  <c r="M23" i="21"/>
  <c r="L23" i="21"/>
  <c r="K23" i="21"/>
  <c r="J23" i="21"/>
  <c r="I23" i="21"/>
  <c r="H23" i="21"/>
  <c r="G23" i="21"/>
  <c r="F23" i="21"/>
  <c r="E23" i="21"/>
  <c r="D23" i="21"/>
  <c r="C23" i="21"/>
  <c r="B23" i="21"/>
  <c r="A23" i="21"/>
  <c r="Q22" i="21"/>
  <c r="P22" i="21"/>
  <c r="O22" i="21"/>
  <c r="N22" i="21"/>
  <c r="M22" i="21"/>
  <c r="L22" i="21"/>
  <c r="K22" i="21"/>
  <c r="J22" i="21"/>
  <c r="I22" i="21"/>
  <c r="H22" i="21"/>
  <c r="G22" i="21"/>
  <c r="F22" i="21"/>
  <c r="E22" i="21"/>
  <c r="D22" i="21"/>
  <c r="C22" i="21"/>
  <c r="B22" i="21"/>
  <c r="A22" i="21"/>
  <c r="Q21" i="21"/>
  <c r="P21" i="21"/>
  <c r="O21" i="21"/>
  <c r="N21" i="21"/>
  <c r="M21" i="21"/>
  <c r="L21" i="21"/>
  <c r="K21" i="21"/>
  <c r="J21" i="21"/>
  <c r="I21" i="21"/>
  <c r="H21" i="21"/>
  <c r="G21" i="21"/>
  <c r="F21" i="21"/>
  <c r="E21" i="21"/>
  <c r="D21" i="21"/>
  <c r="C21" i="21"/>
  <c r="B21" i="21"/>
  <c r="A21" i="21"/>
  <c r="Q20" i="21"/>
  <c r="P20" i="21"/>
  <c r="O20" i="21"/>
  <c r="N20" i="21"/>
  <c r="M20" i="21"/>
  <c r="L20" i="21"/>
  <c r="K20" i="21"/>
  <c r="J20" i="21"/>
  <c r="I20" i="21"/>
  <c r="H20" i="21"/>
  <c r="G20" i="21"/>
  <c r="F20" i="21"/>
  <c r="E20" i="21"/>
  <c r="D20" i="21"/>
  <c r="C20" i="21"/>
  <c r="B20" i="21"/>
  <c r="A20" i="21"/>
  <c r="Q19" i="21"/>
  <c r="P19" i="21"/>
  <c r="O19" i="21"/>
  <c r="N19" i="21"/>
  <c r="M19" i="21"/>
  <c r="L19" i="21"/>
  <c r="K19" i="21"/>
  <c r="J19" i="21"/>
  <c r="I19" i="21"/>
  <c r="H19" i="21"/>
  <c r="G19" i="21"/>
  <c r="F19" i="21"/>
  <c r="E19" i="21"/>
  <c r="D19" i="21"/>
  <c r="C19" i="21"/>
  <c r="B19" i="21"/>
  <c r="A19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C18" i="21"/>
  <c r="B18" i="21"/>
  <c r="A18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C17" i="21"/>
  <c r="B17" i="21"/>
  <c r="A17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C16" i="21"/>
  <c r="B16" i="21"/>
  <c r="A16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C15" i="21"/>
  <c r="B15" i="21"/>
  <c r="A15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C14" i="21"/>
  <c r="B14" i="21"/>
  <c r="A14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C13" i="21"/>
  <c r="B13" i="21"/>
  <c r="A13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B12" i="21"/>
  <c r="A12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C11" i="21"/>
  <c r="B11" i="21"/>
  <c r="A11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C10" i="21"/>
  <c r="B10" i="21"/>
  <c r="A10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C9" i="21"/>
  <c r="B9" i="21"/>
  <c r="A9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A8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A7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A6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A5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A4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D5" i="2" s="1"/>
  <c r="C3" i="21"/>
  <c r="D5" i="15" s="1"/>
  <c r="B3" i="21"/>
  <c r="A3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D4" i="2" s="1"/>
  <c r="C2" i="21"/>
  <c r="B2" i="21"/>
  <c r="A2" i="21"/>
  <c r="Q1" i="21"/>
  <c r="P1" i="21"/>
  <c r="O1" i="21"/>
  <c r="N1" i="21"/>
  <c r="M1" i="21"/>
  <c r="L1" i="21"/>
  <c r="K1" i="21"/>
  <c r="J1" i="21"/>
  <c r="I1" i="21"/>
  <c r="H1" i="21"/>
  <c r="G1" i="21"/>
  <c r="F1" i="21"/>
  <c r="E1" i="21"/>
  <c r="D1" i="21"/>
  <c r="C1" i="21"/>
  <c r="B1" i="21"/>
  <c r="A1" i="21"/>
  <c r="R53" i="19"/>
  <c r="Q53" i="19"/>
  <c r="P53" i="19"/>
  <c r="O53" i="19"/>
  <c r="N53" i="19"/>
  <c r="M53" i="19"/>
  <c r="L53" i="19"/>
  <c r="K53" i="19"/>
  <c r="J53" i="19"/>
  <c r="I53" i="19"/>
  <c r="H53" i="19"/>
  <c r="G53" i="19"/>
  <c r="F53" i="19"/>
  <c r="E53" i="19"/>
  <c r="C53" i="19"/>
  <c r="B53" i="19"/>
  <c r="A53" i="19"/>
  <c r="R52" i="19"/>
  <c r="Q52" i="19"/>
  <c r="P52" i="19"/>
  <c r="O52" i="19"/>
  <c r="N52" i="19"/>
  <c r="M52" i="19"/>
  <c r="L52" i="19"/>
  <c r="K52" i="19"/>
  <c r="J52" i="19"/>
  <c r="I52" i="19"/>
  <c r="H52" i="19"/>
  <c r="G52" i="19"/>
  <c r="F52" i="19"/>
  <c r="E52" i="19"/>
  <c r="C52" i="19"/>
  <c r="B52" i="19"/>
  <c r="A52" i="19"/>
  <c r="R51" i="19"/>
  <c r="Q51" i="19"/>
  <c r="P51" i="19"/>
  <c r="O51" i="19"/>
  <c r="N51" i="19"/>
  <c r="M51" i="19"/>
  <c r="L51" i="19"/>
  <c r="K51" i="19"/>
  <c r="J51" i="19"/>
  <c r="I51" i="19"/>
  <c r="H51" i="19"/>
  <c r="G51" i="19"/>
  <c r="F51" i="19"/>
  <c r="E51" i="19"/>
  <c r="C51" i="19"/>
  <c r="B51" i="19"/>
  <c r="A51" i="19"/>
  <c r="R50" i="19"/>
  <c r="Q50" i="19"/>
  <c r="P50" i="19"/>
  <c r="O50" i="19"/>
  <c r="N50" i="19"/>
  <c r="M50" i="19"/>
  <c r="L50" i="19"/>
  <c r="K50" i="19"/>
  <c r="J50" i="19"/>
  <c r="I50" i="19"/>
  <c r="H50" i="19"/>
  <c r="G50" i="19"/>
  <c r="F50" i="19"/>
  <c r="E50" i="19"/>
  <c r="C50" i="19"/>
  <c r="B50" i="19"/>
  <c r="A50" i="19"/>
  <c r="R49" i="19"/>
  <c r="Q49" i="19"/>
  <c r="P49" i="19"/>
  <c r="O49" i="19"/>
  <c r="N49" i="19"/>
  <c r="M49" i="19"/>
  <c r="L49" i="19"/>
  <c r="K49" i="19"/>
  <c r="J49" i="19"/>
  <c r="I49" i="19"/>
  <c r="H49" i="19"/>
  <c r="G49" i="19"/>
  <c r="F49" i="19"/>
  <c r="E49" i="19"/>
  <c r="C49" i="19"/>
  <c r="B49" i="19"/>
  <c r="A49" i="19"/>
  <c r="R48" i="19"/>
  <c r="Q48" i="19"/>
  <c r="P48" i="19"/>
  <c r="O48" i="19"/>
  <c r="N48" i="19"/>
  <c r="M48" i="19"/>
  <c r="L48" i="19"/>
  <c r="K48" i="19"/>
  <c r="J48" i="19"/>
  <c r="I48" i="19"/>
  <c r="H48" i="19"/>
  <c r="G48" i="19"/>
  <c r="F48" i="19"/>
  <c r="E48" i="19"/>
  <c r="C48" i="19"/>
  <c r="B48" i="19"/>
  <c r="A48" i="19"/>
  <c r="R47" i="19"/>
  <c r="Q47" i="19"/>
  <c r="P47" i="19"/>
  <c r="O47" i="19"/>
  <c r="N47" i="19"/>
  <c r="M47" i="19"/>
  <c r="L47" i="19"/>
  <c r="K47" i="19"/>
  <c r="J47" i="19"/>
  <c r="I47" i="19"/>
  <c r="H47" i="19"/>
  <c r="G47" i="19"/>
  <c r="F47" i="19"/>
  <c r="E47" i="19"/>
  <c r="C47" i="19"/>
  <c r="B47" i="19"/>
  <c r="A47" i="19"/>
  <c r="R46" i="19"/>
  <c r="Q46" i="19"/>
  <c r="P46" i="19"/>
  <c r="O46" i="19"/>
  <c r="N46" i="19"/>
  <c r="M46" i="19"/>
  <c r="L46" i="19"/>
  <c r="K46" i="19"/>
  <c r="J46" i="19"/>
  <c r="I46" i="19"/>
  <c r="H46" i="19"/>
  <c r="G46" i="19"/>
  <c r="F46" i="19"/>
  <c r="E46" i="19"/>
  <c r="C46" i="19"/>
  <c r="B46" i="19"/>
  <c r="A46" i="19"/>
  <c r="R45" i="19"/>
  <c r="Q45" i="19"/>
  <c r="P45" i="19"/>
  <c r="O45" i="19"/>
  <c r="N45" i="19"/>
  <c r="M45" i="19"/>
  <c r="L45" i="19"/>
  <c r="K45" i="19"/>
  <c r="J45" i="19"/>
  <c r="I45" i="19"/>
  <c r="H45" i="19"/>
  <c r="G45" i="19"/>
  <c r="F45" i="19"/>
  <c r="E45" i="19"/>
  <c r="C45" i="19"/>
  <c r="B45" i="19"/>
  <c r="A45" i="19"/>
  <c r="R44" i="19"/>
  <c r="Q44" i="19"/>
  <c r="P44" i="19"/>
  <c r="O44" i="19"/>
  <c r="N44" i="19"/>
  <c r="M44" i="19"/>
  <c r="L44" i="19"/>
  <c r="K44" i="19"/>
  <c r="J44" i="19"/>
  <c r="I44" i="19"/>
  <c r="H44" i="19"/>
  <c r="G44" i="19"/>
  <c r="F44" i="19"/>
  <c r="E44" i="19"/>
  <c r="C44" i="19"/>
  <c r="B44" i="19"/>
  <c r="A44" i="19"/>
  <c r="R43" i="19"/>
  <c r="Q43" i="19"/>
  <c r="P43" i="19"/>
  <c r="O43" i="19"/>
  <c r="N43" i="19"/>
  <c r="M43" i="19"/>
  <c r="L43" i="19"/>
  <c r="K43" i="19"/>
  <c r="J43" i="19"/>
  <c r="I43" i="19"/>
  <c r="H43" i="19"/>
  <c r="G43" i="19"/>
  <c r="F43" i="19"/>
  <c r="E43" i="19"/>
  <c r="C43" i="19"/>
  <c r="B43" i="19"/>
  <c r="A43" i="19"/>
  <c r="R42" i="19"/>
  <c r="Q42" i="19"/>
  <c r="P42" i="19"/>
  <c r="O42" i="19"/>
  <c r="N42" i="19"/>
  <c r="M42" i="19"/>
  <c r="L42" i="19"/>
  <c r="K42" i="19"/>
  <c r="J42" i="19"/>
  <c r="I42" i="19"/>
  <c r="H42" i="19"/>
  <c r="G42" i="19"/>
  <c r="F42" i="19"/>
  <c r="E42" i="19"/>
  <c r="C42" i="19"/>
  <c r="B42" i="19"/>
  <c r="A42" i="19"/>
  <c r="R41" i="19"/>
  <c r="Q41" i="19"/>
  <c r="P41" i="19"/>
  <c r="O41" i="19"/>
  <c r="N41" i="19"/>
  <c r="M41" i="19"/>
  <c r="L41" i="19"/>
  <c r="K41" i="19"/>
  <c r="J41" i="19"/>
  <c r="I41" i="19"/>
  <c r="H41" i="19"/>
  <c r="G41" i="19"/>
  <c r="F41" i="19"/>
  <c r="E41" i="19"/>
  <c r="C41" i="19"/>
  <c r="B41" i="19"/>
  <c r="A41" i="19"/>
  <c r="R40" i="19"/>
  <c r="Q40" i="19"/>
  <c r="P40" i="19"/>
  <c r="O40" i="19"/>
  <c r="N40" i="19"/>
  <c r="M40" i="19"/>
  <c r="L40" i="19"/>
  <c r="K40" i="19"/>
  <c r="J40" i="19"/>
  <c r="I40" i="19"/>
  <c r="H40" i="19"/>
  <c r="G40" i="19"/>
  <c r="F40" i="19"/>
  <c r="E40" i="19"/>
  <c r="C40" i="19"/>
  <c r="B40" i="19"/>
  <c r="A40" i="19"/>
  <c r="R39" i="19"/>
  <c r="Q39" i="19"/>
  <c r="P39" i="19"/>
  <c r="O39" i="19"/>
  <c r="N39" i="19"/>
  <c r="M39" i="19"/>
  <c r="L39" i="19"/>
  <c r="K39" i="19"/>
  <c r="J39" i="19"/>
  <c r="I39" i="19"/>
  <c r="H39" i="19"/>
  <c r="G39" i="19"/>
  <c r="F39" i="19"/>
  <c r="E39" i="19"/>
  <c r="C39" i="19"/>
  <c r="B39" i="19"/>
  <c r="A39" i="19"/>
  <c r="R38" i="19"/>
  <c r="Q38" i="19"/>
  <c r="P38" i="19"/>
  <c r="O38" i="19"/>
  <c r="N38" i="19"/>
  <c r="M38" i="19"/>
  <c r="L38" i="19"/>
  <c r="K38" i="19"/>
  <c r="J38" i="19"/>
  <c r="I38" i="19"/>
  <c r="H38" i="19"/>
  <c r="G38" i="19"/>
  <c r="F38" i="19"/>
  <c r="E38" i="19"/>
  <c r="C38" i="19"/>
  <c r="B38" i="19"/>
  <c r="A38" i="19"/>
  <c r="R37" i="19"/>
  <c r="Q37" i="19"/>
  <c r="P37" i="19"/>
  <c r="O37" i="19"/>
  <c r="N37" i="19"/>
  <c r="M37" i="19"/>
  <c r="L37" i="19"/>
  <c r="K37" i="19"/>
  <c r="J37" i="19"/>
  <c r="I37" i="19"/>
  <c r="H37" i="19"/>
  <c r="G37" i="19"/>
  <c r="F37" i="19"/>
  <c r="E37" i="19"/>
  <c r="C37" i="19"/>
  <c r="B37" i="19"/>
  <c r="A37" i="19"/>
  <c r="R36" i="19"/>
  <c r="Q36" i="19"/>
  <c r="P36" i="19"/>
  <c r="O36" i="19"/>
  <c r="N36" i="19"/>
  <c r="M36" i="19"/>
  <c r="L36" i="19"/>
  <c r="K36" i="19"/>
  <c r="J36" i="19"/>
  <c r="I36" i="19"/>
  <c r="H36" i="19"/>
  <c r="G36" i="19"/>
  <c r="F36" i="19"/>
  <c r="E36" i="19"/>
  <c r="C36" i="19"/>
  <c r="B36" i="19"/>
  <c r="A36" i="19"/>
  <c r="R35" i="19"/>
  <c r="Q35" i="19"/>
  <c r="P35" i="19"/>
  <c r="O35" i="19"/>
  <c r="N35" i="19"/>
  <c r="M35" i="19"/>
  <c r="L35" i="19"/>
  <c r="K35" i="19"/>
  <c r="J35" i="19"/>
  <c r="I35" i="19"/>
  <c r="H35" i="19"/>
  <c r="G35" i="19"/>
  <c r="F35" i="19"/>
  <c r="E35" i="19"/>
  <c r="C35" i="19"/>
  <c r="B35" i="19"/>
  <c r="A35" i="19"/>
  <c r="R34" i="19"/>
  <c r="Q34" i="19"/>
  <c r="P34" i="19"/>
  <c r="O34" i="19"/>
  <c r="N34" i="19"/>
  <c r="M34" i="19"/>
  <c r="L34" i="19"/>
  <c r="K34" i="19"/>
  <c r="J34" i="19"/>
  <c r="I34" i="19"/>
  <c r="H34" i="19"/>
  <c r="G34" i="19"/>
  <c r="F34" i="19"/>
  <c r="E34" i="19"/>
  <c r="C34" i="19"/>
  <c r="B34" i="19"/>
  <c r="A34" i="19"/>
  <c r="R33" i="19"/>
  <c r="Q33" i="19"/>
  <c r="P33" i="19"/>
  <c r="O33" i="19"/>
  <c r="N33" i="19"/>
  <c r="M33" i="19"/>
  <c r="L33" i="19"/>
  <c r="K33" i="19"/>
  <c r="J33" i="19"/>
  <c r="I33" i="19"/>
  <c r="H33" i="19"/>
  <c r="G33" i="19"/>
  <c r="F33" i="19"/>
  <c r="E33" i="19"/>
  <c r="C33" i="19"/>
  <c r="B33" i="19"/>
  <c r="A33" i="19"/>
  <c r="R32" i="19"/>
  <c r="Q32" i="19"/>
  <c r="P32" i="19"/>
  <c r="O32" i="19"/>
  <c r="N32" i="19"/>
  <c r="M32" i="19"/>
  <c r="L32" i="19"/>
  <c r="K32" i="19"/>
  <c r="J32" i="19"/>
  <c r="I32" i="19"/>
  <c r="H32" i="19"/>
  <c r="G32" i="19"/>
  <c r="F32" i="19"/>
  <c r="E32" i="19"/>
  <c r="C32" i="19"/>
  <c r="B32" i="19"/>
  <c r="A32" i="19"/>
  <c r="R31" i="19"/>
  <c r="Q31" i="19"/>
  <c r="P31" i="19"/>
  <c r="O31" i="19"/>
  <c r="N31" i="19"/>
  <c r="M31" i="19"/>
  <c r="L31" i="19"/>
  <c r="K31" i="19"/>
  <c r="J31" i="19"/>
  <c r="I31" i="19"/>
  <c r="H31" i="19"/>
  <c r="G31" i="19"/>
  <c r="F31" i="19"/>
  <c r="E31" i="19"/>
  <c r="C31" i="19"/>
  <c r="B31" i="19"/>
  <c r="A31" i="19"/>
  <c r="R30" i="19"/>
  <c r="Q30" i="19"/>
  <c r="P30" i="19"/>
  <c r="O30" i="19"/>
  <c r="N30" i="19"/>
  <c r="M30" i="19"/>
  <c r="L30" i="19"/>
  <c r="K30" i="19"/>
  <c r="J30" i="19"/>
  <c r="I30" i="19"/>
  <c r="H30" i="19"/>
  <c r="G30" i="19"/>
  <c r="F30" i="19"/>
  <c r="E30" i="19"/>
  <c r="C30" i="19"/>
  <c r="B30" i="19"/>
  <c r="A30" i="19"/>
  <c r="R29" i="19"/>
  <c r="Q29" i="19"/>
  <c r="P29" i="19"/>
  <c r="O29" i="19"/>
  <c r="N29" i="19"/>
  <c r="M29" i="19"/>
  <c r="L29" i="19"/>
  <c r="K29" i="19"/>
  <c r="J29" i="19"/>
  <c r="I29" i="19"/>
  <c r="H29" i="19"/>
  <c r="G29" i="19"/>
  <c r="F29" i="19"/>
  <c r="E29" i="19"/>
  <c r="C29" i="19"/>
  <c r="B29" i="19"/>
  <c r="A29" i="19"/>
  <c r="R28" i="19"/>
  <c r="Q28" i="19"/>
  <c r="P28" i="19"/>
  <c r="O28" i="19"/>
  <c r="N28" i="19"/>
  <c r="M28" i="19"/>
  <c r="L28" i="19"/>
  <c r="K28" i="19"/>
  <c r="J28" i="19"/>
  <c r="I28" i="19"/>
  <c r="H28" i="19"/>
  <c r="G28" i="19"/>
  <c r="F28" i="19"/>
  <c r="E28" i="19"/>
  <c r="C28" i="19"/>
  <c r="B28" i="19"/>
  <c r="A28" i="19"/>
  <c r="R27" i="19"/>
  <c r="Q27" i="19"/>
  <c r="P27" i="19"/>
  <c r="O27" i="19"/>
  <c r="N27" i="19"/>
  <c r="M27" i="19"/>
  <c r="L27" i="19"/>
  <c r="K27" i="19"/>
  <c r="J27" i="19"/>
  <c r="I27" i="19"/>
  <c r="H27" i="19"/>
  <c r="G27" i="19"/>
  <c r="F27" i="19"/>
  <c r="E27" i="19"/>
  <c r="C27" i="19"/>
  <c r="B27" i="19"/>
  <c r="A27" i="19"/>
  <c r="R26" i="19"/>
  <c r="Q26" i="19"/>
  <c r="P26" i="19"/>
  <c r="O26" i="19"/>
  <c r="N26" i="19"/>
  <c r="M26" i="19"/>
  <c r="L26" i="19"/>
  <c r="K26" i="19"/>
  <c r="J26" i="19"/>
  <c r="I26" i="19"/>
  <c r="H26" i="19"/>
  <c r="G26" i="19"/>
  <c r="F26" i="19"/>
  <c r="E26" i="19"/>
  <c r="C26" i="19"/>
  <c r="B26" i="19"/>
  <c r="A26" i="19"/>
  <c r="R25" i="19"/>
  <c r="Q25" i="19"/>
  <c r="P25" i="19"/>
  <c r="O25" i="19"/>
  <c r="N25" i="19"/>
  <c r="M25" i="19"/>
  <c r="L25" i="19"/>
  <c r="K25" i="19"/>
  <c r="J25" i="19"/>
  <c r="I25" i="19"/>
  <c r="H25" i="19"/>
  <c r="G25" i="19"/>
  <c r="F25" i="19"/>
  <c r="E25" i="19"/>
  <c r="C25" i="19"/>
  <c r="B25" i="19"/>
  <c r="A25" i="19"/>
  <c r="R24" i="19"/>
  <c r="Q24" i="19"/>
  <c r="P24" i="19"/>
  <c r="O24" i="19"/>
  <c r="N24" i="19"/>
  <c r="M24" i="19"/>
  <c r="L24" i="19"/>
  <c r="K24" i="19"/>
  <c r="J24" i="19"/>
  <c r="I24" i="19"/>
  <c r="H24" i="19"/>
  <c r="G24" i="19"/>
  <c r="F24" i="19"/>
  <c r="E24" i="19"/>
  <c r="C24" i="19"/>
  <c r="B24" i="19"/>
  <c r="A24" i="19"/>
  <c r="R23" i="19"/>
  <c r="Q23" i="19"/>
  <c r="P23" i="19"/>
  <c r="O23" i="19"/>
  <c r="N23" i="19"/>
  <c r="M23" i="19"/>
  <c r="L23" i="19"/>
  <c r="K23" i="19"/>
  <c r="J23" i="19"/>
  <c r="I23" i="19"/>
  <c r="H23" i="19"/>
  <c r="G23" i="19"/>
  <c r="F23" i="19"/>
  <c r="E23" i="19"/>
  <c r="C23" i="19"/>
  <c r="B23" i="19"/>
  <c r="A23" i="19"/>
  <c r="R22" i="19"/>
  <c r="Q22" i="19"/>
  <c r="P22" i="19"/>
  <c r="O22" i="19"/>
  <c r="N22" i="19"/>
  <c r="M22" i="19"/>
  <c r="L22" i="19"/>
  <c r="K22" i="19"/>
  <c r="J22" i="19"/>
  <c r="I22" i="19"/>
  <c r="H22" i="19"/>
  <c r="G22" i="19"/>
  <c r="F22" i="19"/>
  <c r="E22" i="19"/>
  <c r="C22" i="19"/>
  <c r="B22" i="19"/>
  <c r="A22" i="19"/>
  <c r="R21" i="19"/>
  <c r="Q21" i="19"/>
  <c r="P21" i="19"/>
  <c r="O21" i="19"/>
  <c r="N21" i="19"/>
  <c r="M21" i="19"/>
  <c r="L21" i="19"/>
  <c r="K21" i="19"/>
  <c r="J21" i="19"/>
  <c r="I21" i="19"/>
  <c r="H21" i="19"/>
  <c r="G21" i="19"/>
  <c r="F21" i="19"/>
  <c r="E21" i="19"/>
  <c r="C21" i="19"/>
  <c r="B21" i="19"/>
  <c r="A21" i="19"/>
  <c r="R20" i="19"/>
  <c r="Q20" i="19"/>
  <c r="P20" i="19"/>
  <c r="O20" i="19"/>
  <c r="N20" i="19"/>
  <c r="M20" i="19"/>
  <c r="L20" i="19"/>
  <c r="K20" i="19"/>
  <c r="J20" i="19"/>
  <c r="I20" i="19"/>
  <c r="H20" i="19"/>
  <c r="G20" i="19"/>
  <c r="F20" i="19"/>
  <c r="E20" i="19"/>
  <c r="C20" i="19"/>
  <c r="B20" i="19"/>
  <c r="A20" i="19"/>
  <c r="R19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C19" i="19"/>
  <c r="B19" i="19"/>
  <c r="A19" i="19"/>
  <c r="R18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C18" i="19"/>
  <c r="B18" i="19"/>
  <c r="A18" i="19"/>
  <c r="R17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C17" i="19"/>
  <c r="B17" i="19"/>
  <c r="A17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C16" i="19"/>
  <c r="B16" i="19"/>
  <c r="A16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C15" i="19"/>
  <c r="B15" i="19"/>
  <c r="A15" i="19"/>
  <c r="R14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C14" i="19"/>
  <c r="B14" i="19"/>
  <c r="A14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C13" i="19"/>
  <c r="B13" i="19"/>
  <c r="A13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C12" i="19"/>
  <c r="B12" i="19"/>
  <c r="A12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C11" i="19"/>
  <c r="B11" i="19"/>
  <c r="A11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C10" i="19"/>
  <c r="B10" i="19"/>
  <c r="A10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C9" i="19"/>
  <c r="B9" i="19"/>
  <c r="A9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C8" i="19"/>
  <c r="B8" i="19"/>
  <c r="A8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C7" i="19"/>
  <c r="B7" i="19"/>
  <c r="A7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C6" i="19"/>
  <c r="B6" i="19"/>
  <c r="A6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C5" i="19"/>
  <c r="B5" i="19"/>
  <c r="A5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C4" i="19"/>
  <c r="B4" i="19"/>
  <c r="A4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C3" i="19"/>
  <c r="B3" i="19"/>
  <c r="A3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C2" i="19"/>
  <c r="B2" i="19"/>
  <c r="A2" i="19"/>
  <c r="R1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1" i="19"/>
  <c r="B1" i="19"/>
  <c r="A1" i="19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E4" i="2" s="1"/>
  <c r="C2" i="1"/>
  <c r="E4" i="15" s="1"/>
  <c r="B2" i="1"/>
  <c r="A2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" i="23"/>
  <c r="A5" i="23"/>
  <c r="B4" i="23"/>
  <c r="A4" i="23"/>
  <c r="B3" i="23"/>
  <c r="A3" i="23"/>
  <c r="B2" i="23"/>
  <c r="A2" i="23"/>
  <c r="B1" i="23"/>
  <c r="A1" i="23"/>
  <c r="D4" i="15"/>
  <c r="C22" i="20" l="1"/>
  <c r="E42" i="20"/>
  <c r="E50" i="15"/>
  <c r="E44" i="6"/>
  <c r="E8" i="15"/>
  <c r="C30" i="13"/>
  <c r="D54" i="15"/>
  <c r="C39" i="18"/>
  <c r="E26" i="15"/>
  <c r="E42" i="15"/>
  <c r="D49" i="18"/>
  <c r="E14" i="2"/>
  <c r="E10" i="15"/>
  <c r="C39" i="12"/>
  <c r="E22" i="2"/>
  <c r="D5" i="17"/>
  <c r="D5" i="6"/>
  <c r="D5" i="16"/>
  <c r="D4" i="5"/>
  <c r="D5" i="10"/>
  <c r="D5" i="9"/>
  <c r="D5" i="4"/>
  <c r="D4" i="17"/>
  <c r="D4" i="6"/>
  <c r="D5" i="14"/>
  <c r="D4" i="9"/>
  <c r="D4" i="22"/>
  <c r="D5" i="5"/>
  <c r="D4" i="10"/>
  <c r="D4" i="13"/>
  <c r="C23" i="17"/>
  <c r="D42" i="22"/>
  <c r="C21" i="12"/>
  <c r="C28" i="6"/>
  <c r="C31" i="5"/>
  <c r="C47" i="2"/>
  <c r="C21" i="11"/>
  <c r="E39" i="11"/>
  <c r="C53" i="10"/>
  <c r="C41" i="5"/>
  <c r="E4" i="12"/>
  <c r="E4" i="10"/>
  <c r="E4" i="11"/>
  <c r="E4" i="14"/>
  <c r="E4" i="18"/>
  <c r="E4" i="4"/>
  <c r="E4" i="9"/>
  <c r="E4" i="22"/>
  <c r="E4" i="20"/>
  <c r="E4" i="13"/>
  <c r="E4" i="6"/>
  <c r="E4" i="16"/>
  <c r="E30" i="10"/>
  <c r="E5" i="10"/>
  <c r="E29" i="17"/>
  <c r="E55" i="4"/>
  <c r="E53" i="17"/>
  <c r="E30" i="6"/>
  <c r="E19" i="11"/>
  <c r="E36" i="11"/>
  <c r="E47" i="17"/>
  <c r="E45" i="16"/>
  <c r="E28" i="4"/>
  <c r="E31" i="6"/>
  <c r="E47" i="11"/>
  <c r="E45" i="20"/>
  <c r="E25" i="14"/>
  <c r="E14" i="18"/>
  <c r="E37" i="16"/>
  <c r="E4" i="5"/>
  <c r="E38" i="4"/>
  <c r="E49" i="12"/>
  <c r="E17" i="18"/>
  <c r="E5" i="11"/>
  <c r="E47" i="6"/>
  <c r="C26" i="13"/>
  <c r="C40" i="6"/>
  <c r="C24" i="5"/>
  <c r="C42" i="2"/>
  <c r="C29" i="2"/>
  <c r="C45" i="15"/>
  <c r="C49" i="2"/>
  <c r="C48" i="5"/>
  <c r="C44" i="12"/>
  <c r="C44" i="18"/>
  <c r="C53" i="20"/>
  <c r="C16" i="6"/>
  <c r="C25" i="6"/>
  <c r="C46" i="6"/>
  <c r="C37" i="4"/>
  <c r="C16" i="4"/>
  <c r="C17" i="13"/>
  <c r="C26" i="18"/>
  <c r="C15" i="10"/>
  <c r="C16" i="9"/>
  <c r="C49" i="10"/>
  <c r="C31" i="4"/>
  <c r="C54" i="14"/>
  <c r="C35" i="4"/>
  <c r="C41" i="2"/>
  <c r="C49" i="4"/>
  <c r="C38" i="16"/>
  <c r="C26" i="20"/>
  <c r="C17" i="2"/>
  <c r="C48" i="13"/>
  <c r="C18" i="18"/>
  <c r="C11" i="10"/>
  <c r="C50" i="5"/>
  <c r="C39" i="5"/>
  <c r="C23" i="4"/>
  <c r="C46" i="14"/>
  <c r="C19" i="4"/>
  <c r="C13" i="6"/>
  <c r="C12" i="15"/>
  <c r="C32" i="14"/>
  <c r="C29" i="11"/>
  <c r="C51" i="18"/>
  <c r="C36" i="11"/>
  <c r="C47" i="13"/>
  <c r="C51" i="2"/>
  <c r="C26" i="15"/>
  <c r="C24" i="15"/>
  <c r="C52" i="15"/>
  <c r="C34" i="14"/>
  <c r="C39" i="11"/>
  <c r="C31" i="13"/>
  <c r="C18" i="22"/>
  <c r="C12" i="10"/>
  <c r="C13" i="9"/>
  <c r="C36" i="13"/>
  <c r="C49" i="5"/>
  <c r="C27" i="17"/>
  <c r="C30" i="4"/>
  <c r="C34" i="17"/>
  <c r="C22" i="5"/>
  <c r="E49" i="11"/>
  <c r="C28" i="15"/>
  <c r="C42" i="15"/>
  <c r="D52" i="15"/>
  <c r="C36" i="6"/>
  <c r="C43" i="16"/>
  <c r="C46" i="12"/>
  <c r="C40" i="16"/>
  <c r="C20" i="13"/>
  <c r="C19" i="2"/>
  <c r="C38" i="4"/>
  <c r="C4" i="22"/>
  <c r="C4" i="11"/>
  <c r="C6" i="18"/>
  <c r="C9" i="9"/>
  <c r="C9" i="14"/>
  <c r="C6" i="9"/>
  <c r="C8" i="17"/>
  <c r="C9" i="13"/>
  <c r="C8" i="2"/>
  <c r="C7" i="14"/>
  <c r="C7" i="10"/>
  <c r="C8" i="9"/>
  <c r="C6" i="6"/>
  <c r="C4" i="6"/>
  <c r="D25" i="14"/>
  <c r="D9" i="2"/>
  <c r="D21" i="6"/>
  <c r="D33" i="4"/>
  <c r="D24" i="12"/>
  <c r="D35" i="16"/>
  <c r="D11" i="14"/>
  <c r="D47" i="6"/>
  <c r="F47" i="6" s="1"/>
  <c r="D35" i="4"/>
  <c r="D14" i="15"/>
  <c r="D46" i="20"/>
  <c r="D32" i="5"/>
  <c r="D40" i="14"/>
  <c r="D8" i="2"/>
  <c r="D32" i="4"/>
  <c r="D39" i="20"/>
  <c r="F39" i="20" s="1"/>
  <c r="D14" i="14"/>
  <c r="D30" i="6"/>
  <c r="D44" i="15"/>
  <c r="D17" i="11"/>
  <c r="D14" i="16"/>
  <c r="D8" i="5"/>
  <c r="D22" i="16"/>
  <c r="D9" i="14"/>
  <c r="D45" i="6"/>
  <c r="D48" i="9"/>
  <c r="D53" i="5"/>
  <c r="D7" i="16"/>
  <c r="D43" i="2"/>
  <c r="D31" i="6"/>
  <c r="D19" i="4"/>
  <c r="D18" i="15"/>
  <c r="D55" i="9"/>
  <c r="D37" i="17"/>
  <c r="D24" i="16"/>
  <c r="D24" i="14"/>
  <c r="D44" i="6"/>
  <c r="D16" i="4"/>
  <c r="D33" i="5"/>
  <c r="D10" i="16"/>
  <c r="D26" i="2"/>
  <c r="D50" i="4"/>
  <c r="D40" i="5"/>
  <c r="D30" i="2"/>
  <c r="D23" i="17"/>
  <c r="D41" i="2"/>
  <c r="D41" i="4"/>
  <c r="D25" i="4"/>
  <c r="D28" i="5"/>
  <c r="D53" i="16"/>
  <c r="D43" i="14"/>
  <c r="D27" i="2"/>
  <c r="D15" i="6"/>
  <c r="D6" i="15"/>
  <c r="D20" i="13"/>
  <c r="D12" i="9"/>
  <c r="D29" i="17"/>
  <c r="D18" i="16"/>
  <c r="D8" i="14"/>
  <c r="D28" i="6"/>
  <c r="D18" i="4"/>
  <c r="D55" i="15"/>
  <c r="D34" i="6"/>
  <c r="D47" i="12"/>
  <c r="D49" i="22"/>
  <c r="D14" i="22"/>
  <c r="D9" i="10"/>
  <c r="D52" i="11"/>
  <c r="D20" i="12"/>
  <c r="D8" i="13"/>
  <c r="D29" i="20"/>
  <c r="D6" i="10"/>
  <c r="D18" i="5"/>
  <c r="D27" i="17"/>
  <c r="D45" i="11"/>
  <c r="D8" i="11"/>
  <c r="D50" i="17"/>
  <c r="D25" i="18"/>
  <c r="D52" i="2"/>
  <c r="D52" i="4"/>
  <c r="D40" i="22"/>
  <c r="D16" i="17"/>
  <c r="D25" i="2"/>
  <c r="D49" i="4"/>
  <c r="D55" i="13"/>
  <c r="D24" i="5"/>
  <c r="D28" i="16"/>
  <c r="D11" i="2"/>
  <c r="D11" i="4"/>
  <c r="D22" i="17"/>
  <c r="D42" i="16"/>
  <c r="D40" i="2"/>
  <c r="D36" i="6"/>
  <c r="D40" i="4"/>
  <c r="D42" i="2"/>
  <c r="D54" i="13"/>
  <c r="D15" i="22"/>
  <c r="D41" i="22"/>
  <c r="D50" i="13"/>
  <c r="D34" i="11"/>
  <c r="D40" i="12"/>
  <c r="D23" i="11"/>
  <c r="D53" i="20"/>
  <c r="D17" i="18"/>
  <c r="D42" i="9"/>
  <c r="D25" i="11"/>
  <c r="D38" i="13"/>
  <c r="D27" i="13"/>
  <c r="D27" i="11"/>
  <c r="D10" i="13"/>
  <c r="D46" i="18"/>
  <c r="D29" i="13"/>
  <c r="D23" i="18"/>
  <c r="D20" i="18"/>
  <c r="D18" i="9"/>
  <c r="D32" i="22"/>
  <c r="D21" i="10"/>
  <c r="D31" i="9"/>
  <c r="D54" i="9"/>
  <c r="F54" i="9" s="1"/>
  <c r="D36" i="20"/>
  <c r="D18" i="17"/>
  <c r="D15" i="9"/>
  <c r="D52" i="14"/>
  <c r="D28" i="2"/>
  <c r="D32" i="6"/>
  <c r="D20" i="4"/>
  <c r="D8" i="18"/>
  <c r="D43" i="5"/>
  <c r="D19" i="16"/>
  <c r="D33" i="14"/>
  <c r="D7" i="9"/>
  <c r="D8" i="17"/>
  <c r="D19" i="14"/>
  <c r="D7" i="6"/>
  <c r="D16" i="15"/>
  <c r="D52" i="5"/>
  <c r="D48" i="14"/>
  <c r="D12" i="6"/>
  <c r="D46" i="6"/>
  <c r="D35" i="15"/>
  <c r="D34" i="14"/>
  <c r="D28" i="18"/>
  <c r="D11" i="9"/>
  <c r="D47" i="2"/>
  <c r="G47" i="2" s="1"/>
  <c r="D19" i="6"/>
  <c r="D7" i="15"/>
  <c r="D49" i="17"/>
  <c r="D34" i="16"/>
  <c r="D6" i="14"/>
  <c r="D44" i="20"/>
  <c r="D21" i="14"/>
  <c r="D9" i="15"/>
  <c r="D10" i="14"/>
  <c r="D31" i="15"/>
  <c r="D25" i="15"/>
  <c r="D6" i="11"/>
  <c r="D35" i="11"/>
  <c r="D38" i="22"/>
  <c r="D38" i="18"/>
  <c r="D37" i="18"/>
  <c r="F37" i="18" s="1"/>
  <c r="D19" i="22"/>
  <c r="D36" i="12"/>
  <c r="D48" i="11"/>
  <c r="D19" i="12"/>
  <c r="D45" i="12"/>
  <c r="D9" i="18"/>
  <c r="D46" i="16"/>
  <c r="D17" i="5"/>
  <c r="D12" i="2"/>
  <c r="D8" i="6"/>
  <c r="D29" i="11"/>
  <c r="D25" i="5"/>
  <c r="D16" i="16"/>
  <c r="D53" i="6"/>
  <c r="D37" i="5"/>
  <c r="D35" i="14"/>
  <c r="D51" i="4"/>
  <c r="D16" i="10"/>
  <c r="D32" i="14"/>
  <c r="D52" i="6"/>
  <c r="D8" i="4"/>
  <c r="D21" i="15"/>
  <c r="D40" i="17"/>
  <c r="D54" i="4"/>
  <c r="D23" i="9"/>
  <c r="D15" i="2"/>
  <c r="D24" i="10"/>
  <c r="D6" i="4"/>
  <c r="D48" i="5"/>
  <c r="D25" i="16"/>
  <c r="D34" i="2"/>
  <c r="D42" i="4"/>
  <c r="D53" i="14"/>
  <c r="D27" i="6"/>
  <c r="D39" i="14"/>
  <c r="D45" i="4"/>
  <c r="D14" i="4"/>
  <c r="D23" i="15"/>
  <c r="D51" i="16"/>
  <c r="D19" i="11"/>
  <c r="F19" i="11" s="1"/>
  <c r="D26" i="13"/>
  <c r="D44" i="22"/>
  <c r="D52" i="9"/>
  <c r="D7" i="10"/>
  <c r="D47" i="20"/>
  <c r="D12" i="11"/>
  <c r="D48" i="10"/>
  <c r="D15" i="10"/>
  <c r="D30" i="16"/>
  <c r="D39" i="17"/>
  <c r="D8" i="16"/>
  <c r="D44" i="4"/>
  <c r="D36" i="18"/>
  <c r="D12" i="5"/>
  <c r="D13" i="16"/>
  <c r="F13" i="16" s="1"/>
  <c r="D17" i="4"/>
  <c r="D11" i="5"/>
  <c r="D27" i="14"/>
  <c r="D43" i="4"/>
  <c r="D20" i="20"/>
  <c r="D16" i="14"/>
  <c r="D20" i="6"/>
  <c r="D46" i="14"/>
  <c r="D28" i="15"/>
  <c r="D22" i="4"/>
  <c r="D51" i="5"/>
  <c r="D45" i="14"/>
  <c r="D51" i="6"/>
  <c r="D55" i="4"/>
  <c r="D35" i="20"/>
  <c r="D18" i="6"/>
  <c r="D24" i="15"/>
  <c r="D31" i="17"/>
  <c r="D29" i="5"/>
  <c r="D54" i="14"/>
  <c r="D18" i="2"/>
  <c r="D36" i="15"/>
  <c r="D27" i="5"/>
  <c r="D22" i="12"/>
  <c r="D33" i="10"/>
  <c r="D51" i="10"/>
  <c r="D10" i="18"/>
  <c r="D38" i="20"/>
  <c r="D16" i="18"/>
  <c r="D41" i="9"/>
  <c r="D47" i="16"/>
  <c r="D30" i="9"/>
  <c r="D46" i="5"/>
  <c r="D51" i="20"/>
  <c r="D6" i="17"/>
  <c r="D12" i="14"/>
  <c r="D12" i="4"/>
  <c r="D43" i="16"/>
  <c r="D17" i="14"/>
  <c r="D13" i="6"/>
  <c r="D19" i="2"/>
  <c r="D10" i="15"/>
  <c r="D36" i="5"/>
  <c r="D14" i="2"/>
  <c r="D33" i="15"/>
  <c r="D25" i="17"/>
  <c r="D7" i="4"/>
  <c r="D18" i="14"/>
  <c r="D52" i="10"/>
  <c r="D48" i="20"/>
  <c r="D50" i="2"/>
  <c r="D10" i="4"/>
  <c r="D45" i="9"/>
  <c r="D47" i="4"/>
  <c r="D38" i="10"/>
  <c r="D38" i="2"/>
  <c r="D17" i="6"/>
  <c r="D43" i="20"/>
  <c r="D40" i="13"/>
  <c r="D30" i="4"/>
  <c r="D10" i="6"/>
  <c r="D47" i="14"/>
  <c r="D47" i="15"/>
  <c r="D53" i="17"/>
  <c r="D38" i="11"/>
  <c r="D11" i="13"/>
  <c r="D9" i="22"/>
  <c r="D11" i="22"/>
  <c r="D45" i="20"/>
  <c r="D55" i="10"/>
  <c r="D22" i="20"/>
  <c r="D32" i="10"/>
  <c r="D52" i="13"/>
  <c r="D51" i="9"/>
  <c r="D31" i="13"/>
  <c r="D33" i="20"/>
  <c r="D33" i="16"/>
  <c r="D44" i="2"/>
  <c r="D40" i="6"/>
  <c r="D14" i="9"/>
  <c r="D29" i="16"/>
  <c r="D49" i="2"/>
  <c r="D55" i="6"/>
  <c r="D12" i="15"/>
  <c r="D19" i="5"/>
  <c r="D21" i="16"/>
  <c r="D24" i="2"/>
  <c r="D16" i="5"/>
  <c r="D51" i="15"/>
  <c r="D49" i="15"/>
  <c r="D27" i="16"/>
  <c r="D29" i="14"/>
  <c r="D11" i="15"/>
  <c r="D26" i="15"/>
  <c r="D46" i="2"/>
  <c r="D38" i="4"/>
  <c r="F38" i="4" s="1"/>
  <c r="D35" i="9"/>
  <c r="D38" i="6"/>
  <c r="D20" i="15"/>
  <c r="D17" i="9"/>
  <c r="D31" i="4"/>
  <c r="D13" i="15"/>
  <c r="D33" i="6"/>
  <c r="D55" i="14"/>
  <c r="D14" i="18"/>
  <c r="F14" i="18" s="1"/>
  <c r="D27" i="15"/>
  <c r="D22" i="2"/>
  <c r="D21" i="2"/>
  <c r="D45" i="5"/>
  <c r="D24" i="17"/>
  <c r="D40" i="18"/>
  <c r="D24" i="18"/>
  <c r="D42" i="20"/>
  <c r="F42" i="20" s="1"/>
  <c r="D43" i="17"/>
  <c r="D20" i="17"/>
  <c r="D49" i="20"/>
  <c r="D49" i="14"/>
  <c r="D9" i="4"/>
  <c r="D51" i="2"/>
  <c r="D46" i="9"/>
  <c r="D48" i="2"/>
  <c r="D31" i="10"/>
  <c r="D37" i="15"/>
  <c r="D41" i="17"/>
  <c r="D35" i="6"/>
  <c r="D19" i="15"/>
  <c r="D20" i="16"/>
  <c r="D40" i="15"/>
  <c r="D20" i="5"/>
  <c r="D54" i="6"/>
  <c r="D45" i="15"/>
  <c r="D45" i="17"/>
  <c r="D11" i="6"/>
  <c r="D13" i="2"/>
  <c r="D11" i="16"/>
  <c r="D29" i="2"/>
  <c r="D49" i="6"/>
  <c r="D41" i="15"/>
  <c r="D6" i="2"/>
  <c r="D31" i="14"/>
  <c r="D29" i="9"/>
  <c r="D27" i="12"/>
  <c r="D31" i="18"/>
  <c r="D6" i="18"/>
  <c r="D43" i="9"/>
  <c r="D55" i="16"/>
  <c r="D41" i="14"/>
  <c r="D28" i="11"/>
  <c r="D35" i="2"/>
  <c r="D6" i="9"/>
  <c r="D32" i="2"/>
  <c r="D40" i="9"/>
  <c r="D32" i="17"/>
  <c r="D50" i="14"/>
  <c r="D16" i="11"/>
  <c r="D55" i="17"/>
  <c r="D7" i="17"/>
  <c r="D15" i="4"/>
  <c r="D9" i="6"/>
  <c r="D14" i="17"/>
  <c r="D37" i="2"/>
  <c r="D36" i="17"/>
  <c r="D17" i="16"/>
  <c r="D53" i="4"/>
  <c r="D35" i="5"/>
  <c r="D48" i="15"/>
  <c r="D7" i="22"/>
  <c r="D18" i="13"/>
  <c r="D21" i="18"/>
  <c r="D37" i="20"/>
  <c r="D28" i="10"/>
  <c r="D41" i="20"/>
  <c r="D32" i="12"/>
  <c r="D44" i="14"/>
  <c r="D47" i="17"/>
  <c r="D37" i="6"/>
  <c r="D15" i="17"/>
  <c r="F15" i="17" s="1"/>
  <c r="D27" i="4"/>
  <c r="D49" i="16"/>
  <c r="D30" i="14"/>
  <c r="D34" i="20"/>
  <c r="D39" i="4"/>
  <c r="D53" i="9"/>
  <c r="D38" i="14"/>
  <c r="D37" i="14"/>
  <c r="F37" i="14" s="1"/>
  <c r="D7" i="2"/>
  <c r="D22" i="15"/>
  <c r="D7" i="14"/>
  <c r="D46" i="15"/>
  <c r="D44" i="17"/>
  <c r="D21" i="4"/>
  <c r="D30" i="15"/>
  <c r="D37" i="4"/>
  <c r="F37" i="4" s="1"/>
  <c r="D39" i="15"/>
  <c r="D51" i="13"/>
  <c r="D49" i="10"/>
  <c r="D45" i="18"/>
  <c r="D25" i="20"/>
  <c r="D11" i="18"/>
  <c r="D28" i="14"/>
  <c r="F28" i="14" s="1"/>
  <c r="D36" i="4"/>
  <c r="D9" i="17"/>
  <c r="D29" i="6"/>
  <c r="D8" i="15"/>
  <c r="D10" i="2"/>
  <c r="D41" i="16"/>
  <c r="D23" i="4"/>
  <c r="D45" i="10"/>
  <c r="D22" i="14"/>
  <c r="D26" i="4"/>
  <c r="D27" i="20"/>
  <c r="D43" i="6"/>
  <c r="D17" i="15"/>
  <c r="D15" i="14"/>
  <c r="D17" i="17"/>
  <c r="D29" i="4"/>
  <c r="D21" i="17"/>
  <c r="D13" i="10"/>
  <c r="D38" i="15"/>
  <c r="D34" i="15"/>
  <c r="D42" i="14"/>
  <c r="D35" i="12"/>
  <c r="D16" i="9"/>
  <c r="D34" i="17"/>
  <c r="D33" i="2"/>
  <c r="G33" i="2" s="1"/>
  <c r="D39" i="6"/>
  <c r="D11" i="12"/>
  <c r="D9" i="16"/>
  <c r="D42" i="15"/>
  <c r="F42" i="15" s="1"/>
  <c r="D48" i="17"/>
  <c r="D22" i="6"/>
  <c r="D52" i="16"/>
  <c r="D14" i="11"/>
  <c r="D54" i="17"/>
  <c r="D26" i="17"/>
  <c r="D17" i="2"/>
  <c r="D23" i="6"/>
  <c r="D16" i="2"/>
  <c r="D54" i="20"/>
  <c r="D53" i="15"/>
  <c r="D6" i="6"/>
  <c r="D45" i="16"/>
  <c r="D55" i="12"/>
  <c r="D47" i="5"/>
  <c r="D9" i="9"/>
  <c r="D49" i="13"/>
  <c r="D48" i="4"/>
  <c r="D13" i="14"/>
  <c r="D48" i="16"/>
  <c r="F48" i="16" s="1"/>
  <c r="D29" i="15"/>
  <c r="D41" i="13"/>
  <c r="D23" i="14"/>
  <c r="D9" i="5"/>
  <c r="D45" i="2"/>
  <c r="D46" i="22"/>
  <c r="D36" i="22"/>
  <c r="D33" i="18"/>
  <c r="D26" i="16"/>
  <c r="D8" i="9"/>
  <c r="D50" i="16"/>
  <c r="D32" i="16"/>
  <c r="D41" i="11"/>
  <c r="D23" i="2"/>
  <c r="D13" i="4"/>
  <c r="D25" i="6"/>
  <c r="F25" i="6" s="1"/>
  <c r="D7" i="12"/>
  <c r="D55" i="5"/>
  <c r="D24" i="4"/>
  <c r="D31" i="2"/>
  <c r="D32" i="9"/>
  <c r="D55" i="2"/>
  <c r="D9" i="20"/>
  <c r="D26" i="6"/>
  <c r="D54" i="22"/>
  <c r="D7" i="11"/>
  <c r="D12" i="17"/>
  <c r="D30" i="17"/>
  <c r="D39" i="2"/>
  <c r="D37" i="16"/>
  <c r="D12" i="13"/>
  <c r="D31" i="5"/>
  <c r="F31" i="5" s="1"/>
  <c r="D25" i="12"/>
  <c r="D18" i="18"/>
  <c r="D26" i="20"/>
  <c r="D54" i="2"/>
  <c r="D6" i="16"/>
  <c r="D33" i="17"/>
  <c r="D20" i="22"/>
  <c r="D50" i="6"/>
  <c r="D46" i="4"/>
  <c r="D53" i="2"/>
  <c r="D42" i="6"/>
  <c r="D36" i="2"/>
  <c r="D14" i="6"/>
  <c r="D41" i="6"/>
  <c r="D32" i="15"/>
  <c r="D18" i="11"/>
  <c r="F18" i="11" s="1"/>
  <c r="D34" i="4"/>
  <c r="D26" i="14"/>
  <c r="D35" i="22"/>
  <c r="D18" i="20"/>
  <c r="D15" i="15"/>
  <c r="D28" i="17"/>
  <c r="D50" i="22"/>
  <c r="D12" i="16"/>
  <c r="F12" i="16" s="1"/>
  <c r="D50" i="15"/>
  <c r="D43" i="15"/>
  <c r="D51" i="14"/>
  <c r="D44" i="16"/>
  <c r="C4" i="10"/>
  <c r="E28" i="14"/>
  <c r="C37" i="15"/>
  <c r="C48" i="18"/>
  <c r="E44" i="17"/>
  <c r="E17" i="14"/>
  <c r="C10" i="4"/>
  <c r="C14" i="4"/>
  <c r="C5" i="9"/>
  <c r="E37" i="5"/>
  <c r="E55" i="10"/>
  <c r="D4" i="16"/>
  <c r="E54" i="13"/>
  <c r="E7" i="12"/>
  <c r="E38" i="22"/>
  <c r="E50" i="13"/>
  <c r="E34" i="11"/>
  <c r="E37" i="18"/>
  <c r="E29" i="13"/>
  <c r="E35" i="22"/>
  <c r="E41" i="9"/>
  <c r="E25" i="20"/>
  <c r="E51" i="9"/>
  <c r="E45" i="11"/>
  <c r="E18" i="17"/>
  <c r="E30" i="16"/>
  <c r="E35" i="13"/>
  <c r="E19" i="13"/>
  <c r="E53" i="13"/>
  <c r="E54" i="18"/>
  <c r="E5" i="18"/>
  <c r="E17" i="10"/>
  <c r="E55" i="20"/>
  <c r="E35" i="18"/>
  <c r="E9" i="11"/>
  <c r="E36" i="9"/>
  <c r="E14" i="10"/>
  <c r="E11" i="17"/>
  <c r="E42" i="17"/>
  <c r="E51" i="20"/>
  <c r="E22" i="11"/>
  <c r="E38" i="12"/>
  <c r="E43" i="22"/>
  <c r="E21" i="22"/>
  <c r="E50" i="9"/>
  <c r="E34" i="9"/>
  <c r="E30" i="18"/>
  <c r="E16" i="20"/>
  <c r="E24" i="11"/>
  <c r="E33" i="13"/>
  <c r="E11" i="20"/>
  <c r="E10" i="22"/>
  <c r="E46" i="13"/>
  <c r="E15" i="12"/>
  <c r="E42" i="11"/>
  <c r="E26" i="11"/>
  <c r="E29" i="18"/>
  <c r="E45" i="22"/>
  <c r="E15" i="13"/>
  <c r="E49" i="9"/>
  <c r="E21" i="12"/>
  <c r="E19" i="9"/>
  <c r="E12" i="20"/>
  <c r="E37" i="9"/>
  <c r="E11" i="11"/>
  <c r="E28" i="22"/>
  <c r="E15" i="18"/>
  <c r="E23" i="13"/>
  <c r="E17" i="20"/>
  <c r="E7" i="5"/>
  <c r="E54" i="10"/>
  <c r="E36" i="2"/>
  <c r="E44" i="4"/>
  <c r="E16" i="16"/>
  <c r="E15" i="17"/>
  <c r="E32" i="2"/>
  <c r="E27" i="13"/>
  <c r="E9" i="22"/>
  <c r="E52" i="11"/>
  <c r="E45" i="18"/>
  <c r="E21" i="10"/>
  <c r="E31" i="13"/>
  <c r="E50" i="17"/>
  <c r="E26" i="16"/>
  <c r="E14" i="9"/>
  <c r="E12" i="6"/>
  <c r="E42" i="12"/>
  <c r="E31" i="22"/>
  <c r="E47" i="18"/>
  <c r="E52" i="20"/>
  <c r="E23" i="5"/>
  <c r="E19" i="16"/>
  <c r="E24" i="2"/>
  <c r="E8" i="4"/>
  <c r="E10" i="2"/>
  <c r="E40" i="17"/>
  <c r="E36" i="12"/>
  <c r="E32" i="11"/>
  <c r="E9" i="12"/>
  <c r="E16" i="18"/>
  <c r="E52" i="13"/>
  <c r="E12" i="11"/>
  <c r="E15" i="5"/>
  <c r="E23" i="16"/>
  <c r="E33" i="4"/>
  <c r="E10" i="16"/>
  <c r="E48" i="17"/>
  <c r="E54" i="6"/>
  <c r="E23" i="2"/>
  <c r="E33" i="6"/>
  <c r="E17" i="6"/>
  <c r="E12" i="13"/>
  <c r="E44" i="13"/>
  <c r="E44" i="20"/>
  <c r="E14" i="17"/>
  <c r="E53" i="2"/>
  <c r="E39" i="22"/>
  <c r="E45" i="6"/>
  <c r="E42" i="4"/>
  <c r="E34" i="12"/>
  <c r="E41" i="22"/>
  <c r="E27" i="12"/>
  <c r="E48" i="9"/>
  <c r="E53" i="16"/>
  <c r="E33" i="5"/>
  <c r="E5" i="5"/>
  <c r="E55" i="17"/>
  <c r="E5" i="15"/>
  <c r="E7" i="17"/>
  <c r="E46" i="4"/>
  <c r="E29" i="4"/>
  <c r="E26" i="6"/>
  <c r="E23" i="22"/>
  <c r="E39" i="12"/>
  <c r="E39" i="18"/>
  <c r="E24" i="13"/>
  <c r="E46" i="22"/>
  <c r="E11" i="22"/>
  <c r="E11" i="12"/>
  <c r="E51" i="18"/>
  <c r="E9" i="13"/>
  <c r="E21" i="13"/>
  <c r="E6" i="11"/>
  <c r="E22" i="10"/>
  <c r="E8" i="12"/>
  <c r="E48" i="10"/>
  <c r="E25" i="13"/>
  <c r="E44" i="10"/>
  <c r="E43" i="10"/>
  <c r="E47" i="16"/>
  <c r="E12" i="4"/>
  <c r="E41" i="4"/>
  <c r="E34" i="6"/>
  <c r="E48" i="20"/>
  <c r="E50" i="2"/>
  <c r="E38" i="10"/>
  <c r="E10" i="6"/>
  <c r="E15" i="22"/>
  <c r="E31" i="12"/>
  <c r="E52" i="22"/>
  <c r="E16" i="13"/>
  <c r="E48" i="11"/>
  <c r="E30" i="22"/>
  <c r="E55" i="13"/>
  <c r="E55" i="11"/>
  <c r="E50" i="12"/>
  <c r="E55" i="18"/>
  <c r="E12" i="22"/>
  <c r="E32" i="22"/>
  <c r="E22" i="4"/>
  <c r="E55" i="2"/>
  <c r="E55" i="12"/>
  <c r="E44" i="22"/>
  <c r="E44" i="12"/>
  <c r="E44" i="18"/>
  <c r="E47" i="13"/>
  <c r="E31" i="11"/>
  <c r="E26" i="13"/>
  <c r="E34" i="13"/>
  <c r="E10" i="11"/>
  <c r="E6" i="10"/>
  <c r="E48" i="18"/>
  <c r="E24" i="10"/>
  <c r="E31" i="18"/>
  <c r="E37" i="11"/>
  <c r="E33" i="10"/>
  <c r="E27" i="20"/>
  <c r="E34" i="22"/>
  <c r="E33" i="18"/>
  <c r="E21" i="20"/>
  <c r="E40" i="12"/>
  <c r="E22" i="18"/>
  <c r="E34" i="20"/>
  <c r="E10" i="13"/>
  <c r="E8" i="20"/>
  <c r="E32" i="12"/>
  <c r="E33" i="20"/>
  <c r="E44" i="5"/>
  <c r="E32" i="17"/>
  <c r="E29" i="22"/>
  <c r="E41" i="10"/>
  <c r="E25" i="22"/>
  <c r="E6" i="20"/>
  <c r="E39" i="17"/>
  <c r="E40" i="18"/>
  <c r="E34" i="5"/>
  <c r="E22" i="16"/>
  <c r="E9" i="14"/>
  <c r="E37" i="6"/>
  <c r="E9" i="4"/>
  <c r="E31" i="10"/>
  <c r="E5" i="17"/>
  <c r="E22" i="14"/>
  <c r="E30" i="2"/>
  <c r="E14" i="4"/>
  <c r="E30" i="20"/>
  <c r="E46" i="17"/>
  <c r="E15" i="16"/>
  <c r="E28" i="6"/>
  <c r="E17" i="12"/>
  <c r="E6" i="5"/>
  <c r="E38" i="16"/>
  <c r="E37" i="2"/>
  <c r="E20" i="17"/>
  <c r="E48" i="6"/>
  <c r="E31" i="20"/>
  <c r="E44" i="15"/>
  <c r="E35" i="6"/>
  <c r="E19" i="15"/>
  <c r="E5" i="4"/>
  <c r="E47" i="12"/>
  <c r="E36" i="22"/>
  <c r="E28" i="12"/>
  <c r="E54" i="22"/>
  <c r="E39" i="13"/>
  <c r="E23" i="11"/>
  <c r="E22" i="13"/>
  <c r="E30" i="13"/>
  <c r="E49" i="18"/>
  <c r="E50" i="20"/>
  <c r="E36" i="18"/>
  <c r="E16" i="10"/>
  <c r="E24" i="18"/>
  <c r="E20" i="11"/>
  <c r="E29" i="10"/>
  <c r="E19" i="20"/>
  <c r="E24" i="22"/>
  <c r="E19" i="18"/>
  <c r="E13" i="20"/>
  <c r="E26" i="12"/>
  <c r="E8" i="18"/>
  <c r="E26" i="20"/>
  <c r="E25" i="11"/>
  <c r="E47" i="5"/>
  <c r="E46" i="11"/>
  <c r="E20" i="20"/>
  <c r="E36" i="5"/>
  <c r="E16" i="17"/>
  <c r="E6" i="13"/>
  <c r="E8" i="22"/>
  <c r="E45" i="9"/>
  <c r="E51" i="5"/>
  <c r="E31" i="17"/>
  <c r="E34" i="10"/>
  <c r="E25" i="5"/>
  <c r="E13" i="16"/>
  <c r="E49" i="2"/>
  <c r="E29" i="6"/>
  <c r="E7" i="15"/>
  <c r="E39" i="20"/>
  <c r="E29" i="5"/>
  <c r="E20" i="6"/>
  <c r="E45" i="14"/>
  <c r="E18" i="6"/>
  <c r="E9" i="15"/>
  <c r="E7" i="22"/>
  <c r="E43" i="11"/>
  <c r="E40" i="13"/>
  <c r="E40" i="11"/>
  <c r="E6" i="22"/>
  <c r="E43" i="12"/>
  <c r="E43" i="18"/>
  <c r="E14" i="12"/>
  <c r="E22" i="12"/>
  <c r="E18" i="18"/>
  <c r="E37" i="13"/>
  <c r="E12" i="18"/>
  <c r="E45" i="13"/>
  <c r="E38" i="13"/>
  <c r="E27" i="18"/>
  <c r="E49" i="20"/>
  <c r="E39" i="9"/>
  <c r="E33" i="12"/>
  <c r="E25" i="10"/>
  <c r="E40" i="22"/>
  <c r="E29" i="11"/>
  <c r="E28" i="10"/>
  <c r="E54" i="9"/>
  <c r="E36" i="10"/>
  <c r="E51" i="17"/>
  <c r="E11" i="18"/>
  <c r="E9" i="9"/>
  <c r="E12" i="5"/>
  <c r="E44" i="16"/>
  <c r="E33" i="11"/>
  <c r="E23" i="20"/>
  <c r="E23" i="18"/>
  <c r="E8" i="9"/>
  <c r="E27" i="5"/>
  <c r="E43" i="16"/>
  <c r="E15" i="20"/>
  <c r="E27" i="17"/>
  <c r="E41" i="14"/>
  <c r="E25" i="2"/>
  <c r="E5" i="6"/>
  <c r="E17" i="15"/>
  <c r="E32" i="9"/>
  <c r="E54" i="14"/>
  <c r="E42" i="5"/>
  <c r="E42" i="16"/>
  <c r="E40" i="14"/>
  <c r="E8" i="14"/>
  <c r="E32" i="4"/>
  <c r="E30" i="9"/>
  <c r="E45" i="17"/>
  <c r="E21" i="14"/>
  <c r="E5" i="2"/>
  <c r="E13" i="4"/>
  <c r="E24" i="12"/>
  <c r="E51" i="14"/>
  <c r="E39" i="4"/>
  <c r="E52" i="10"/>
  <c r="E55" i="6"/>
  <c r="E22" i="9"/>
  <c r="E34" i="16"/>
  <c r="E39" i="14"/>
  <c r="E51" i="15"/>
  <c r="E38" i="17"/>
  <c r="E7" i="2"/>
  <c r="E47" i="15"/>
  <c r="E17" i="16"/>
  <c r="E20" i="4"/>
  <c r="E22" i="6"/>
  <c r="E52" i="15"/>
  <c r="E26" i="2"/>
  <c r="E37" i="10"/>
  <c r="E12" i="14"/>
  <c r="E40" i="16"/>
  <c r="E20" i="15"/>
  <c r="E52" i="17"/>
  <c r="E49" i="16"/>
  <c r="E49" i="17"/>
  <c r="E37" i="14"/>
  <c r="E39" i="15"/>
  <c r="E51" i="13"/>
  <c r="E35" i="11"/>
  <c r="E32" i="13"/>
  <c r="E16" i="11"/>
  <c r="E51" i="22"/>
  <c r="E19" i="12"/>
  <c r="E49" i="22"/>
  <c r="E10" i="12"/>
  <c r="E18" i="12"/>
  <c r="E10" i="18"/>
  <c r="E20" i="13"/>
  <c r="E5" i="13"/>
  <c r="E18" i="13"/>
  <c r="E13" i="18"/>
  <c r="E46" i="20"/>
  <c r="E31" i="9"/>
  <c r="E13" i="12"/>
  <c r="E7" i="10"/>
  <c r="E42" i="13"/>
  <c r="E18" i="11"/>
  <c r="E10" i="10"/>
  <c r="E46" i="9"/>
  <c r="E23" i="10"/>
  <c r="E43" i="17"/>
  <c r="E49" i="10"/>
  <c r="E6" i="9"/>
  <c r="E36" i="16"/>
  <c r="E21" i="11"/>
  <c r="E33" i="9"/>
  <c r="E26" i="10"/>
  <c r="E5" i="9"/>
  <c r="E19" i="5"/>
  <c r="E35" i="16"/>
  <c r="E27" i="9"/>
  <c r="E9" i="17"/>
  <c r="E33" i="14"/>
  <c r="E17" i="2"/>
  <c r="E49" i="4"/>
  <c r="E5" i="22"/>
  <c r="E26" i="9"/>
  <c r="E34" i="17"/>
  <c r="E46" i="14"/>
  <c r="E6" i="2"/>
  <c r="E21" i="18"/>
  <c r="E24" i="16"/>
  <c r="E32" i="14"/>
  <c r="E48" i="2"/>
  <c r="E52" i="6"/>
  <c r="E24" i="4"/>
  <c r="E24" i="9"/>
  <c r="E41" i="17"/>
  <c r="E13" i="14"/>
  <c r="E49" i="6"/>
  <c r="E6" i="15"/>
  <c r="E28" i="11"/>
  <c r="E35" i="14"/>
  <c r="E23" i="4"/>
  <c r="E35" i="9"/>
  <c r="E23" i="6"/>
  <c r="E50" i="5"/>
  <c r="E14" i="16"/>
  <c r="E40" i="6"/>
  <c r="E7" i="14"/>
  <c r="E10" i="9"/>
  <c r="E46" i="16"/>
  <c r="E43" i="6"/>
  <c r="E41" i="13"/>
  <c r="E6" i="16"/>
  <c r="E44" i="2"/>
  <c r="E30" i="11"/>
  <c r="E42" i="9"/>
  <c r="E24" i="6"/>
  <c r="E15" i="4"/>
  <c r="E53" i="4"/>
  <c r="E24" i="17"/>
  <c r="E55" i="22"/>
  <c r="E22" i="22"/>
  <c r="E15" i="11"/>
  <c r="E17" i="13"/>
  <c r="E42" i="22"/>
  <c r="E8" i="10"/>
  <c r="E50" i="18"/>
  <c r="E55" i="9"/>
  <c r="E53" i="10"/>
  <c r="E6" i="12"/>
  <c r="E18" i="20"/>
  <c r="E39" i="5"/>
  <c r="E7" i="20"/>
  <c r="E8" i="17"/>
  <c r="E36" i="20"/>
  <c r="E20" i="9"/>
  <c r="E23" i="17"/>
  <c r="E21" i="5"/>
  <c r="E41" i="2"/>
  <c r="E11" i="15"/>
  <c r="E16" i="5"/>
  <c r="E30" i="14"/>
  <c r="E21" i="16"/>
  <c r="E36" i="6"/>
  <c r="E28" i="20"/>
  <c r="E31" i="16"/>
  <c r="E41" i="6"/>
  <c r="E12" i="15"/>
  <c r="E26" i="17"/>
  <c r="E7" i="4"/>
  <c r="E55" i="16"/>
  <c r="E53" i="15"/>
  <c r="E50" i="14"/>
  <c r="E21" i="15"/>
  <c r="E27" i="4"/>
  <c r="E39" i="16"/>
  <c r="E31" i="4"/>
  <c r="E36" i="17"/>
  <c r="E28" i="2"/>
  <c r="E42" i="2"/>
  <c r="E18" i="5"/>
  <c r="E32" i="15"/>
  <c r="E13" i="17"/>
  <c r="E48" i="15"/>
  <c r="E15" i="6"/>
  <c r="E15" i="14"/>
  <c r="E35" i="4"/>
  <c r="E35" i="12"/>
  <c r="E9" i="16"/>
  <c r="E47" i="22"/>
  <c r="E48" i="13"/>
  <c r="E14" i="22"/>
  <c r="E7" i="11"/>
  <c r="E26" i="22"/>
  <c r="E53" i="22"/>
  <c r="E38" i="18"/>
  <c r="E47" i="9"/>
  <c r="E39" i="10"/>
  <c r="E41" i="11"/>
  <c r="E10" i="20"/>
  <c r="E31" i="5"/>
  <c r="E12" i="9"/>
  <c r="E52" i="16"/>
  <c r="E32" i="20"/>
  <c r="E11" i="9"/>
  <c r="E51" i="16"/>
  <c r="E8" i="5"/>
  <c r="E33" i="2"/>
  <c r="E13" i="15"/>
  <c r="E14" i="14"/>
  <c r="E54" i="4"/>
  <c r="E25" i="9"/>
  <c r="E18" i="16"/>
  <c r="E18" i="9"/>
  <c r="E53" i="14"/>
  <c r="E25" i="6"/>
  <c r="E14" i="15"/>
  <c r="E19" i="17"/>
  <c r="E23" i="15"/>
  <c r="E55" i="14"/>
  <c r="E52" i="9"/>
  <c r="E34" i="14"/>
  <c r="E37" i="15"/>
  <c r="E35" i="15"/>
  <c r="E7" i="16"/>
  <c r="E22" i="15"/>
  <c r="E28" i="17"/>
  <c r="E12" i="2"/>
  <c r="E27" i="2"/>
  <c r="E36" i="14"/>
  <c r="E50" i="4"/>
  <c r="E11" i="2"/>
  <c r="E47" i="14"/>
  <c r="E44" i="9"/>
  <c r="E10" i="4"/>
  <c r="E18" i="2"/>
  <c r="E34" i="15"/>
  <c r="E21" i="17"/>
  <c r="E43" i="13"/>
  <c r="E8" i="13"/>
  <c r="E27" i="22"/>
  <c r="E33" i="22"/>
  <c r="E5" i="12"/>
  <c r="E25" i="12"/>
  <c r="E29" i="12"/>
  <c r="E9" i="18"/>
  <c r="E23" i="9"/>
  <c r="E37" i="20"/>
  <c r="E53" i="18"/>
  <c r="E38" i="9"/>
  <c r="E35" i="17"/>
  <c r="E55" i="5"/>
  <c r="E28" i="16"/>
  <c r="E46" i="5"/>
  <c r="E54" i="5"/>
  <c r="E27" i="16"/>
  <c r="E54" i="16"/>
  <c r="E9" i="2"/>
  <c r="E53" i="12"/>
  <c r="E30" i="17"/>
  <c r="E6" i="14"/>
  <c r="E30" i="4"/>
  <c r="E13" i="9"/>
  <c r="E12" i="16"/>
  <c r="E40" i="2"/>
  <c r="E48" i="4"/>
  <c r="E41" i="5"/>
  <c r="E29" i="14"/>
  <c r="E9" i="6"/>
  <c r="E16" i="15"/>
  <c r="E19" i="14"/>
  <c r="E30" i="15"/>
  <c r="E23" i="14"/>
  <c r="E17" i="11"/>
  <c r="E18" i="14"/>
  <c r="E14" i="13"/>
  <c r="E30" i="5"/>
  <c r="E43" i="14"/>
  <c r="E31" i="15"/>
  <c r="E42" i="14"/>
  <c r="E32" i="6"/>
  <c r="E38" i="6"/>
  <c r="E6" i="6"/>
  <c r="E20" i="14"/>
  <c r="E45" i="5"/>
  <c r="E24" i="15"/>
  <c r="E14" i="6"/>
  <c r="E28" i="9"/>
  <c r="E22" i="17"/>
  <c r="E20" i="22"/>
  <c r="E50" i="6"/>
  <c r="E42" i="6"/>
  <c r="E51" i="11"/>
  <c r="E12" i="12"/>
  <c r="E51" i="12"/>
  <c r="E48" i="12"/>
  <c r="E26" i="18"/>
  <c r="E20" i="18"/>
  <c r="E51" i="10"/>
  <c r="E53" i="20"/>
  <c r="E54" i="12"/>
  <c r="E50" i="22"/>
  <c r="E35" i="10"/>
  <c r="E50" i="10"/>
  <c r="E25" i="18"/>
  <c r="E20" i="5"/>
  <c r="E16" i="12"/>
  <c r="E54" i="11"/>
  <c r="E35" i="5"/>
  <c r="E24" i="20"/>
  <c r="E49" i="14"/>
  <c r="E13" i="6"/>
  <c r="E40" i="9"/>
  <c r="E32" i="16"/>
  <c r="E38" i="2"/>
  <c r="E50" i="11"/>
  <c r="E37" i="17"/>
  <c r="E24" i="14"/>
  <c r="E8" i="2"/>
  <c r="E45" i="12"/>
  <c r="E54" i="17"/>
  <c r="E29" i="2"/>
  <c r="E21" i="4"/>
  <c r="E22" i="20"/>
  <c r="E15" i="2"/>
  <c r="E55" i="15"/>
  <c r="E11" i="4"/>
  <c r="E40" i="5"/>
  <c r="E19" i="2"/>
  <c r="E13" i="5"/>
  <c r="E39" i="2"/>
  <c r="E29" i="9"/>
  <c r="E36" i="4"/>
  <c r="E40" i="15"/>
  <c r="E37" i="12"/>
  <c r="E26" i="5"/>
  <c r="E11" i="16"/>
  <c r="E41" i="15"/>
  <c r="E31" i="14"/>
  <c r="E44" i="14"/>
  <c r="E6" i="17"/>
  <c r="E40" i="20"/>
  <c r="E52" i="12"/>
  <c r="E17" i="22"/>
  <c r="E13" i="11"/>
  <c r="E47" i="10"/>
  <c r="E29" i="20"/>
  <c r="E18" i="22"/>
  <c r="E52" i="5"/>
  <c r="E38" i="5"/>
  <c r="E13" i="22"/>
  <c r="E53" i="6"/>
  <c r="E12" i="17"/>
  <c r="E6" i="4"/>
  <c r="E40" i="4"/>
  <c r="E5" i="14"/>
  <c r="E18" i="15"/>
  <c r="E46" i="15"/>
  <c r="E54" i="20"/>
  <c r="E10" i="17"/>
  <c r="E27" i="14"/>
  <c r="E26" i="14"/>
  <c r="E25" i="15"/>
  <c r="E46" i="6"/>
  <c r="E33" i="15"/>
  <c r="E43" i="2"/>
  <c r="E33" i="16"/>
  <c r="E7" i="9"/>
  <c r="E19" i="6"/>
  <c r="E20" i="12"/>
  <c r="E13" i="13"/>
  <c r="E28" i="18"/>
  <c r="E15" i="10"/>
  <c r="E5" i="20"/>
  <c r="E14" i="11"/>
  <c r="E28" i="5"/>
  <c r="E41" i="12"/>
  <c r="E41" i="20"/>
  <c r="E21" i="6"/>
  <c r="E50" i="16"/>
  <c r="E37" i="22"/>
  <c r="E48" i="14"/>
  <c r="E16" i="4"/>
  <c r="E45" i="2"/>
  <c r="E7" i="18"/>
  <c r="E28" i="15"/>
  <c r="E53" i="9"/>
  <c r="E35" i="2"/>
  <c r="E11" i="14"/>
  <c r="E18" i="4"/>
  <c r="E16" i="9"/>
  <c r="E26" i="4"/>
  <c r="E43" i="9"/>
  <c r="E48" i="16"/>
  <c r="E29" i="15"/>
  <c r="E11" i="13"/>
  <c r="E19" i="22"/>
  <c r="E44" i="11"/>
  <c r="E38" i="11"/>
  <c r="E15" i="9"/>
  <c r="E42" i="18"/>
  <c r="E49" i="13"/>
  <c r="E20" i="16"/>
  <c r="E29" i="16"/>
  <c r="E45" i="10"/>
  <c r="E54" i="2"/>
  <c r="E16" i="2"/>
  <c r="E45" i="4"/>
  <c r="E47" i="2"/>
  <c r="E51" i="2"/>
  <c r="E52" i="2"/>
  <c r="E38" i="15"/>
  <c r="E16" i="6"/>
  <c r="E27" i="15"/>
  <c r="E36" i="15"/>
  <c r="E9" i="5"/>
  <c r="E51" i="4"/>
  <c r="E19" i="10"/>
  <c r="E23" i="12"/>
  <c r="E7" i="13"/>
  <c r="E34" i="18"/>
  <c r="E6" i="18"/>
  <c r="E36" i="13"/>
  <c r="E42" i="10"/>
  <c r="E41" i="18"/>
  <c r="E30" i="12"/>
  <c r="E43" i="5"/>
  <c r="E5" i="16"/>
  <c r="E14" i="20"/>
  <c r="E46" i="2"/>
  <c r="E32" i="5"/>
  <c r="E37" i="4"/>
  <c r="E31" i="2"/>
  <c r="E43" i="4"/>
  <c r="E20" i="2"/>
  <c r="E13" i="10"/>
  <c r="E52" i="4"/>
  <c r="E54" i="15"/>
  <c r="E45" i="15"/>
  <c r="E8" i="16"/>
  <c r="E46" i="18"/>
  <c r="C20" i="15"/>
  <c r="C23" i="15"/>
  <c r="C45" i="16"/>
  <c r="C22" i="6"/>
  <c r="C17" i="15"/>
  <c r="C22" i="18"/>
  <c r="C34" i="4"/>
  <c r="C24" i="10"/>
  <c r="C7" i="15"/>
  <c r="C5" i="20"/>
  <c r="C43" i="14"/>
  <c r="C38" i="2"/>
  <c r="C4" i="4"/>
  <c r="C4" i="5"/>
  <c r="C11" i="16"/>
  <c r="C28" i="20"/>
  <c r="C30" i="17"/>
  <c r="C37" i="5"/>
  <c r="C47" i="9"/>
  <c r="C41" i="20"/>
  <c r="C55" i="13"/>
  <c r="C24" i="18"/>
  <c r="C5" i="13"/>
  <c r="C33" i="11"/>
  <c r="C52" i="14"/>
  <c r="C10" i="14"/>
  <c r="E7" i="6"/>
  <c r="E17" i="17"/>
  <c r="E13" i="2"/>
  <c r="E16" i="14"/>
  <c r="E38" i="14"/>
  <c r="E49" i="5"/>
  <c r="E46" i="12"/>
  <c r="E32" i="10"/>
  <c r="E52" i="18"/>
  <c r="C27" i="6"/>
  <c r="E15" i="15"/>
  <c r="C30" i="11"/>
  <c r="C41" i="22"/>
  <c r="C27" i="12"/>
  <c r="C43" i="10"/>
  <c r="C36" i="12"/>
  <c r="C42" i="9"/>
  <c r="C16" i="18"/>
  <c r="C12" i="11"/>
  <c r="C47" i="16"/>
  <c r="C42" i="12"/>
  <c r="C31" i="22"/>
  <c r="C11" i="11"/>
  <c r="C47" i="18"/>
  <c r="C28" i="22"/>
  <c r="C15" i="18"/>
  <c r="C23" i="13"/>
  <c r="C52" i="20"/>
  <c r="C17" i="20"/>
  <c r="C23" i="5"/>
  <c r="C7" i="5"/>
  <c r="C54" i="10"/>
  <c r="C35" i="13"/>
  <c r="C19" i="13"/>
  <c r="C53" i="13"/>
  <c r="C54" i="18"/>
  <c r="C5" i="18"/>
  <c r="C17" i="10"/>
  <c r="C55" i="20"/>
  <c r="C35" i="18"/>
  <c r="C9" i="11"/>
  <c r="C36" i="9"/>
  <c r="C14" i="10"/>
  <c r="C11" i="17"/>
  <c r="C42" i="17"/>
  <c r="C22" i="11"/>
  <c r="C38" i="12"/>
  <c r="C43" i="22"/>
  <c r="C21" i="22"/>
  <c r="C50" i="9"/>
  <c r="C34" i="9"/>
  <c r="C30" i="18"/>
  <c r="C16" i="20"/>
  <c r="C24" i="11"/>
  <c r="C33" i="13"/>
  <c r="C11" i="20"/>
  <c r="C38" i="22"/>
  <c r="C34" i="11"/>
  <c r="C51" i="9"/>
  <c r="C45" i="11"/>
  <c r="C18" i="17"/>
  <c r="C20" i="17"/>
  <c r="C4" i="2"/>
  <c r="G4" i="2" s="1"/>
  <c r="C12" i="4"/>
  <c r="C7" i="9"/>
  <c r="C50" i="12"/>
  <c r="C39" i="22"/>
  <c r="C55" i="18"/>
  <c r="C12" i="22"/>
  <c r="C32" i="11"/>
  <c r="C23" i="16"/>
  <c r="C51" i="20"/>
  <c r="C24" i="6"/>
  <c r="C33" i="4"/>
  <c r="C44" i="15"/>
  <c r="C54" i="13"/>
  <c r="C7" i="12"/>
  <c r="C50" i="13"/>
  <c r="C37" i="18"/>
  <c r="C29" i="13"/>
  <c r="C35" i="22"/>
  <c r="C41" i="9"/>
  <c r="C25" i="20"/>
  <c r="C30" i="16"/>
  <c r="C48" i="6"/>
  <c r="C45" i="6"/>
  <c r="C48" i="9"/>
  <c r="C33" i="5"/>
  <c r="C10" i="16"/>
  <c r="C10" i="22"/>
  <c r="C34" i="12"/>
  <c r="C35" i="12"/>
  <c r="C19" i="10"/>
  <c r="C45" i="18"/>
  <c r="C40" i="20"/>
  <c r="C33" i="16"/>
  <c r="C16" i="16"/>
  <c r="C15" i="12"/>
  <c r="C52" i="11"/>
  <c r="C9" i="22"/>
  <c r="C45" i="22"/>
  <c r="C4" i="17"/>
  <c r="C24" i="2"/>
  <c r="C22" i="4"/>
  <c r="C9" i="16"/>
  <c r="C19" i="15"/>
  <c r="C48" i="20"/>
  <c r="C55" i="17"/>
  <c r="C42" i="4"/>
  <c r="C17" i="9"/>
  <c r="C46" i="13"/>
  <c r="C21" i="10"/>
  <c r="C15" i="5"/>
  <c r="C26" i="16"/>
  <c r="C22" i="17"/>
  <c r="C20" i="22"/>
  <c r="C15" i="15"/>
  <c r="C48" i="16"/>
  <c r="C50" i="6"/>
  <c r="C29" i="15"/>
  <c r="C55" i="2"/>
  <c r="C15" i="4"/>
  <c r="C29" i="18"/>
  <c r="C12" i="13"/>
  <c r="C9" i="12"/>
  <c r="C44" i="13"/>
  <c r="C8" i="4"/>
  <c r="C40" i="17"/>
  <c r="C44" i="20"/>
  <c r="C27" i="13"/>
  <c r="C15" i="13"/>
  <c r="C19" i="9"/>
  <c r="C12" i="20"/>
  <c r="C31" i="20"/>
  <c r="C49" i="16"/>
  <c r="C32" i="2"/>
  <c r="C12" i="6"/>
  <c r="C10" i="2"/>
  <c r="C35" i="6"/>
  <c r="C49" i="17"/>
  <c r="C23" i="2"/>
  <c r="C42" i="6"/>
  <c r="C39" i="15"/>
  <c r="C42" i="11"/>
  <c r="C50" i="17"/>
  <c r="C53" i="16"/>
  <c r="C5" i="5"/>
  <c r="C5" i="15"/>
  <c r="C7" i="17"/>
  <c r="C46" i="4"/>
  <c r="C17" i="6"/>
  <c r="C29" i="4"/>
  <c r="C26" i="6"/>
  <c r="C37" i="9"/>
  <c r="C38" i="10"/>
  <c r="C4" i="15"/>
  <c r="C16" i="2"/>
  <c r="C32" i="22"/>
  <c r="C54" i="6"/>
  <c r="C44" i="4"/>
  <c r="C54" i="2"/>
  <c r="C13" i="22"/>
  <c r="C45" i="12"/>
  <c r="C25" i="11"/>
  <c r="C38" i="13"/>
  <c r="C54" i="11"/>
  <c r="C44" i="22"/>
  <c r="C45" i="13"/>
  <c r="C25" i="12"/>
  <c r="C49" i="18"/>
  <c r="C19" i="12"/>
  <c r="C49" i="9"/>
  <c r="C15" i="17"/>
  <c r="C20" i="6"/>
  <c r="C45" i="14"/>
  <c r="C18" i="6"/>
  <c r="C9" i="15"/>
  <c r="C33" i="6"/>
  <c r="C12" i="5"/>
  <c r="C42" i="5"/>
  <c r="C14" i="17"/>
  <c r="C5" i="4"/>
  <c r="C14" i="2"/>
  <c r="C16" i="14"/>
  <c r="C37" i="22"/>
  <c r="C53" i="12"/>
  <c r="C17" i="11"/>
  <c r="C22" i="13"/>
  <c r="C14" i="11"/>
  <c r="C49" i="22"/>
  <c r="C49" i="12"/>
  <c r="C13" i="11"/>
  <c r="C23" i="12"/>
  <c r="C40" i="12"/>
  <c r="C8" i="18"/>
  <c r="C48" i="22"/>
  <c r="C48" i="11"/>
  <c r="C10" i="18"/>
  <c r="C40" i="13"/>
  <c r="C28" i="18"/>
  <c r="C32" i="13"/>
  <c r="C31" i="18"/>
  <c r="C33" i="20"/>
  <c r="C51" i="22"/>
  <c r="C43" i="18"/>
  <c r="C49" i="20"/>
  <c r="C39" i="9"/>
  <c r="C12" i="18"/>
  <c r="C52" i="9"/>
  <c r="C34" i="20"/>
  <c r="C29" i="5"/>
  <c r="C6" i="12"/>
  <c r="C4" i="20"/>
  <c r="C34" i="5"/>
  <c r="C6" i="17"/>
  <c r="C4" i="12"/>
  <c r="C20" i="20"/>
  <c r="C55" i="5"/>
  <c r="C15" i="20"/>
  <c r="C25" i="5"/>
  <c r="C5" i="17"/>
  <c r="C44" i="17"/>
  <c r="C55" i="14"/>
  <c r="C39" i="2"/>
  <c r="C55" i="4"/>
  <c r="C23" i="20"/>
  <c r="C54" i="16"/>
  <c r="C52" i="4"/>
  <c r="C31" i="10"/>
  <c r="C26" i="17"/>
  <c r="C38" i="14"/>
  <c r="C22" i="2"/>
  <c r="C52" i="18"/>
  <c r="C11" i="5"/>
  <c r="C35" i="14"/>
  <c r="C55" i="6"/>
  <c r="C43" i="4"/>
  <c r="C8" i="10"/>
  <c r="C36" i="16"/>
  <c r="C21" i="2"/>
  <c r="C11" i="15"/>
  <c r="C11" i="9"/>
  <c r="C16" i="15"/>
  <c r="C12" i="12"/>
  <c r="C8" i="14"/>
  <c r="C18" i="4"/>
  <c r="C32" i="17"/>
  <c r="C47" i="15"/>
  <c r="C47" i="17"/>
  <c r="C45" i="2"/>
  <c r="C27" i="15"/>
  <c r="C10" i="20"/>
  <c r="C48" i="14"/>
  <c r="C26" i="4"/>
  <c r="C32" i="4"/>
  <c r="C18" i="15"/>
  <c r="C35" i="5"/>
  <c r="C21" i="6"/>
  <c r="C6" i="16"/>
  <c r="C44" i="6"/>
  <c r="C33" i="2"/>
  <c r="C14" i="15"/>
  <c r="C48" i="17"/>
  <c r="C4" i="9"/>
  <c r="C53" i="4"/>
  <c r="C24" i="17"/>
  <c r="C16" i="5"/>
  <c r="C29" i="22"/>
  <c r="C37" i="12"/>
  <c r="C53" i="18"/>
  <c r="C14" i="13"/>
  <c r="C6" i="11"/>
  <c r="C33" i="22"/>
  <c r="C41" i="12"/>
  <c r="C5" i="11"/>
  <c r="C54" i="22"/>
  <c r="C31" i="12"/>
  <c r="C52" i="10"/>
  <c r="C16" i="22"/>
  <c r="C44" i="11"/>
  <c r="C46" i="10"/>
  <c r="C24" i="12"/>
  <c r="C21" i="18"/>
  <c r="C11" i="13"/>
  <c r="C17" i="18"/>
  <c r="C9" i="20"/>
  <c r="C51" i="13"/>
  <c r="C27" i="18"/>
  <c r="C46" i="20"/>
  <c r="C15" i="22"/>
  <c r="C50" i="10"/>
  <c r="C44" i="9"/>
  <c r="C30" i="20"/>
  <c r="C21" i="5"/>
  <c r="C33" i="18"/>
  <c r="C43" i="9"/>
  <c r="C26" i="5"/>
  <c r="C50" i="16"/>
  <c r="C40" i="18"/>
  <c r="C7" i="20"/>
  <c r="C52" i="5"/>
  <c r="C54" i="9"/>
  <c r="C17" i="5"/>
  <c r="C41" i="16"/>
  <c r="C35" i="17"/>
  <c r="C47" i="14"/>
  <c r="C41" i="4"/>
  <c r="C34" i="6"/>
  <c r="C37" i="14"/>
  <c r="C27" i="2"/>
  <c r="C36" i="14"/>
  <c r="C5" i="22"/>
  <c r="C29" i="12"/>
  <c r="C50" i="22"/>
  <c r="C6" i="13"/>
  <c r="C50" i="18"/>
  <c r="C25" i="22"/>
  <c r="C33" i="12"/>
  <c r="C41" i="18"/>
  <c r="C22" i="22"/>
  <c r="C14" i="12"/>
  <c r="C44" i="10"/>
  <c r="C42" i="13"/>
  <c r="C35" i="11"/>
  <c r="C30" i="10"/>
  <c r="C50" i="11"/>
  <c r="C14" i="18"/>
  <c r="C22" i="12"/>
  <c r="C55" i="10"/>
  <c r="C53" i="9"/>
  <c r="C16" i="13"/>
  <c r="C23" i="18"/>
  <c r="C43" i="20"/>
  <c r="C8" i="22"/>
  <c r="C32" i="10"/>
  <c r="C24" i="13"/>
  <c r="C21" i="20"/>
  <c r="C13" i="5"/>
  <c r="C19" i="18"/>
  <c r="C31" i="9"/>
  <c r="C18" i="5"/>
  <c r="C42" i="16"/>
  <c r="C25" i="18"/>
  <c r="C46" i="9"/>
  <c r="C44" i="5"/>
  <c r="C33" i="9"/>
  <c r="C9" i="5"/>
  <c r="C25" i="16"/>
  <c r="C31" i="17"/>
  <c r="C39" i="14"/>
  <c r="C15" i="2"/>
  <c r="C39" i="4"/>
  <c r="C38" i="5"/>
  <c r="C8" i="16"/>
  <c r="C28" i="2"/>
  <c r="C28" i="4"/>
  <c r="C39" i="20"/>
  <c r="C12" i="17"/>
  <c r="C22" i="14"/>
  <c r="C54" i="4"/>
  <c r="C42" i="10"/>
  <c r="C35" i="16"/>
  <c r="C19" i="14"/>
  <c r="C39" i="6"/>
  <c r="C27" i="4"/>
  <c r="C26" i="9"/>
  <c r="C22" i="16"/>
  <c r="C41" i="6"/>
  <c r="C35" i="15"/>
  <c r="C27" i="16"/>
  <c r="C38" i="15"/>
  <c r="C26" i="10"/>
  <c r="C26" i="2"/>
  <c r="C33" i="15"/>
  <c r="C9" i="2"/>
  <c r="C52" i="12"/>
  <c r="C16" i="17"/>
  <c r="C13" i="2"/>
  <c r="C43" i="15"/>
  <c r="C36" i="5"/>
  <c r="C34" i="2"/>
  <c r="C27" i="5"/>
  <c r="C36" i="15"/>
  <c r="C36" i="17"/>
  <c r="C48" i="4"/>
  <c r="C5" i="6"/>
  <c r="C46" i="18"/>
  <c r="C25" i="4"/>
  <c r="C24" i="4"/>
  <c r="C53" i="6"/>
  <c r="C19" i="6"/>
  <c r="C53" i="2"/>
  <c r="C20" i="2"/>
  <c r="C25" i="13"/>
  <c r="C49" i="11"/>
  <c r="C26" i="22"/>
  <c r="C10" i="12"/>
  <c r="C36" i="22"/>
  <c r="C21" i="13"/>
  <c r="C37" i="11"/>
  <c r="C7" i="22"/>
  <c r="C39" i="13"/>
  <c r="C15" i="11"/>
  <c r="C20" i="10"/>
  <c r="C47" i="12"/>
  <c r="C34" i="18"/>
  <c r="C50" i="20"/>
  <c r="C10" i="11"/>
  <c r="C34" i="10"/>
  <c r="C43" i="11"/>
  <c r="C23" i="10"/>
  <c r="C21" i="9"/>
  <c r="C28" i="12"/>
  <c r="C29" i="10"/>
  <c r="C19" i="20"/>
  <c r="C47" i="11"/>
  <c r="C32" i="20"/>
  <c r="C13" i="18"/>
  <c r="C53" i="5"/>
  <c r="C14" i="22"/>
  <c r="C42" i="20"/>
  <c r="C22" i="9"/>
  <c r="C46" i="17"/>
  <c r="C46" i="22"/>
  <c r="C16" i="10"/>
  <c r="C12" i="9"/>
  <c r="C40" i="10"/>
  <c r="C24" i="9"/>
  <c r="C37" i="17"/>
  <c r="C7" i="13"/>
  <c r="C44" i="16"/>
  <c r="C15" i="14"/>
  <c r="C51" i="6"/>
  <c r="C7" i="4"/>
  <c r="C43" i="17"/>
  <c r="C12" i="14"/>
  <c r="C32" i="6"/>
  <c r="C51" i="12"/>
  <c r="C40" i="9"/>
  <c r="C32" i="16"/>
  <c r="C46" i="2"/>
  <c r="C6" i="4"/>
  <c r="C47" i="5"/>
  <c r="C7" i="16"/>
  <c r="C35" i="2"/>
  <c r="C15" i="6"/>
  <c r="C40" i="22"/>
  <c r="C51" i="17"/>
  <c r="C25" i="14"/>
  <c r="C45" i="4"/>
  <c r="C53" i="15"/>
  <c r="C25" i="2"/>
  <c r="C40" i="5"/>
  <c r="C21" i="16"/>
  <c r="C14" i="6"/>
  <c r="C51" i="5"/>
  <c r="C17" i="4"/>
  <c r="C14" i="20"/>
  <c r="C49" i="14"/>
  <c r="C21" i="4"/>
  <c r="C54" i="15"/>
  <c r="C31" i="16"/>
  <c r="C38" i="6"/>
  <c r="C53" i="14"/>
  <c r="C32" i="15"/>
  <c r="C5" i="14"/>
  <c r="C40" i="2"/>
  <c r="C10" i="15"/>
  <c r="C18" i="14"/>
  <c r="C13" i="10"/>
  <c r="C48" i="15"/>
  <c r="C21" i="17"/>
  <c r="C13" i="12"/>
  <c r="C26" i="12"/>
  <c r="C17" i="22"/>
  <c r="C55" i="22"/>
  <c r="C28" i="11"/>
  <c r="C8" i="13"/>
  <c r="C22" i="10"/>
  <c r="C48" i="10"/>
  <c r="C51" i="10"/>
  <c r="C10" i="13"/>
  <c r="C35" i="20"/>
  <c r="C25" i="10"/>
  <c r="C35" i="9"/>
  <c r="C35" i="10"/>
  <c r="C10" i="5"/>
  <c r="C11" i="18"/>
  <c r="C55" i="12"/>
  <c r="C53" i="17"/>
  <c r="C17" i="17"/>
  <c r="C31" i="2"/>
  <c r="C7" i="11"/>
  <c r="C28" i="14"/>
  <c r="C8" i="6"/>
  <c r="C13" i="20"/>
  <c r="C30" i="14"/>
  <c r="C30" i="22"/>
  <c r="C28" i="16"/>
  <c r="C11" i="2"/>
  <c r="C11" i="4"/>
  <c r="C29" i="16"/>
  <c r="C13" i="4"/>
  <c r="C13" i="14"/>
  <c r="C24" i="22"/>
  <c r="C30" i="6"/>
  <c r="C29" i="14"/>
  <c r="C20" i="9"/>
  <c r="C49" i="6"/>
  <c r="C39" i="10"/>
  <c r="C6" i="15"/>
  <c r="C10" i="6"/>
  <c r="C26" i="14"/>
  <c r="C43" i="2"/>
  <c r="C5" i="12"/>
  <c r="C18" i="12"/>
  <c r="C37" i="13"/>
  <c r="C23" i="22"/>
  <c r="C19" i="11"/>
  <c r="C4" i="13"/>
  <c r="C6" i="10"/>
  <c r="C41" i="10"/>
  <c r="C37" i="10"/>
  <c r="C48" i="12"/>
  <c r="C27" i="20"/>
  <c r="C18" i="10"/>
  <c r="C10" i="9"/>
  <c r="C47" i="20"/>
  <c r="C54" i="17"/>
  <c r="C27" i="10"/>
  <c r="C38" i="18"/>
  <c r="C45" i="17"/>
  <c r="C51" i="16"/>
  <c r="C9" i="10"/>
  <c r="C20" i="14"/>
  <c r="C36" i="4"/>
  <c r="C32" i="9"/>
  <c r="C14" i="14"/>
  <c r="C23" i="11"/>
  <c r="C15" i="16"/>
  <c r="C47" i="6"/>
  <c r="C28" i="13"/>
  <c r="C54" i="5"/>
  <c r="C6" i="5"/>
  <c r="C30" i="5"/>
  <c r="C49" i="13"/>
  <c r="C42" i="22"/>
  <c r="C42" i="18"/>
  <c r="C17" i="12"/>
  <c r="C6" i="22"/>
  <c r="C36" i="10"/>
  <c r="C31" i="11"/>
  <c r="C27" i="11"/>
  <c r="C16" i="12"/>
  <c r="C45" i="9"/>
  <c r="C9" i="18"/>
  <c r="C54" i="12"/>
  <c r="C8" i="12"/>
  <c r="C41" i="17"/>
  <c r="C28" i="9"/>
  <c r="C34" i="16"/>
  <c r="C18" i="9"/>
  <c r="C30" i="9"/>
  <c r="C47" i="22"/>
  <c r="C31" i="14"/>
  <c r="C11" i="6"/>
  <c r="C52" i="17"/>
  <c r="C44" i="2"/>
  <c r="C7" i="18"/>
  <c r="C46" i="16"/>
  <c r="C30" i="2"/>
  <c r="C38" i="9"/>
  <c r="C27" i="14"/>
  <c r="C7" i="6"/>
  <c r="C43" i="5"/>
  <c r="C37" i="2"/>
  <c r="C51" i="15"/>
  <c r="C22" i="15"/>
  <c r="C4" i="16"/>
  <c r="C49" i="15"/>
  <c r="C31" i="15"/>
  <c r="C13" i="16"/>
  <c r="C34" i="15"/>
  <c r="C24" i="16"/>
  <c r="C52" i="16"/>
  <c r="C50" i="14"/>
  <c r="C14" i="16"/>
  <c r="C30" i="15"/>
  <c r="C28" i="17"/>
  <c r="C21" i="15"/>
  <c r="C14" i="9"/>
  <c r="C41" i="13"/>
  <c r="C34" i="22"/>
  <c r="C52" i="22"/>
  <c r="C53" i="11"/>
  <c r="C43" i="13"/>
  <c r="C28" i="10"/>
  <c r="C18" i="11"/>
  <c r="C16" i="11"/>
  <c r="C55" i="11"/>
  <c r="C29" i="9"/>
  <c r="C47" i="10"/>
  <c r="C20" i="12"/>
  <c r="C20" i="18"/>
  <c r="C33" i="17"/>
  <c r="C25" i="9"/>
  <c r="C18" i="16"/>
  <c r="C15" i="9"/>
  <c r="C27" i="9"/>
  <c r="C34" i="13"/>
  <c r="C23" i="14"/>
  <c r="C47" i="4"/>
  <c r="C39" i="17"/>
  <c r="C12" i="2"/>
  <c r="C45" i="10"/>
  <c r="C39" i="16"/>
  <c r="C6" i="2"/>
  <c r="C28" i="5"/>
  <c r="C11" i="14"/>
  <c r="C51" i="4"/>
  <c r="C8" i="5"/>
  <c r="C5" i="2"/>
  <c r="C40" i="15"/>
  <c r="C11" i="12"/>
  <c r="C40" i="14"/>
  <c r="C23" i="9"/>
  <c r="C54" i="20"/>
  <c r="C33" i="14"/>
  <c r="C50" i="15"/>
  <c r="C12" i="16"/>
  <c r="C17" i="16"/>
  <c r="C46" i="15"/>
  <c r="C40" i="11"/>
  <c r="C48" i="2"/>
  <c r="C42" i="14"/>
  <c r="C40" i="4"/>
  <c r="C21" i="14"/>
  <c r="C41" i="15"/>
  <c r="C18" i="2"/>
  <c r="C13" i="15"/>
  <c r="C51" i="11"/>
  <c r="C50" i="4"/>
  <c r="C8" i="15"/>
  <c r="C9" i="6"/>
  <c r="C36" i="18"/>
  <c r="C51" i="14"/>
  <c r="C6" i="14"/>
  <c r="C20" i="4"/>
  <c r="C6" i="20"/>
  <c r="C37" i="16"/>
  <c r="C33" i="10"/>
  <c r="C38" i="17"/>
  <c r="C45" i="5"/>
  <c r="C55" i="9"/>
  <c r="C5" i="10"/>
  <c r="C11" i="22"/>
  <c r="C32" i="18"/>
  <c r="C13" i="13"/>
  <c r="C41" i="11"/>
  <c r="C44" i="14"/>
  <c r="E52" i="14"/>
  <c r="E10" i="14"/>
  <c r="E39" i="6"/>
  <c r="E22" i="5"/>
  <c r="E21" i="2"/>
  <c r="C24" i="14"/>
  <c r="E25" i="16"/>
  <c r="E21" i="9"/>
  <c r="E28" i="13"/>
  <c r="E40" i="10"/>
  <c r="E8" i="11"/>
  <c r="E27" i="6"/>
  <c r="C52" i="13"/>
  <c r="E17" i="5"/>
  <c r="E8" i="6"/>
  <c r="E25" i="17"/>
  <c r="E48" i="5"/>
  <c r="E11" i="10"/>
  <c r="E46" i="10"/>
  <c r="E17" i="9"/>
  <c r="C25" i="15"/>
  <c r="C10" i="17"/>
  <c r="C55" i="16"/>
  <c r="C37" i="6"/>
  <c r="C19" i="5"/>
  <c r="C17" i="14"/>
  <c r="C29" i="6"/>
  <c r="C32" i="5"/>
  <c r="C25" i="17"/>
  <c r="C41" i="14"/>
  <c r="C23" i="6"/>
  <c r="C37" i="20"/>
  <c r="C19" i="17"/>
  <c r="C52" i="2"/>
  <c r="C43" i="6"/>
  <c r="C13" i="17"/>
  <c r="C45" i="20"/>
  <c r="C29" i="20"/>
  <c r="C8" i="20"/>
  <c r="C8" i="11"/>
  <c r="C19" i="22"/>
  <c r="C30" i="12"/>
  <c r="C32" i="12"/>
  <c r="C38" i="11"/>
  <c r="C53" i="22"/>
  <c r="E19" i="4"/>
  <c r="E9" i="20"/>
  <c r="E47" i="4"/>
  <c r="E41" i="16"/>
  <c r="E24" i="5"/>
  <c r="E27" i="10"/>
  <c r="E47" i="20"/>
  <c r="E17" i="4"/>
  <c r="E9" i="10"/>
  <c r="E38" i="20"/>
  <c r="E35" i="20"/>
  <c r="E16" i="22"/>
  <c r="C36" i="2"/>
  <c r="E34" i="2"/>
  <c r="E10" i="5"/>
  <c r="E51" i="6"/>
  <c r="E33" i="17"/>
  <c r="E11" i="5"/>
  <c r="E53" i="11"/>
  <c r="E27" i="11"/>
  <c r="C19" i="16"/>
  <c r="C9" i="4"/>
  <c r="C55" i="15"/>
  <c r="C20" i="16"/>
  <c r="C52" i="6"/>
  <c r="C46" i="5"/>
  <c r="C9" i="17"/>
  <c r="C14" i="5"/>
  <c r="C36" i="20"/>
  <c r="C18" i="20"/>
  <c r="C5" i="16"/>
  <c r="C31" i="6"/>
  <c r="C4" i="18"/>
  <c r="C20" i="5"/>
  <c r="C4" i="14"/>
  <c r="C7" i="2"/>
  <c r="C29" i="17"/>
  <c r="C10" i="10"/>
  <c r="C38" i="20"/>
  <c r="C24" i="20"/>
  <c r="C20" i="11"/>
  <c r="C27" i="22"/>
  <c r="C43" i="12"/>
  <c r="C18" i="13"/>
  <c r="C46" i="11"/>
  <c r="E34" i="4"/>
  <c r="E43" i="15"/>
  <c r="E49" i="15"/>
  <c r="E11" i="6"/>
  <c r="E14" i="5"/>
  <c r="E53" i="5"/>
  <c r="E32" i="18"/>
  <c r="E18" i="10"/>
  <c r="E25" i="4"/>
  <c r="E20" i="10"/>
  <c r="E12" i="10"/>
  <c r="E43" i="20"/>
  <c r="E48" i="22"/>
  <c r="F4" i="15"/>
  <c r="C50" i="2"/>
  <c r="C26" i="11"/>
  <c r="E4" i="17"/>
  <c r="D30" i="11"/>
  <c r="F30" i="11" s="1"/>
  <c r="D31" i="20"/>
  <c r="F31" i="20" s="1"/>
  <c r="D28" i="13"/>
  <c r="D28" i="4"/>
  <c r="D16" i="6"/>
  <c r="D20" i="2"/>
  <c r="D4" i="14"/>
  <c r="D40" i="16"/>
  <c r="D52" i="17"/>
  <c r="F52" i="17" s="1"/>
  <c r="D7" i="20"/>
  <c r="D42" i="17"/>
  <c r="D19" i="20"/>
  <c r="D17" i="13"/>
  <c r="D15" i="20"/>
  <c r="D13" i="22"/>
  <c r="D11" i="17"/>
  <c r="D38" i="17"/>
  <c r="F38" i="17" s="1"/>
  <c r="D25" i="9"/>
  <c r="F25" i="9" s="1"/>
  <c r="D43" i="18"/>
  <c r="D14" i="10"/>
  <c r="D12" i="12"/>
  <c r="D36" i="9"/>
  <c r="D48" i="18"/>
  <c r="D54" i="5"/>
  <c r="D6" i="20"/>
  <c r="D9" i="11"/>
  <c r="D35" i="18"/>
  <c r="D43" i="12"/>
  <c r="D39" i="11"/>
  <c r="D17" i="10"/>
  <c r="D13" i="13"/>
  <c r="D39" i="13"/>
  <c r="D54" i="18"/>
  <c r="F54" i="18" s="1"/>
  <c r="D6" i="12"/>
  <c r="D53" i="13"/>
  <c r="D19" i="13"/>
  <c r="D20" i="10"/>
  <c r="D4" i="4"/>
  <c r="D48" i="6"/>
  <c r="D20" i="14"/>
  <c r="D13" i="17"/>
  <c r="F13" i="17" s="1"/>
  <c r="D13" i="5"/>
  <c r="D38" i="16"/>
  <c r="D50" i="20"/>
  <c r="D34" i="10"/>
  <c r="D35" i="17"/>
  <c r="D39" i="5"/>
  <c r="D23" i="10"/>
  <c r="D10" i="5"/>
  <c r="F10" i="5" s="1"/>
  <c r="D39" i="9"/>
  <c r="D8" i="20"/>
  <c r="D18" i="10"/>
  <c r="D47" i="11"/>
  <c r="D26" i="9"/>
  <c r="D30" i="20"/>
  <c r="D29" i="22"/>
  <c r="D43" i="10"/>
  <c r="F43" i="10" s="1"/>
  <c r="D5" i="22"/>
  <c r="D41" i="10"/>
  <c r="D41" i="18"/>
  <c r="D27" i="22"/>
  <c r="D30" i="12"/>
  <c r="D6" i="22"/>
  <c r="D34" i="22"/>
  <c r="D30" i="13"/>
  <c r="F30" i="13" s="1"/>
  <c r="D42" i="12"/>
  <c r="D26" i="12"/>
  <c r="D50" i="18"/>
  <c r="D31" i="22"/>
  <c r="D43" i="13"/>
  <c r="D39" i="12"/>
  <c r="D11" i="11"/>
  <c r="F11" i="11" s="1"/>
  <c r="D47" i="18"/>
  <c r="F47" i="18" s="1"/>
  <c r="D54" i="12"/>
  <c r="D14" i="12"/>
  <c r="D10" i="11"/>
  <c r="D28" i="22"/>
  <c r="D48" i="13"/>
  <c r="D47" i="13"/>
  <c r="D13" i="18"/>
  <c r="D25" i="10"/>
  <c r="F25" i="10" s="1"/>
  <c r="D53" i="22"/>
  <c r="D15" i="18"/>
  <c r="D11" i="10"/>
  <c r="D32" i="13"/>
  <c r="D55" i="11"/>
  <c r="D37" i="10"/>
  <c r="D15" i="11"/>
  <c r="D44" i="10"/>
  <c r="F44" i="10" s="1"/>
  <c r="D14" i="20"/>
  <c r="D10" i="9"/>
  <c r="D23" i="13"/>
  <c r="D13" i="11"/>
  <c r="D52" i="20"/>
  <c r="D32" i="20"/>
  <c r="D44" i="9"/>
  <c r="D33" i="12"/>
  <c r="D26" i="18"/>
  <c r="D21" i="20"/>
  <c r="D37" i="11"/>
  <c r="D17" i="20"/>
  <c r="D28" i="9"/>
  <c r="D13" i="9"/>
  <c r="D46" i="17"/>
  <c r="F46" i="17" s="1"/>
  <c r="D23" i="5"/>
  <c r="F23" i="5" s="1"/>
  <c r="D7" i="5"/>
  <c r="D19" i="17"/>
  <c r="D15" i="16"/>
  <c r="D28" i="20"/>
  <c r="D27" i="9"/>
  <c r="D54" i="10"/>
  <c r="D23" i="20"/>
  <c r="D38" i="5"/>
  <c r="D10" i="10"/>
  <c r="D18" i="22"/>
  <c r="D14" i="13"/>
  <c r="D10" i="12"/>
  <c r="D22" i="11"/>
  <c r="D55" i="22"/>
  <c r="D23" i="12"/>
  <c r="D33" i="22"/>
  <c r="D38" i="12"/>
  <c r="D50" i="11"/>
  <c r="D5" i="13"/>
  <c r="D43" i="22"/>
  <c r="D9" i="13"/>
  <c r="D49" i="11"/>
  <c r="D21" i="22"/>
  <c r="D17" i="12"/>
  <c r="F17" i="12" s="1"/>
  <c r="D5" i="11"/>
  <c r="D35" i="10"/>
  <c r="D37" i="12"/>
  <c r="D33" i="11"/>
  <c r="D52" i="22"/>
  <c r="D29" i="12"/>
  <c r="D26" i="10"/>
  <c r="D50" i="9"/>
  <c r="D34" i="9"/>
  <c r="D16" i="22"/>
  <c r="D30" i="18"/>
  <c r="D12" i="18"/>
  <c r="D16" i="20"/>
  <c r="D36" i="13"/>
  <c r="D24" i="11"/>
  <c r="F24" i="11" s="1"/>
  <c r="D53" i="10"/>
  <c r="F53" i="10" s="1"/>
  <c r="D5" i="20"/>
  <c r="D49" i="12"/>
  <c r="D34" i="18"/>
  <c r="D22" i="9"/>
  <c r="D42" i="5"/>
  <c r="D48" i="22"/>
  <c r="D52" i="18"/>
  <c r="D39" i="16"/>
  <c r="F39" i="16" s="1"/>
  <c r="D33" i="13"/>
  <c r="D11" i="20"/>
  <c r="D21" i="9"/>
  <c r="D28" i="12"/>
  <c r="D10" i="20"/>
  <c r="D22" i="5"/>
  <c r="D10" i="22"/>
  <c r="D46" i="13"/>
  <c r="D6" i="13"/>
  <c r="D54" i="11"/>
  <c r="D47" i="22"/>
  <c r="D15" i="12"/>
  <c r="D51" i="11"/>
  <c r="D25" i="22"/>
  <c r="D30" i="22"/>
  <c r="D42" i="13"/>
  <c r="D42" i="11"/>
  <c r="D26" i="11"/>
  <c r="D53" i="12"/>
  <c r="D52" i="12"/>
  <c r="D40" i="11"/>
  <c r="D29" i="18"/>
  <c r="D25" i="13"/>
  <c r="D13" i="12"/>
  <c r="D53" i="18"/>
  <c r="F53" i="18" s="1"/>
  <c r="D27" i="10"/>
  <c r="D16" i="12"/>
  <c r="D21" i="11"/>
  <c r="D45" i="22"/>
  <c r="D45" i="13"/>
  <c r="D8" i="12"/>
  <c r="F8" i="12" s="1"/>
  <c r="D12" i="10"/>
  <c r="D8" i="22"/>
  <c r="D50" i="10"/>
  <c r="D15" i="13"/>
  <c r="D46" i="10"/>
  <c r="D49" i="9"/>
  <c r="D33" i="9"/>
  <c r="D21" i="12"/>
  <c r="D27" i="18"/>
  <c r="F27" i="18" s="1"/>
  <c r="D19" i="9"/>
  <c r="D34" i="5"/>
  <c r="D21" i="13"/>
  <c r="D4" i="18"/>
  <c r="D12" i="20"/>
  <c r="D47" i="9"/>
  <c r="D31" i="16"/>
  <c r="D51" i="18"/>
  <c r="D49" i="5"/>
  <c r="D31" i="11"/>
  <c r="D37" i="9"/>
  <c r="D14" i="5"/>
  <c r="D10" i="17"/>
  <c r="D50" i="12"/>
  <c r="D34" i="12"/>
  <c r="D46" i="11"/>
  <c r="D39" i="22"/>
  <c r="D23" i="22"/>
  <c r="D43" i="11"/>
  <c r="D55" i="18"/>
  <c r="D39" i="18"/>
  <c r="D17" i="22"/>
  <c r="D22" i="22"/>
  <c r="D34" i="13"/>
  <c r="D12" i="22"/>
  <c r="D44" i="12"/>
  <c r="D48" i="12"/>
  <c r="D36" i="11"/>
  <c r="D16" i="13"/>
  <c r="D4" i="12"/>
  <c r="D44" i="18"/>
  <c r="D7" i="18"/>
  <c r="D19" i="10"/>
  <c r="D9" i="12"/>
  <c r="D4" i="11"/>
  <c r="D24" i="13"/>
  <c r="D32" i="11"/>
  <c r="D8" i="10"/>
  <c r="D44" i="13"/>
  <c r="F44" i="13" s="1"/>
  <c r="D41" i="12"/>
  <c r="F41" i="12" s="1"/>
  <c r="D36" i="10"/>
  <c r="D40" i="20"/>
  <c r="D39" i="10"/>
  <c r="D51" i="22"/>
  <c r="D29" i="10"/>
  <c r="D4" i="20"/>
  <c r="D26" i="5"/>
  <c r="D7" i="13"/>
  <c r="D42" i="10"/>
  <c r="F42" i="10" s="1"/>
  <c r="D38" i="9"/>
  <c r="D15" i="5"/>
  <c r="D51" i="17"/>
  <c r="D23" i="16"/>
  <c r="D32" i="18"/>
  <c r="D41" i="5"/>
  <c r="D20" i="11"/>
  <c r="D47" i="10"/>
  <c r="D6" i="5"/>
  <c r="D54" i="16"/>
  <c r="D5" i="12"/>
  <c r="D36" i="16"/>
  <c r="D21" i="5"/>
  <c r="D20" i="9"/>
  <c r="D22" i="18"/>
  <c r="F22" i="18" s="1"/>
  <c r="D24" i="6"/>
  <c r="F24" i="6" s="1"/>
  <c r="D36" i="14"/>
  <c r="D44" i="5"/>
  <c r="D22" i="10"/>
  <c r="D30" i="5"/>
  <c r="D24" i="9"/>
  <c r="D50" i="5"/>
  <c r="D37" i="13"/>
  <c r="F37" i="13" s="1"/>
  <c r="D13" i="20"/>
  <c r="D19" i="18"/>
  <c r="D24" i="22"/>
  <c r="D24" i="20"/>
  <c r="D40" i="10"/>
  <c r="D30" i="10"/>
  <c r="D44" i="11"/>
  <c r="D55" i="20"/>
  <c r="F55" i="20" s="1"/>
  <c r="D51" i="12"/>
  <c r="D37" i="22"/>
  <c r="D5" i="18"/>
  <c r="D53" i="11"/>
  <c r="D46" i="12"/>
  <c r="D31" i="12"/>
  <c r="D35" i="13"/>
  <c r="D42" i="18"/>
  <c r="F42" i="18" s="1"/>
  <c r="D18" i="12"/>
  <c r="D22" i="13"/>
  <c r="D26" i="22"/>
  <c r="G11" i="2" l="1"/>
  <c r="F25" i="4"/>
  <c r="F26" i="10"/>
  <c r="F29" i="22"/>
  <c r="F12" i="13"/>
  <c r="F6" i="22"/>
  <c r="F14" i="11"/>
  <c r="F9" i="14"/>
  <c r="F44" i="9"/>
  <c r="F54" i="5"/>
  <c r="F11" i="17"/>
  <c r="F36" i="22"/>
  <c r="F37" i="6"/>
  <c r="F10" i="20"/>
  <c r="F16" i="20"/>
  <c r="F43" i="13"/>
  <c r="F4" i="11"/>
  <c r="F47" i="22"/>
  <c r="F44" i="12"/>
  <c r="F37" i="9"/>
  <c r="F21" i="9"/>
  <c r="F30" i="18"/>
  <c r="F51" i="12"/>
  <c r="F12" i="22"/>
  <c r="F49" i="5"/>
  <c r="F7" i="20"/>
  <c r="F32" i="11"/>
  <c r="F22" i="11"/>
  <c r="F26" i="9"/>
  <c r="F34" i="5"/>
  <c r="F26" i="11"/>
  <c r="F35" i="10"/>
  <c r="F26" i="12"/>
  <c r="F38" i="16"/>
  <c r="F45" i="22"/>
  <c r="F17" i="10"/>
  <c r="F31" i="22"/>
  <c r="F52" i="20"/>
  <c r="F54" i="16"/>
  <c r="F39" i="10"/>
  <c r="F34" i="18"/>
  <c r="F15" i="16"/>
  <c r="F11" i="10"/>
  <c r="F18" i="10"/>
  <c r="F46" i="13"/>
  <c r="F50" i="9"/>
  <c r="F7" i="18"/>
  <c r="F13" i="12"/>
  <c r="F33" i="22"/>
  <c r="F12" i="10"/>
  <c r="F7" i="13"/>
  <c r="F33" i="12"/>
  <c r="F33" i="18"/>
  <c r="F29" i="16"/>
  <c r="F28" i="15"/>
  <c r="F9" i="15"/>
  <c r="F30" i="15"/>
  <c r="F13" i="6"/>
  <c r="F53" i="20"/>
  <c r="G42" i="2"/>
  <c r="F34" i="6"/>
  <c r="F32" i="18"/>
  <c r="F25" i="22"/>
  <c r="F32" i="20"/>
  <c r="F47" i="13"/>
  <c r="F30" i="20"/>
  <c r="F48" i="6"/>
  <c r="F51" i="15"/>
  <c r="F54" i="13"/>
  <c r="F26" i="5"/>
  <c r="F28" i="12"/>
  <c r="F33" i="11"/>
  <c r="F10" i="12"/>
  <c r="F17" i="20"/>
  <c r="F32" i="13"/>
  <c r="F28" i="22"/>
  <c r="F34" i="10"/>
  <c r="F5" i="15"/>
  <c r="F6" i="20"/>
  <c r="F22" i="14"/>
  <c r="F52" i="13"/>
  <c r="F17" i="4"/>
  <c r="F35" i="13"/>
  <c r="F52" i="18"/>
  <c r="F4" i="10"/>
  <c r="F26" i="22"/>
  <c r="F24" i="22"/>
  <c r="F44" i="5"/>
  <c r="F15" i="5"/>
  <c r="F48" i="12"/>
  <c r="F43" i="11"/>
  <c r="F21" i="13"/>
  <c r="F15" i="13"/>
  <c r="F16" i="12"/>
  <c r="F53" i="12"/>
  <c r="F37" i="12"/>
  <c r="F5" i="13"/>
  <c r="F14" i="13"/>
  <c r="F37" i="11"/>
  <c r="F23" i="13"/>
  <c r="F10" i="11"/>
  <c r="F50" i="18"/>
  <c r="F41" i="18"/>
  <c r="F50" i="20"/>
  <c r="F19" i="13"/>
  <c r="F43" i="12"/>
  <c r="F14" i="10"/>
  <c r="F19" i="20"/>
  <c r="F28" i="4"/>
  <c r="F54" i="15"/>
  <c r="G5" i="2"/>
  <c r="F49" i="18"/>
  <c r="F51" i="14"/>
  <c r="F35" i="22"/>
  <c r="F42" i="6"/>
  <c r="F26" i="20"/>
  <c r="F12" i="17"/>
  <c r="F24" i="4"/>
  <c r="F50" i="16"/>
  <c r="F9" i="16"/>
  <c r="F34" i="15"/>
  <c r="F43" i="6"/>
  <c r="F49" i="10"/>
  <c r="F7" i="14"/>
  <c r="F30" i="14"/>
  <c r="F41" i="20"/>
  <c r="F53" i="4"/>
  <c r="F28" i="11"/>
  <c r="F31" i="14"/>
  <c r="F45" i="17"/>
  <c r="F41" i="17"/>
  <c r="F49" i="20"/>
  <c r="G21" i="2"/>
  <c r="F17" i="9"/>
  <c r="F12" i="15"/>
  <c r="F11" i="22"/>
  <c r="G14" i="2"/>
  <c r="F12" i="14"/>
  <c r="F54" i="14"/>
  <c r="F45" i="14"/>
  <c r="F43" i="4"/>
  <c r="F8" i="16"/>
  <c r="F52" i="9"/>
  <c r="F39" i="14"/>
  <c r="F32" i="14"/>
  <c r="F29" i="11"/>
  <c r="F48" i="11"/>
  <c r="F25" i="15"/>
  <c r="F49" i="17"/>
  <c r="F46" i="6"/>
  <c r="F7" i="9"/>
  <c r="F52" i="14"/>
  <c r="F38" i="13"/>
  <c r="F50" i="13"/>
  <c r="F42" i="16"/>
  <c r="G25" i="2"/>
  <c r="F45" i="11"/>
  <c r="F9" i="10"/>
  <c r="F8" i="14"/>
  <c r="F40" i="5"/>
  <c r="F46" i="20"/>
  <c r="F21" i="6"/>
  <c r="F52" i="15"/>
  <c r="G19" i="2"/>
  <c r="F17" i="18"/>
  <c r="F6" i="10"/>
  <c r="F10" i="16"/>
  <c r="F20" i="9"/>
  <c r="F21" i="12"/>
  <c r="F20" i="14"/>
  <c r="F29" i="10"/>
  <c r="F5" i="9"/>
  <c r="F5" i="18"/>
  <c r="F22" i="13"/>
  <c r="F37" i="22"/>
  <c r="F6" i="5"/>
  <c r="F38" i="9"/>
  <c r="F9" i="12"/>
  <c r="F23" i="22"/>
  <c r="F31" i="11"/>
  <c r="F27" i="10"/>
  <c r="F54" i="11"/>
  <c r="F11" i="20"/>
  <c r="F49" i="12"/>
  <c r="F16" i="22"/>
  <c r="F50" i="11"/>
  <c r="F18" i="22"/>
  <c r="F19" i="17"/>
  <c r="F21" i="20"/>
  <c r="F10" i="9"/>
  <c r="F15" i="18"/>
  <c r="F14" i="12"/>
  <c r="F41" i="10"/>
  <c r="F35" i="18"/>
  <c r="F43" i="18"/>
  <c r="F28" i="13"/>
  <c r="F26" i="14"/>
  <c r="F7" i="11"/>
  <c r="F26" i="17"/>
  <c r="F27" i="20"/>
  <c r="F28" i="10"/>
  <c r="G6" i="2"/>
  <c r="F45" i="15"/>
  <c r="F37" i="15"/>
  <c r="F20" i="17"/>
  <c r="F55" i="6"/>
  <c r="F31" i="13"/>
  <c r="G50" i="2"/>
  <c r="F36" i="5"/>
  <c r="F27" i="14"/>
  <c r="F16" i="10"/>
  <c r="F31" i="15"/>
  <c r="F25" i="11"/>
  <c r="F41" i="22"/>
  <c r="F16" i="17"/>
  <c r="F27" i="17"/>
  <c r="F14" i="22"/>
  <c r="F14" i="15"/>
  <c r="F23" i="14"/>
  <c r="F33" i="20"/>
  <c r="F10" i="4"/>
  <c r="F38" i="20"/>
  <c r="F24" i="10"/>
  <c r="F18" i="9"/>
  <c r="F43" i="14"/>
  <c r="F44" i="15"/>
  <c r="F8" i="20"/>
  <c r="F42" i="17"/>
  <c r="F43" i="15"/>
  <c r="G53" i="2"/>
  <c r="F18" i="18"/>
  <c r="F55" i="5"/>
  <c r="F8" i="9"/>
  <c r="F41" i="13"/>
  <c r="F55" i="12"/>
  <c r="F11" i="12"/>
  <c r="F38" i="15"/>
  <c r="F29" i="6"/>
  <c r="F51" i="13"/>
  <c r="F22" i="15"/>
  <c r="F49" i="16"/>
  <c r="F17" i="16"/>
  <c r="F16" i="11"/>
  <c r="F41" i="14"/>
  <c r="G22" i="2"/>
  <c r="F20" i="15"/>
  <c r="F27" i="16"/>
  <c r="F9" i="22"/>
  <c r="F40" i="13"/>
  <c r="F6" i="17"/>
  <c r="F10" i="18"/>
  <c r="F29" i="5"/>
  <c r="F51" i="5"/>
  <c r="F39" i="17"/>
  <c r="F44" i="22"/>
  <c r="F27" i="6"/>
  <c r="G15" i="2"/>
  <c r="F8" i="6"/>
  <c r="F36" i="12"/>
  <c r="F7" i="15"/>
  <c r="F12" i="6"/>
  <c r="F33" i="14"/>
  <c r="F15" i="9"/>
  <c r="F20" i="18"/>
  <c r="F22" i="17"/>
  <c r="F18" i="16"/>
  <c r="F53" i="16"/>
  <c r="F50" i="4"/>
  <c r="F37" i="17"/>
  <c r="F48" i="9"/>
  <c r="F30" i="6"/>
  <c r="G9" i="2"/>
  <c r="F5" i="5"/>
  <c r="F5" i="10"/>
  <c r="F18" i="12"/>
  <c r="F13" i="20"/>
  <c r="F47" i="10"/>
  <c r="F36" i="10"/>
  <c r="F19" i="10"/>
  <c r="F39" i="22"/>
  <c r="F19" i="9"/>
  <c r="F8" i="22"/>
  <c r="F42" i="11"/>
  <c r="F6" i="13"/>
  <c r="F33" i="13"/>
  <c r="F5" i="20"/>
  <c r="F34" i="9"/>
  <c r="F5" i="11"/>
  <c r="F38" i="12"/>
  <c r="F10" i="10"/>
  <c r="F7" i="5"/>
  <c r="F26" i="18"/>
  <c r="F14" i="20"/>
  <c r="F53" i="22"/>
  <c r="F54" i="12"/>
  <c r="F42" i="12"/>
  <c r="F5" i="22"/>
  <c r="F39" i="9"/>
  <c r="F13" i="5"/>
  <c r="F6" i="12"/>
  <c r="F9" i="11"/>
  <c r="F50" i="15"/>
  <c r="F34" i="4"/>
  <c r="F46" i="4"/>
  <c r="F25" i="12"/>
  <c r="F54" i="22"/>
  <c r="F7" i="12"/>
  <c r="F26" i="16"/>
  <c r="F29" i="15"/>
  <c r="F45" i="16"/>
  <c r="F54" i="17"/>
  <c r="F39" i="6"/>
  <c r="F13" i="10"/>
  <c r="F26" i="4"/>
  <c r="F9" i="17"/>
  <c r="F39" i="15"/>
  <c r="G7" i="2"/>
  <c r="F27" i="4"/>
  <c r="F37" i="20"/>
  <c r="F36" i="17"/>
  <c r="F50" i="14"/>
  <c r="F55" i="16"/>
  <c r="F41" i="15"/>
  <c r="F54" i="6"/>
  <c r="F31" i="10"/>
  <c r="F43" i="17"/>
  <c r="F27" i="15"/>
  <c r="F38" i="6"/>
  <c r="F49" i="15"/>
  <c r="G49" i="2"/>
  <c r="F51" i="9"/>
  <c r="F11" i="13"/>
  <c r="F43" i="20"/>
  <c r="F48" i="20"/>
  <c r="F10" i="15"/>
  <c r="F51" i="20"/>
  <c r="F51" i="10"/>
  <c r="F31" i="17"/>
  <c r="F22" i="4"/>
  <c r="F11" i="5"/>
  <c r="F30" i="16"/>
  <c r="F26" i="13"/>
  <c r="F53" i="14"/>
  <c r="F23" i="9"/>
  <c r="F51" i="4"/>
  <c r="G12" i="2"/>
  <c r="F19" i="22"/>
  <c r="F10" i="14"/>
  <c r="F19" i="6"/>
  <c r="F48" i="14"/>
  <c r="F19" i="16"/>
  <c r="F18" i="17"/>
  <c r="F23" i="18"/>
  <c r="F42" i="9"/>
  <c r="F15" i="22"/>
  <c r="F11" i="4"/>
  <c r="F40" i="22"/>
  <c r="F18" i="5"/>
  <c r="F49" i="22"/>
  <c r="F29" i="17"/>
  <c r="F28" i="5"/>
  <c r="G26" i="2"/>
  <c r="F55" i="9"/>
  <c r="F45" i="6"/>
  <c r="F14" i="14"/>
  <c r="F35" i="4"/>
  <c r="F25" i="14"/>
  <c r="F4" i="22"/>
  <c r="F4" i="5"/>
  <c r="F30" i="4"/>
  <c r="F36" i="14"/>
  <c r="F50" i="10"/>
  <c r="F20" i="11"/>
  <c r="F51" i="18"/>
  <c r="F42" i="13"/>
  <c r="F50" i="6"/>
  <c r="F6" i="6"/>
  <c r="F21" i="17"/>
  <c r="G37" i="2"/>
  <c r="F43" i="9"/>
  <c r="F20" i="5"/>
  <c r="F17" i="6"/>
  <c r="F46" i="5"/>
  <c r="F35" i="14"/>
  <c r="F36" i="20"/>
  <c r="F52" i="4"/>
  <c r="F12" i="9"/>
  <c r="F18" i="15"/>
  <c r="F4" i="9"/>
  <c r="F44" i="11"/>
  <c r="F41" i="5"/>
  <c r="F44" i="18"/>
  <c r="F31" i="16"/>
  <c r="F25" i="13"/>
  <c r="F10" i="22"/>
  <c r="F13" i="18"/>
  <c r="F39" i="13"/>
  <c r="F32" i="15"/>
  <c r="F52" i="16"/>
  <c r="F29" i="4"/>
  <c r="F40" i="9"/>
  <c r="F40" i="15"/>
  <c r="F24" i="18"/>
  <c r="F16" i="5"/>
  <c r="F32" i="10"/>
  <c r="F18" i="14"/>
  <c r="F22" i="12"/>
  <c r="F48" i="10"/>
  <c r="F40" i="17"/>
  <c r="F38" i="18"/>
  <c r="F16" i="15"/>
  <c r="F46" i="18"/>
  <c r="F28" i="16"/>
  <c r="F33" i="5"/>
  <c r="F32" i="4"/>
  <c r="F5" i="6"/>
  <c r="F31" i="12"/>
  <c r="F30" i="10"/>
  <c r="F24" i="9"/>
  <c r="F21" i="5"/>
  <c r="F4" i="20"/>
  <c r="F8" i="10"/>
  <c r="F4" i="12"/>
  <c r="F17" i="22"/>
  <c r="F50" i="12"/>
  <c r="F47" i="9"/>
  <c r="F33" i="9"/>
  <c r="F45" i="13"/>
  <c r="F29" i="18"/>
  <c r="F22" i="5"/>
  <c r="F48" i="22"/>
  <c r="F36" i="13"/>
  <c r="F29" i="12"/>
  <c r="F49" i="11"/>
  <c r="F55" i="22"/>
  <c r="F54" i="10"/>
  <c r="F13" i="9"/>
  <c r="F37" i="10"/>
  <c r="F39" i="12"/>
  <c r="F39" i="5"/>
  <c r="F13" i="13"/>
  <c r="F48" i="18"/>
  <c r="F13" i="22"/>
  <c r="F4" i="14"/>
  <c r="F28" i="17"/>
  <c r="F41" i="6"/>
  <c r="F33" i="17"/>
  <c r="F37" i="16"/>
  <c r="G55" i="2"/>
  <c r="G23" i="2"/>
  <c r="F46" i="22"/>
  <c r="F48" i="4"/>
  <c r="F54" i="20"/>
  <c r="F22" i="6"/>
  <c r="F16" i="9"/>
  <c r="F17" i="17"/>
  <c r="F23" i="4"/>
  <c r="F11" i="18"/>
  <c r="F21" i="4"/>
  <c r="F53" i="9"/>
  <c r="F47" i="17"/>
  <c r="F7" i="22"/>
  <c r="F9" i="6"/>
  <c r="G32" i="2"/>
  <c r="F31" i="18"/>
  <c r="F11" i="16"/>
  <c r="F20" i="16"/>
  <c r="G51" i="2"/>
  <c r="F40" i="18"/>
  <c r="F33" i="6"/>
  <c r="G46" i="2"/>
  <c r="G24" i="2"/>
  <c r="F40" i="6"/>
  <c r="F22" i="20"/>
  <c r="F47" i="15"/>
  <c r="F38" i="10"/>
  <c r="F7" i="4"/>
  <c r="F17" i="14"/>
  <c r="F47" i="16"/>
  <c r="F27" i="5"/>
  <c r="F35" i="20"/>
  <c r="F20" i="6"/>
  <c r="F12" i="5"/>
  <c r="F12" i="11"/>
  <c r="F23" i="15"/>
  <c r="F25" i="16"/>
  <c r="F21" i="15"/>
  <c r="F53" i="6"/>
  <c r="F9" i="18"/>
  <c r="F38" i="22"/>
  <c r="F44" i="20"/>
  <c r="F28" i="18"/>
  <c r="F7" i="6"/>
  <c r="F20" i="4"/>
  <c r="F31" i="9"/>
  <c r="F10" i="13"/>
  <c r="F23" i="11"/>
  <c r="F40" i="4"/>
  <c r="F24" i="5"/>
  <c r="F25" i="18"/>
  <c r="F8" i="13"/>
  <c r="F55" i="15"/>
  <c r="F6" i="15"/>
  <c r="G41" i="2"/>
  <c r="F16" i="4"/>
  <c r="F31" i="6"/>
  <c r="F8" i="5"/>
  <c r="G8" i="2"/>
  <c r="F35" i="16"/>
  <c r="F42" i="22"/>
  <c r="F4" i="6"/>
  <c r="F5" i="17"/>
  <c r="F47" i="5"/>
  <c r="F55" i="17"/>
  <c r="F29" i="14"/>
  <c r="F24" i="16"/>
  <c r="F34" i="13"/>
  <c r="F4" i="16"/>
  <c r="F26" i="6"/>
  <c r="F21" i="18"/>
  <c r="F49" i="6"/>
  <c r="F38" i="11"/>
  <c r="F24" i="15"/>
  <c r="F15" i="10"/>
  <c r="F54" i="4"/>
  <c r="F52" i="5"/>
  <c r="F29" i="13"/>
  <c r="F34" i="12"/>
  <c r="F21" i="22"/>
  <c r="F23" i="20"/>
  <c r="F15" i="11"/>
  <c r="F34" i="22"/>
  <c r="F40" i="16"/>
  <c r="F50" i="22"/>
  <c r="F13" i="4"/>
  <c r="F53" i="15"/>
  <c r="F45" i="10"/>
  <c r="F38" i="14"/>
  <c r="F18" i="13"/>
  <c r="G29" i="2"/>
  <c r="F55" i="14"/>
  <c r="F14" i="9"/>
  <c r="G38" i="2"/>
  <c r="F30" i="9"/>
  <c r="F18" i="6"/>
  <c r="G34" i="2"/>
  <c r="F46" i="16"/>
  <c r="F11" i="9"/>
  <c r="F8" i="18"/>
  <c r="G52" i="2"/>
  <c r="F20" i="13"/>
  <c r="F19" i="4"/>
  <c r="F11" i="14"/>
  <c r="F46" i="12"/>
  <c r="F30" i="5"/>
  <c r="F23" i="16"/>
  <c r="F39" i="18"/>
  <c r="F49" i="9"/>
  <c r="F40" i="11"/>
  <c r="F51" i="11"/>
  <c r="F42" i="5"/>
  <c r="F52" i="22"/>
  <c r="F9" i="13"/>
  <c r="F27" i="9"/>
  <c r="F28" i="9"/>
  <c r="F55" i="11"/>
  <c r="F48" i="13"/>
  <c r="F30" i="12"/>
  <c r="F35" i="17"/>
  <c r="F4" i="4"/>
  <c r="F36" i="9"/>
  <c r="F15" i="20"/>
  <c r="G20" i="2"/>
  <c r="F15" i="15"/>
  <c r="F14" i="6"/>
  <c r="F6" i="16"/>
  <c r="G39" i="2"/>
  <c r="F32" i="9"/>
  <c r="F41" i="11"/>
  <c r="G45" i="2"/>
  <c r="F49" i="13"/>
  <c r="G16" i="2"/>
  <c r="F48" i="17"/>
  <c r="F35" i="12"/>
  <c r="F15" i="14"/>
  <c r="F41" i="16"/>
  <c r="F25" i="20"/>
  <c r="F44" i="17"/>
  <c r="F39" i="4"/>
  <c r="F44" i="14"/>
  <c r="F48" i="15"/>
  <c r="F15" i="4"/>
  <c r="F6" i="9"/>
  <c r="F27" i="12"/>
  <c r="G13" i="2"/>
  <c r="F19" i="15"/>
  <c r="F9" i="4"/>
  <c r="F24" i="17"/>
  <c r="F13" i="15"/>
  <c r="F26" i="15"/>
  <c r="F21" i="16"/>
  <c r="G44" i="2"/>
  <c r="F55" i="10"/>
  <c r="F47" i="14"/>
  <c r="F47" i="4"/>
  <c r="F25" i="17"/>
  <c r="F43" i="16"/>
  <c r="F41" i="9"/>
  <c r="F36" i="15"/>
  <c r="F55" i="4"/>
  <c r="F16" i="14"/>
  <c r="F36" i="18"/>
  <c r="F47" i="20"/>
  <c r="F14" i="4"/>
  <c r="F48" i="5"/>
  <c r="F8" i="4"/>
  <c r="F16" i="16"/>
  <c r="F45" i="12"/>
  <c r="F35" i="11"/>
  <c r="F6" i="14"/>
  <c r="F34" i="14"/>
  <c r="F19" i="14"/>
  <c r="F32" i="6"/>
  <c r="F21" i="10"/>
  <c r="F27" i="11"/>
  <c r="F40" i="12"/>
  <c r="F36" i="6"/>
  <c r="F55" i="13"/>
  <c r="F50" i="17"/>
  <c r="F20" i="12"/>
  <c r="F18" i="4"/>
  <c r="F15" i="6"/>
  <c r="F23" i="17"/>
  <c r="F44" i="6"/>
  <c r="G43" i="2"/>
  <c r="F14" i="16"/>
  <c r="F40" i="14"/>
  <c r="F24" i="12"/>
  <c r="F4" i="17"/>
  <c r="G17" i="2"/>
  <c r="F8" i="15"/>
  <c r="F53" i="5"/>
  <c r="F19" i="18"/>
  <c r="F40" i="20"/>
  <c r="F53" i="13"/>
  <c r="F46" i="11"/>
  <c r="F38" i="5"/>
  <c r="F36" i="4"/>
  <c r="F32" i="17"/>
  <c r="G48" i="2"/>
  <c r="F35" i="9"/>
  <c r="F52" i="10"/>
  <c r="F33" i="10"/>
  <c r="F42" i="4"/>
  <c r="F17" i="5"/>
  <c r="F43" i="5"/>
  <c r="F47" i="12"/>
  <c r="F5" i="16"/>
  <c r="F50" i="5"/>
  <c r="F22" i="22"/>
  <c r="F30" i="22"/>
  <c r="F23" i="12"/>
  <c r="F23" i="10"/>
  <c r="F20" i="22"/>
  <c r="F9" i="20"/>
  <c r="F13" i="14"/>
  <c r="F34" i="17"/>
  <c r="F14" i="17"/>
  <c r="F6" i="18"/>
  <c r="F46" i="9"/>
  <c r="F53" i="17"/>
  <c r="F46" i="14"/>
  <c r="F51" i="16"/>
  <c r="F37" i="5"/>
  <c r="F21" i="14"/>
  <c r="F29" i="20"/>
  <c r="F41" i="4"/>
  <c r="F22" i="16"/>
  <c r="F5" i="14"/>
  <c r="F40" i="10"/>
  <c r="F36" i="16"/>
  <c r="F16" i="13"/>
  <c r="F10" i="17"/>
  <c r="F12" i="20"/>
  <c r="F53" i="11"/>
  <c r="F24" i="20"/>
  <c r="F22" i="10"/>
  <c r="F5" i="12"/>
  <c r="F51" i="17"/>
  <c r="F51" i="22"/>
  <c r="F24" i="13"/>
  <c r="F36" i="11"/>
  <c r="F55" i="18"/>
  <c r="F14" i="5"/>
  <c r="F4" i="18"/>
  <c r="F46" i="10"/>
  <c r="F21" i="11"/>
  <c r="F52" i="12"/>
  <c r="F15" i="12"/>
  <c r="F22" i="9"/>
  <c r="F12" i="18"/>
  <c r="F43" i="22"/>
  <c r="F28" i="20"/>
  <c r="F13" i="11"/>
  <c r="F27" i="22"/>
  <c r="F47" i="11"/>
  <c r="F20" i="10"/>
  <c r="F39" i="11"/>
  <c r="F12" i="12"/>
  <c r="F17" i="13"/>
  <c r="F16" i="6"/>
  <c r="F44" i="16"/>
  <c r="F18" i="20"/>
  <c r="G36" i="2"/>
  <c r="G54" i="2"/>
  <c r="F30" i="17"/>
  <c r="G31" i="2"/>
  <c r="F32" i="16"/>
  <c r="F9" i="5"/>
  <c r="F9" i="9"/>
  <c r="F23" i="6"/>
  <c r="F42" i="14"/>
  <c r="F17" i="15"/>
  <c r="G10" i="2"/>
  <c r="F45" i="18"/>
  <c r="F46" i="15"/>
  <c r="F34" i="20"/>
  <c r="F32" i="12"/>
  <c r="F35" i="5"/>
  <c r="F7" i="17"/>
  <c r="G35" i="2"/>
  <c r="F29" i="9"/>
  <c r="F11" i="6"/>
  <c r="F35" i="6"/>
  <c r="F49" i="14"/>
  <c r="F45" i="5"/>
  <c r="F31" i="4"/>
  <c r="F11" i="15"/>
  <c r="F19" i="5"/>
  <c r="F33" i="16"/>
  <c r="F45" i="20"/>
  <c r="F10" i="6"/>
  <c r="F45" i="9"/>
  <c r="F33" i="15"/>
  <c r="F12" i="4"/>
  <c r="F16" i="18"/>
  <c r="G18" i="2"/>
  <c r="F51" i="6"/>
  <c r="F20" i="20"/>
  <c r="F44" i="4"/>
  <c r="F7" i="10"/>
  <c r="F45" i="4"/>
  <c r="F6" i="4"/>
  <c r="F52" i="6"/>
  <c r="F25" i="5"/>
  <c r="F19" i="12"/>
  <c r="F6" i="11"/>
  <c r="F34" i="16"/>
  <c r="F35" i="15"/>
  <c r="F8" i="17"/>
  <c r="G28" i="2"/>
  <c r="F32" i="22"/>
  <c r="F27" i="13"/>
  <c r="F34" i="11"/>
  <c r="G40" i="2"/>
  <c r="F49" i="4"/>
  <c r="F8" i="11"/>
  <c r="F52" i="11"/>
  <c r="F28" i="6"/>
  <c r="G27" i="2"/>
  <c r="G30" i="2"/>
  <c r="F24" i="14"/>
  <c r="F7" i="16"/>
  <c r="F17" i="11"/>
  <c r="F32" i="5"/>
  <c r="F33" i="4"/>
  <c r="F4" i="13"/>
  <c r="F5" i="4"/>
</calcChain>
</file>

<file path=xl/sharedStrings.xml><?xml version="1.0" encoding="utf-8"?>
<sst xmlns="http://schemas.openxmlformats.org/spreadsheetml/2006/main" count="1827" uniqueCount="162">
  <si>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</si>
  <si>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</si>
  <si>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</si>
  <si>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</si>
  <si>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</si>
  <si>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</si>
  <si>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</si>
  <si>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</si>
  <si>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</si>
  <si>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</si>
  <si>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</si>
  <si>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</si>
  <si>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</si>
  <si>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</si>
  <si>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</si>
  <si>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</si>
  <si>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</si>
  <si>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</si>
  <si>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</si>
  <si>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</si>
  <si>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</si>
  <si>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</si>
  <si>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</si>
  <si>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</si>
  <si>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</si>
  <si>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</si>
  <si>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</si>
  <si>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</si>
  <si>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</si>
  <si>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</si>
  <si>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</si>
  <si>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</si>
  <si>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</si>
  <si>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</si>
  <si>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</si>
  <si>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</si>
  <si>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</si>
  <si>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</si>
  <si>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</si>
  <si>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</si>
  <si>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</si>
  <si>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</si>
  <si>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</si>
  <si>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</si>
  <si>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United States</t>
  </si>
  <si>
    <t>Utah</t>
  </si>
  <si>
    <t>Vermont</t>
  </si>
  <si>
    <t>Virginia</t>
  </si>
  <si>
    <t>Washington</t>
  </si>
  <si>
    <t>West Virginia</t>
  </si>
  <si>
    <t>Wisconsin</t>
  </si>
  <si>
    <t>Wyoming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</si>
  <si>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</si>
  <si>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</si>
  <si>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</si>
  <si>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</si>
  <si>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</si>
  <si>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</si>
  <si>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</si>
  <si>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</si>
  <si>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</si>
  <si>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</si>
  <si>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</si>
  <si>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</si>
  <si>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</si>
  <si>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</si>
  <si>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</si>
  <si>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</si>
  <si>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</si>
  <si>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</si>
  <si>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</si>
  <si>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</si>
  <si>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</si>
  <si>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</si>
  <si>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</si>
  <si>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</si>
  <si>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</si>
  <si>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</si>
  <si>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</si>
  <si>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</si>
  <si>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</si>
  <si>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</si>
  <si>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</si>
  <si>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</si>
  <si>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</si>
  <si>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</si>
  <si>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</si>
  <si>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</si>
  <si>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</si>
  <si>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</si>
  <si>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</si>
  <si>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</si>
  <si>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</si>
  <si>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</si>
  <si>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</si>
  <si>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</si>
  <si>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</si>
  <si>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UT</t>
  </si>
  <si>
    <t>VT</t>
  </si>
  <si>
    <t>VA</t>
  </si>
  <si>
    <t>WA</t>
  </si>
  <si>
    <t>WV</t>
  </si>
  <si>
    <t>WI</t>
  </si>
  <si>
    <t>WY</t>
  </si>
  <si>
    <t>Code</t>
  </si>
  <si>
    <t xml:space="preserve">State </t>
  </si>
  <si>
    <t>Police</t>
  </si>
  <si>
    <t>Fire</t>
  </si>
  <si>
    <t>Water</t>
  </si>
  <si>
    <t>Gas</t>
  </si>
  <si>
    <t>Charges</t>
  </si>
  <si>
    <t>Total Expenditures Net of Charges</t>
  </si>
  <si>
    <t>Transit</t>
  </si>
  <si>
    <t>Sewerage</t>
  </si>
  <si>
    <t>k12</t>
  </si>
  <si>
    <t>higher</t>
  </si>
  <si>
    <t>Highways</t>
  </si>
  <si>
    <t>Corrections</t>
  </si>
  <si>
    <t>Natural Resources</t>
  </si>
  <si>
    <t xml:space="preserve">Housing and Community Development </t>
  </si>
  <si>
    <t xml:space="preserve">Parks </t>
  </si>
  <si>
    <t>Solid Waste</t>
  </si>
  <si>
    <t xml:space="preserve">Electric </t>
  </si>
  <si>
    <t>Current Expenditures</t>
  </si>
  <si>
    <t>Capital Expenditures</t>
  </si>
  <si>
    <t>Table 1 - Total, Current, and Capital Expenditures for Elementary and Secondary Edcuation</t>
  </si>
  <si>
    <t>Table 15 - Total, Current, and Capital Expenditures for Gas</t>
  </si>
  <si>
    <t>Table 14 - Total, Current, and Capital Expenditures for Electric</t>
  </si>
  <si>
    <t xml:space="preserve">Table 2 - Total, Current, and Capital Expenditures for Higher Education </t>
  </si>
  <si>
    <t>Table 3 - Total, Current, and Capital Expenditures for Highways</t>
  </si>
  <si>
    <t>Table 4 - Total, Current, and Capital Expenditures for Transit</t>
  </si>
  <si>
    <t>Table 5 - Total, Current, and Capital Expenditures for Police Protection</t>
  </si>
  <si>
    <t>Table 6 - Total, Current, and Capital Expenditures for Corrections</t>
  </si>
  <si>
    <t>Table 7 - Total, Current, and Capital Expenditures for Fire Protection</t>
  </si>
  <si>
    <t>Table 8 - Total, Current, and Capital Expenditures for Housing</t>
  </si>
  <si>
    <t>Table 9 - Total, Current, and Capital Expenditures for Natural Resources</t>
  </si>
  <si>
    <t>Table 10 - Total, Current, and Capital Expenditures for Parks</t>
  </si>
  <si>
    <t>Table 11 - Total, Current, and Capital Expenditures for Sewerage</t>
  </si>
  <si>
    <t>Table 12 - Total, Current, and Capital Expenditures for Solid</t>
  </si>
  <si>
    <t>Table 13 - Total, Current, and Capital Expenditures for Water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</si>
  <si>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Highways pulls from census codes 44 and 45. 
</t>
    </r>
    <r>
      <rPr>
        <b/>
        <sz val="12"/>
        <color theme="1"/>
        <rFont val="Calibri"/>
        <family val="2"/>
        <scheme val="minor"/>
      </rPr>
      <t xml:space="preserve">Notes: </t>
    </r>
    <r>
      <rPr>
        <sz val="12"/>
        <color theme="1"/>
        <rFont val="Calibri"/>
        <family val="2"/>
        <scheme val="minor"/>
      </rPr>
      <t xml:space="preserve">Current Operations coveres direct expenditures for compensation, supplies, materials and contractial services. Capital Outlays includes consturction, purchasing of property and equipment, additions, and replacements. For more information, see - U.S. Bureau of the Census: Government Finance and Employment Classification Manual. http://www2.census.gov/govs/pubs/classification/2006_classification_manual.pdf 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</si>
  <si>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Transit pulls from census code 94.
</t>
    </r>
    <r>
      <rPr>
        <b/>
        <sz val="12"/>
        <color theme="1"/>
        <rFont val="Calibri"/>
        <family val="2"/>
        <scheme val="minor"/>
      </rPr>
      <t xml:space="preserve">Notes: </t>
    </r>
    <r>
      <rPr>
        <sz val="12"/>
        <color theme="1"/>
        <rFont val="Calibri"/>
        <family val="2"/>
        <scheme val="minor"/>
      </rPr>
      <t xml:space="preserve">Current Operations coveres direct expenditures for compensation, supplies, materials and contractial services. Capital Outlays includes consturction, purchasing of property and equipment, additions, and replacements. For more information, see - U.S. Bureau of the Census: Government Finance and Employment Classification Manual. http://www2.census.gov/govs/pubs/classification/2006_classification_manual.pdf 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</si>
  <si>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Police pulls from census code 62.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coveres direct expenditures for compensation, supplies, materials and contractial services. Capital Outlays includes consturction, purchasing of property and equipment, additions, and replacements. For more information, see - U.S. Bureau of the Census: Government Finance and Employment Classification Manual. http://www2.census.gov/govs/pubs/classification/2006_classification_manual.pdf 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</si>
  <si>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Fire pulls from census code 24.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coveres direct expenditures for compensation, supplies, materials and contractial services. Capital Outlays includes consturction, purchasing of property and equipment, additions, and replacements. For more information, see - U.S. Bureau of the Census: Government Finance and Employment Classification Manual. http://www2.census.gov/govs/pubs/classification/2006_classification_manual.pdf 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</si>
  <si>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Housing and Urban Development pulls from census code 50.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Current Operations coveres direct expenditures for compensation, supplies, materials and contractial services. Capital Outlays includes consturction, purchasing of property and equipment, additions, and replacements. For more information, see - U.S. Bureau of the Census: Government Finance and Employment Classification Manual. http://www2.census.gov/govs/pubs/classification/2006_classification_manual.pdf 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</si>
  <si>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Natural Resources pulls from census code 59.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coveres direct expenditures for compensation, supplies, materials and contractial services. Capital Outlays includes consturction, purchasing of property and equipment, additions, and replacements. For more information, see - U.S. Bureau of the Census: Government Finance and Employment Classification Manual. http://www2.census.gov/govs/pubs/classification/2006_classification_manual.pdf 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</si>
  <si>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Parks and recreation pulls from census code 61.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coveres direct expenditures for compensation, supplies, materials and contractial services. Capital Outlays includes consturction, purchasing of property and equipment, additions, and replacements. For more information, see - U.S. Bureau of the Census: Government Finance and Employment Classification Manual. http://www2.census.gov/govs/pubs/classification/2006_classification_manual.pdf 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</si>
  <si>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Sewerage pulls from census code 80.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coveres direct expenditures for compensation, supplies, materials and contractial services. Capital Outlays includes consturction, purchasing of property and equipment, additions, and replacements. For more information, see - U.S. Bureau of the Census: Government Finance and Employment Classification Manual. http://www2.census.gov/govs/pubs/classification/2006_classification_manual.pdf 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</si>
  <si>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Solid pulls from census code 81.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coveres direct expenditures for compensation, supplies, materials and contractial services. Capital Outlays includes consturction, purchasing of property and equipment, additions, and replacements. For more information, see - U.S. Bureau of the Census: Government Finance and Employment Classification Manual. http://www2.census.gov/govs/pubs/classification/2006_classification_manual.pdf 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</si>
  <si>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Water pulls from census code 91.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coveres direct expenditures for compensation, supplies, materials and contractial services. Capital Outlays includes consturction, purchasing of property and equipment, additions, and replacements. For more information, see - U.S. Bureau of the Census: Government Finance and Employment Classification Manual. http://www2.census.gov/govs/pubs/classification/2006_classification_manual.pdf 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</si>
  <si>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Electric pulls from census code 92.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coveres direct expenditures for compensation, supplies, materials and contractial services. Capital Outlays includes consturction, purchasing of property and equipment, additions, and replacements. For more information, see - U.S. Bureau of the Census: Government Finance and Employment Classification Manual. http://www2.census.gov/govs/pubs/classification/2006_classification_manual.pdf 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</si>
  <si>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Gas pulls from census code 93.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coveres direct expenditures for compensation, supplies, materials and contractial services. Capital Outlays includes consturction, purchasing of property and equipment, additions, and replacements. For more information, see - U.S. Bureau of the Census: Government Finance and Employment Classification Manual. http://www2.census.gov/govs/pubs/classification/2006_classification_manual.pdf </t>
    </r>
  </si>
  <si>
    <t>Table 16 - Total, Current, and Capital Expenditures for Administration</t>
  </si>
  <si>
    <t>Admin</t>
  </si>
  <si>
    <t>Assistance and Subsidies - State Scholarships and Other Subsidies - Education</t>
  </si>
  <si>
    <t>Assistance and Subsidies</t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</si>
  <si>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K12 pulls from Census code 12.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covers direct expenditures for compensation, supplies, materials and contractual services. Capital Outlays includes construction, purchasing of property and equipment, additions, and replacements. For more information, see - U.S. Bureau of the Census: Government Finance and Employment Classification Manual.  Note also that we do not use charges in the actual decomposition although we present the results here. http://www2.census.gov/govs/pubs/classification/2006_classification_manual.pdf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</si>
  <si>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Higher education pulls from census codes 16, 18, and J19.  
</t>
    </r>
    <r>
      <rPr>
        <b/>
        <sz val="12"/>
        <color theme="1"/>
        <rFont val="Calibri"/>
        <family val="2"/>
        <scheme val="minor"/>
      </rPr>
      <t xml:space="preserve">Notes: </t>
    </r>
    <r>
      <rPr>
        <sz val="12"/>
        <color theme="1"/>
        <rFont val="Calibri"/>
        <family val="2"/>
        <scheme val="minor"/>
      </rPr>
      <t xml:space="preserve">Current Operations coveres direct expenditures for compensation, supplies, materials and contractial services. Capital Outlays includes consturction, purchasing of property and equipment, additions, and replacements. For more information, see - U.S. Bureau of the Census: Government Finance and Employment Classification Manual. http://www2.census.gov/govs/pubs/classification/2006_classification_manual.pdf 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</si>
  <si>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Corrections pulls from census codes 04 and 05.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coveres direct expenditures for compensation, supplies, materials and contractial services. Capital Outlays includes consturction, purchasing of property and equipment, additions, and replacements. For more information, see - U.S. Bureau of the Census: Government Finance and Employment Classification Manual. http://www2.census.gov/govs/pubs/classification/2006_classification_manual.pdf </t>
    </r>
  </si>
  <si>
    <r>
      <rPr>
        <b/>
        <sz val="12"/>
        <color theme="1"/>
        <rFont val="Calibri"/>
        <family val="2"/>
        <scheme val="minor"/>
      </rPr>
      <t>Source:</t>
    </r>
    <r>
      <rPr>
        <sz val="11"/>
        <rFont val="Calibri"/>
      </rPr>
      <t xml:space="preserve"> Expenditure Data from the US Census Bureau's 2012 Census of Governments: State and Local Finances. Administration pulls from census codes 23, 25, 29, and 31.
</t>
    </r>
    <r>
      <rPr>
        <b/>
        <sz val="12"/>
        <color theme="1"/>
        <rFont val="Calibri"/>
        <family val="2"/>
        <scheme val="minor"/>
      </rPr>
      <t>Notes:</t>
    </r>
    <r>
      <rPr>
        <sz val="11"/>
        <rFont val="Calibri"/>
      </rPr>
      <t xml:space="preserve"> Current Operations coveres direct expenditures for compensation, supplies, materials and contractial services. Capital Outlays includes consturction, purchasing of property and equipment, additions, and replacements. For more information, see - U.S. Bureau of the Census: Government Finance and Employment Classification Manual. http://www2.census.gov/govs/pubs/classification/2006_classification_manual.pdf </t>
    </r>
  </si>
  <si>
    <t>Population</t>
  </si>
  <si>
    <t>Spending Per Capita in 2012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</si>
</sst>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name val="Calibri"/>
    </font>
    <font>
      <sz val="12"/>
      <color theme="1"/>
      <name val="Calibri"/>
      <family val="2"/>
      <scheme val="minor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3" fontId="0" fillId="0" borderId="2" xfId="1" applyFont="1" applyBorder="1"/>
    <xf numFmtId="43" fontId="0" fillId="0" borderId="3" xfId="1" applyFont="1" applyBorder="1"/>
    <xf numFmtId="0" fontId="5" fillId="0" borderId="0" xfId="2"/>
    <xf numFmtId="43" fontId="0" fillId="0" borderId="0" xfId="0" applyNumberFormat="1"/>
    <xf numFmtId="43" fontId="0" fillId="0" borderId="0" xfId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7" xfId="1" applyNumberFormat="1" applyFont="1" applyBorder="1"/>
    <xf numFmtId="164" fontId="0" fillId="0" borderId="9" xfId="1" applyNumberFormat="1" applyFont="1" applyBorder="1"/>
    <xf numFmtId="0" fontId="4" fillId="0" borderId="3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8" fillId="0" borderId="0" xfId="0" applyFont="1"/>
    <xf numFmtId="43" fontId="8" fillId="0" borderId="0" xfId="1" applyFont="1"/>
    <xf numFmtId="164" fontId="0" fillId="0" borderId="0" xfId="0" applyNumberFormat="1"/>
    <xf numFmtId="0" fontId="7" fillId="0" borderId="0" xfId="0" applyFont="1" applyBorder="1" applyAlignment="1">
      <alignment horizontal="left" vertical="top" wrapText="1"/>
    </xf>
    <xf numFmtId="0" fontId="2" fillId="0" borderId="0" xfId="0" applyFont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wrapText="1"/>
    </xf>
    <xf numFmtId="164" fontId="0" fillId="0" borderId="0" xfId="1" applyNumberFormat="1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7" fillId="0" borderId="4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</cellXfs>
  <cellStyles count="4">
    <cellStyle name="Comma" xfId="1" builtinId="3"/>
    <cellStyle name="Hyperlink" xfId="2" builtinId="8"/>
    <cellStyle name="Normal" xfId="0" builtinId="0"/>
    <cellStyle name="Normal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selin/Box%20Sync/Spending%20Drivers/Data%20Files/Census%20of%20Governments%20Data/Current,%20Capital%20and%20Charges/2012_expenditure_By%20Expenditure%20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Charges"/>
      <sheetName val="Current"/>
      <sheetName val="Construction"/>
      <sheetName val="Other Capital"/>
      <sheetName val="Subsidies"/>
      <sheetName val="All Capital"/>
      <sheetName val="Expenditures Net of Charges"/>
      <sheetName val="K12"/>
    </sheetNames>
    <sheetDataSet>
      <sheetData sheetId="0"/>
      <sheetData sheetId="1"/>
      <sheetData sheetId="2">
        <row r="1">
          <cell r="A1" t="str">
            <v>Code</v>
          </cell>
          <cell r="B1" t="str">
            <v xml:space="preserve">State </v>
          </cell>
          <cell r="C1" t="str">
            <v>K12</v>
          </cell>
          <cell r="D1" t="str">
            <v>Higher</v>
          </cell>
          <cell r="E1" t="str">
            <v>Highways</v>
          </cell>
          <cell r="F1" t="str">
            <v>Transit</v>
          </cell>
          <cell r="G1" t="str">
            <v>Police</v>
          </cell>
          <cell r="H1" t="str">
            <v>Corrections</v>
          </cell>
          <cell r="I1" t="str">
            <v>Fire</v>
          </cell>
          <cell r="J1" t="str">
            <v xml:space="preserve">Housing and Community Development </v>
          </cell>
          <cell r="K1" t="str">
            <v xml:space="preserve">Parks </v>
          </cell>
          <cell r="L1" t="str">
            <v>Natural Resources</v>
          </cell>
          <cell r="M1" t="str">
            <v>Sewerage</v>
          </cell>
          <cell r="N1" t="str">
            <v>Solid Waste</v>
          </cell>
          <cell r="O1" t="str">
            <v>Water</v>
          </cell>
          <cell r="P1" t="str">
            <v xml:space="preserve">Electric </v>
          </cell>
          <cell r="Q1" t="str">
            <v>Gas</v>
          </cell>
          <cell r="R1" t="str">
            <v>Admin</v>
          </cell>
        </row>
        <row r="2">
          <cell r="A2" t="str">
            <v>US</v>
          </cell>
          <cell r="B2" t="str">
            <v>United States</v>
          </cell>
          <cell r="C2">
            <v>514518864</v>
          </cell>
          <cell r="D2">
            <v>226804420</v>
          </cell>
          <cell r="E2">
            <v>69527765</v>
          </cell>
          <cell r="F2">
            <v>40867665</v>
          </cell>
          <cell r="G2">
            <v>93280338</v>
          </cell>
          <cell r="H2">
            <v>58115334</v>
          </cell>
          <cell r="I2">
            <v>39778574</v>
          </cell>
          <cell r="J2">
            <v>46348674</v>
          </cell>
          <cell r="K2">
            <v>29147616</v>
          </cell>
          <cell r="L2">
            <v>23517243</v>
          </cell>
          <cell r="M2">
            <v>31101622</v>
          </cell>
          <cell r="N2">
            <v>22379496</v>
          </cell>
          <cell r="O2">
            <v>37698347</v>
          </cell>
          <cell r="P2">
            <v>60709591</v>
          </cell>
          <cell r="Q2">
            <v>5918539</v>
          </cell>
          <cell r="R2">
            <v>114492644</v>
          </cell>
        </row>
        <row r="3">
          <cell r="A3" t="str">
            <v>AL</v>
          </cell>
          <cell r="B3" t="str">
            <v>Alabama</v>
          </cell>
          <cell r="C3">
            <v>6645480</v>
          </cell>
          <cell r="D3">
            <v>3874713</v>
          </cell>
          <cell r="E3">
            <v>1029196</v>
          </cell>
          <cell r="F3">
            <v>64548</v>
          </cell>
          <cell r="G3">
            <v>1132308</v>
          </cell>
          <cell r="H3">
            <v>690446</v>
          </cell>
          <cell r="I3">
            <v>421188</v>
          </cell>
          <cell r="J3">
            <v>430927</v>
          </cell>
          <cell r="K3">
            <v>356516</v>
          </cell>
          <cell r="L3">
            <v>237382</v>
          </cell>
          <cell r="M3">
            <v>269451</v>
          </cell>
          <cell r="N3">
            <v>239852</v>
          </cell>
          <cell r="O3">
            <v>516952</v>
          </cell>
          <cell r="P3">
            <v>1554457</v>
          </cell>
          <cell r="Q3">
            <v>410599</v>
          </cell>
          <cell r="R3">
            <v>1424987</v>
          </cell>
        </row>
        <row r="4">
          <cell r="A4" t="str">
            <v>AK</v>
          </cell>
          <cell r="B4" t="str">
            <v>Alaska</v>
          </cell>
          <cell r="C4">
            <v>2142433</v>
          </cell>
          <cell r="D4">
            <v>690784</v>
          </cell>
          <cell r="E4">
            <v>749823</v>
          </cell>
          <cell r="F4">
            <v>53187</v>
          </cell>
          <cell r="G4">
            <v>329084</v>
          </cell>
          <cell r="H4">
            <v>300646</v>
          </cell>
          <cell r="I4">
            <v>154314</v>
          </cell>
          <cell r="J4">
            <v>251915</v>
          </cell>
          <cell r="K4">
            <v>82308</v>
          </cell>
          <cell r="L4">
            <v>304302</v>
          </cell>
          <cell r="M4">
            <v>64093</v>
          </cell>
          <cell r="N4">
            <v>80945</v>
          </cell>
          <cell r="O4">
            <v>57329</v>
          </cell>
          <cell r="P4">
            <v>334638</v>
          </cell>
          <cell r="Q4">
            <v>9984</v>
          </cell>
          <cell r="R4">
            <v>942891</v>
          </cell>
        </row>
        <row r="5">
          <cell r="A5" t="str">
            <v>AZ</v>
          </cell>
          <cell r="B5" t="str">
            <v>Arizona</v>
          </cell>
          <cell r="C5">
            <v>7199266</v>
          </cell>
          <cell r="D5">
            <v>4055454</v>
          </cell>
          <cell r="E5">
            <v>935945</v>
          </cell>
          <cell r="F5">
            <v>505452</v>
          </cell>
          <cell r="G5">
            <v>1965745</v>
          </cell>
          <cell r="H5">
            <v>1468607</v>
          </cell>
          <cell r="I5">
            <v>981631</v>
          </cell>
          <cell r="J5">
            <v>520485</v>
          </cell>
          <cell r="K5">
            <v>514132</v>
          </cell>
          <cell r="L5">
            <v>416505</v>
          </cell>
          <cell r="M5">
            <v>504834</v>
          </cell>
          <cell r="N5">
            <v>331488</v>
          </cell>
          <cell r="O5">
            <v>649656</v>
          </cell>
          <cell r="P5">
            <v>2295468</v>
          </cell>
          <cell r="Q5">
            <v>29265</v>
          </cell>
          <cell r="R5">
            <v>2053222</v>
          </cell>
        </row>
        <row r="6">
          <cell r="A6" t="str">
            <v>AR</v>
          </cell>
          <cell r="B6" t="str">
            <v>Arkansas</v>
          </cell>
          <cell r="C6">
            <v>4372626</v>
          </cell>
          <cell r="D6">
            <v>2277451</v>
          </cell>
          <cell r="E6">
            <v>674590</v>
          </cell>
          <cell r="F6">
            <v>24142</v>
          </cell>
          <cell r="G6">
            <v>573165</v>
          </cell>
          <cell r="H6">
            <v>512726</v>
          </cell>
          <cell r="I6">
            <v>233583</v>
          </cell>
          <cell r="J6">
            <v>188820</v>
          </cell>
          <cell r="K6">
            <v>172812</v>
          </cell>
          <cell r="L6">
            <v>253354</v>
          </cell>
          <cell r="M6">
            <v>177096</v>
          </cell>
          <cell r="N6">
            <v>198737</v>
          </cell>
          <cell r="O6">
            <v>309253</v>
          </cell>
          <cell r="P6">
            <v>449236</v>
          </cell>
          <cell r="Q6">
            <v>3753</v>
          </cell>
          <cell r="R6">
            <v>1008309</v>
          </cell>
        </row>
        <row r="7">
          <cell r="A7" t="str">
            <v>CA</v>
          </cell>
          <cell r="B7" t="str">
            <v>California</v>
          </cell>
          <cell r="C7">
            <v>60058814</v>
          </cell>
          <cell r="D7">
            <v>31554189</v>
          </cell>
          <cell r="E7">
            <v>10643476</v>
          </cell>
          <cell r="F7">
            <v>7404328</v>
          </cell>
          <cell r="G7">
            <v>14550483</v>
          </cell>
          <cell r="H7">
            <v>12739362</v>
          </cell>
          <cell r="I7">
            <v>6529019</v>
          </cell>
          <cell r="J7">
            <v>6717505</v>
          </cell>
          <cell r="K7">
            <v>4442225</v>
          </cell>
          <cell r="L7">
            <v>4413242</v>
          </cell>
          <cell r="M7">
            <v>4635073</v>
          </cell>
          <cell r="N7">
            <v>3831892</v>
          </cell>
          <cell r="O7">
            <v>8973696</v>
          </cell>
          <cell r="P7">
            <v>8729462</v>
          </cell>
          <cell r="Q7">
            <v>147304</v>
          </cell>
          <cell r="R7">
            <v>18479808</v>
          </cell>
        </row>
        <row r="8">
          <cell r="A8" t="str">
            <v>CO</v>
          </cell>
          <cell r="B8" t="str">
            <v>Colorado</v>
          </cell>
          <cell r="C8">
            <v>7291621</v>
          </cell>
          <cell r="D8">
            <v>4056060</v>
          </cell>
          <cell r="E8">
            <v>1297327</v>
          </cell>
          <cell r="F8">
            <v>511145</v>
          </cell>
          <cell r="G8">
            <v>1538317</v>
          </cell>
          <cell r="H8">
            <v>1209056</v>
          </cell>
          <cell r="I8">
            <v>778322</v>
          </cell>
          <cell r="J8">
            <v>714549</v>
          </cell>
          <cell r="K8">
            <v>938010</v>
          </cell>
          <cell r="L8">
            <v>371562</v>
          </cell>
          <cell r="M8">
            <v>551455</v>
          </cell>
          <cell r="N8">
            <v>95240</v>
          </cell>
          <cell r="O8">
            <v>984455</v>
          </cell>
          <cell r="P8">
            <v>873340</v>
          </cell>
          <cell r="Q8">
            <v>227379</v>
          </cell>
          <cell r="R8">
            <v>2125219</v>
          </cell>
        </row>
        <row r="9">
          <cell r="A9" t="str">
            <v>CT</v>
          </cell>
          <cell r="B9" t="str">
            <v>Connecticut</v>
          </cell>
          <cell r="C9">
            <v>8025065</v>
          </cell>
          <cell r="D9">
            <v>2216870</v>
          </cell>
          <cell r="E9">
            <v>912856</v>
          </cell>
          <cell r="F9">
            <v>421713</v>
          </cell>
          <cell r="G9">
            <v>1069280</v>
          </cell>
          <cell r="H9">
            <v>676383</v>
          </cell>
          <cell r="I9">
            <v>537569</v>
          </cell>
          <cell r="J9">
            <v>805360</v>
          </cell>
          <cell r="K9">
            <v>251032</v>
          </cell>
          <cell r="L9">
            <v>157213</v>
          </cell>
          <cell r="M9">
            <v>325143</v>
          </cell>
          <cell r="N9">
            <v>373528</v>
          </cell>
          <cell r="O9">
            <v>193289</v>
          </cell>
          <cell r="P9">
            <v>390688</v>
          </cell>
          <cell r="Q9">
            <v>12129</v>
          </cell>
          <cell r="R9">
            <v>1732930</v>
          </cell>
        </row>
        <row r="10">
          <cell r="A10" t="str">
            <v>DE</v>
          </cell>
          <cell r="B10" t="str">
            <v>Delaware</v>
          </cell>
          <cell r="C10">
            <v>1689513</v>
          </cell>
          <cell r="D10">
            <v>963356</v>
          </cell>
          <cell r="E10">
            <v>222305</v>
          </cell>
          <cell r="F10">
            <v>114494</v>
          </cell>
          <cell r="G10">
            <v>298362</v>
          </cell>
          <cell r="H10">
            <v>281014</v>
          </cell>
          <cell r="I10">
            <v>30495</v>
          </cell>
          <cell r="J10">
            <v>154652</v>
          </cell>
          <cell r="K10">
            <v>55249</v>
          </cell>
          <cell r="L10">
            <v>71499</v>
          </cell>
          <cell r="M10">
            <v>122740</v>
          </cell>
          <cell r="N10">
            <v>55910</v>
          </cell>
          <cell r="O10">
            <v>56125</v>
          </cell>
          <cell r="P10">
            <v>287895</v>
          </cell>
          <cell r="Q10">
            <v>0</v>
          </cell>
          <cell r="R10">
            <v>534646</v>
          </cell>
        </row>
        <row r="11">
          <cell r="A11" t="str">
            <v>DC</v>
          </cell>
          <cell r="B11" t="str">
            <v>District of Columbia</v>
          </cell>
          <cell r="C11">
            <v>1982666</v>
          </cell>
          <cell r="D11">
            <v>143287</v>
          </cell>
          <cell r="E11">
            <v>165560</v>
          </cell>
          <cell r="F11">
            <v>1509675</v>
          </cell>
          <cell r="G11">
            <v>506149</v>
          </cell>
          <cell r="H11">
            <v>233428</v>
          </cell>
          <cell r="I11">
            <v>195385</v>
          </cell>
          <cell r="J11">
            <v>511588</v>
          </cell>
          <cell r="K11">
            <v>140940</v>
          </cell>
          <cell r="L11">
            <v>38974</v>
          </cell>
          <cell r="M11">
            <v>141228</v>
          </cell>
          <cell r="N11">
            <v>91869</v>
          </cell>
          <cell r="O11">
            <v>111058</v>
          </cell>
          <cell r="P11">
            <v>0</v>
          </cell>
          <cell r="Q11">
            <v>0</v>
          </cell>
          <cell r="R11">
            <v>402780</v>
          </cell>
        </row>
        <row r="12">
          <cell r="A12" t="str">
            <v>FL</v>
          </cell>
          <cell r="B12" t="str">
            <v>Florida</v>
          </cell>
          <cell r="C12">
            <v>22895422</v>
          </cell>
          <cell r="D12">
            <v>8559551</v>
          </cell>
          <cell r="E12">
            <v>2925526</v>
          </cell>
          <cell r="F12">
            <v>1309209</v>
          </cell>
          <cell r="G12">
            <v>7039605</v>
          </cell>
          <cell r="H12">
            <v>4016572</v>
          </cell>
          <cell r="I12">
            <v>3392616</v>
          </cell>
          <cell r="J12">
            <v>2604181</v>
          </cell>
          <cell r="K12">
            <v>2075061</v>
          </cell>
          <cell r="L12">
            <v>2620161</v>
          </cell>
          <cell r="M12">
            <v>2275288</v>
          </cell>
          <cell r="N12">
            <v>2298561</v>
          </cell>
          <cell r="O12">
            <v>2582688</v>
          </cell>
          <cell r="P12">
            <v>4188732</v>
          </cell>
          <cell r="Q12">
            <v>190486</v>
          </cell>
          <cell r="R12">
            <v>6276424</v>
          </cell>
        </row>
        <row r="13">
          <cell r="A13" t="str">
            <v>GA</v>
          </cell>
          <cell r="B13" t="str">
            <v>Georgia</v>
          </cell>
          <cell r="C13">
            <v>15551381</v>
          </cell>
          <cell r="D13">
            <v>5473166</v>
          </cell>
          <cell r="E13">
            <v>1186092</v>
          </cell>
          <cell r="F13">
            <v>558907</v>
          </cell>
          <cell r="G13">
            <v>2234675</v>
          </cell>
          <cell r="H13">
            <v>2091939</v>
          </cell>
          <cell r="I13">
            <v>938239</v>
          </cell>
          <cell r="J13">
            <v>1188283</v>
          </cell>
          <cell r="K13">
            <v>633261</v>
          </cell>
          <cell r="L13">
            <v>415786</v>
          </cell>
          <cell r="M13">
            <v>869767</v>
          </cell>
          <cell r="N13">
            <v>538949</v>
          </cell>
          <cell r="O13">
            <v>1299092</v>
          </cell>
          <cell r="P13">
            <v>1408275</v>
          </cell>
          <cell r="Q13">
            <v>698475</v>
          </cell>
          <cell r="R13">
            <v>3046987</v>
          </cell>
        </row>
        <row r="14">
          <cell r="A14" t="str">
            <v>HI</v>
          </cell>
          <cell r="B14" t="str">
            <v>Hawaii</v>
          </cell>
          <cell r="C14">
            <v>1705744</v>
          </cell>
          <cell r="D14">
            <v>1092411</v>
          </cell>
          <cell r="E14">
            <v>385746</v>
          </cell>
          <cell r="F14">
            <v>257442</v>
          </cell>
          <cell r="G14">
            <v>376060</v>
          </cell>
          <cell r="H14">
            <v>197734</v>
          </cell>
          <cell r="I14">
            <v>175749</v>
          </cell>
          <cell r="J14">
            <v>196829</v>
          </cell>
          <cell r="K14">
            <v>211913</v>
          </cell>
          <cell r="L14">
            <v>89224</v>
          </cell>
          <cell r="M14">
            <v>144481</v>
          </cell>
          <cell r="N14">
            <v>197859</v>
          </cell>
          <cell r="O14">
            <v>220209</v>
          </cell>
          <cell r="P14">
            <v>0</v>
          </cell>
          <cell r="Q14">
            <v>0</v>
          </cell>
          <cell r="R14">
            <v>608005</v>
          </cell>
        </row>
        <row r="15">
          <cell r="A15" t="str">
            <v>ID</v>
          </cell>
          <cell r="B15" t="str">
            <v>Idaho</v>
          </cell>
          <cell r="C15">
            <v>1783900</v>
          </cell>
          <cell r="D15">
            <v>920372</v>
          </cell>
          <cell r="E15">
            <v>393979</v>
          </cell>
          <cell r="F15">
            <v>15844</v>
          </cell>
          <cell r="G15">
            <v>388340</v>
          </cell>
          <cell r="H15">
            <v>294612</v>
          </cell>
          <cell r="I15">
            <v>154126</v>
          </cell>
          <cell r="J15">
            <v>127258</v>
          </cell>
          <cell r="K15">
            <v>113542</v>
          </cell>
          <cell r="L15">
            <v>223116</v>
          </cell>
          <cell r="M15">
            <v>120348</v>
          </cell>
          <cell r="N15">
            <v>128720</v>
          </cell>
          <cell r="O15">
            <v>82413</v>
          </cell>
          <cell r="P15">
            <v>63565</v>
          </cell>
          <cell r="Q15">
            <v>24</v>
          </cell>
          <cell r="R15">
            <v>538149</v>
          </cell>
        </row>
        <row r="16">
          <cell r="A16" t="str">
            <v>IL</v>
          </cell>
          <cell r="B16" t="str">
            <v>Illinois</v>
          </cell>
          <cell r="C16">
            <v>22813755</v>
          </cell>
          <cell r="D16">
            <v>8181837</v>
          </cell>
          <cell r="E16">
            <v>2990707</v>
          </cell>
          <cell r="F16">
            <v>2591927</v>
          </cell>
          <cell r="G16">
            <v>4469905</v>
          </cell>
          <cell r="H16">
            <v>2027385</v>
          </cell>
          <cell r="I16">
            <v>2157689</v>
          </cell>
          <cell r="J16">
            <v>1854629</v>
          </cell>
          <cell r="K16">
            <v>2125559</v>
          </cell>
          <cell r="L16">
            <v>550334</v>
          </cell>
          <cell r="M16">
            <v>1135387</v>
          </cell>
          <cell r="N16">
            <v>487409</v>
          </cell>
          <cell r="O16">
            <v>1467610</v>
          </cell>
          <cell r="P16">
            <v>877296</v>
          </cell>
          <cell r="Q16">
            <v>91283</v>
          </cell>
          <cell r="R16">
            <v>4400395</v>
          </cell>
        </row>
        <row r="17">
          <cell r="A17" t="str">
            <v>IN</v>
          </cell>
          <cell r="B17" t="str">
            <v>Indiana</v>
          </cell>
          <cell r="C17">
            <v>8914008</v>
          </cell>
          <cell r="D17">
            <v>5388569</v>
          </cell>
          <cell r="E17">
            <v>847718</v>
          </cell>
          <cell r="F17">
            <v>152615</v>
          </cell>
          <cell r="G17">
            <v>1130601</v>
          </cell>
          <cell r="H17">
            <v>939329</v>
          </cell>
          <cell r="I17">
            <v>635504</v>
          </cell>
          <cell r="J17">
            <v>1063445</v>
          </cell>
          <cell r="K17">
            <v>347964</v>
          </cell>
          <cell r="L17">
            <v>327288</v>
          </cell>
          <cell r="M17">
            <v>662933</v>
          </cell>
          <cell r="N17">
            <v>251031</v>
          </cell>
          <cell r="O17">
            <v>408861</v>
          </cell>
          <cell r="P17">
            <v>964263</v>
          </cell>
          <cell r="Q17">
            <v>400829</v>
          </cell>
          <cell r="R17">
            <v>1808625</v>
          </cell>
        </row>
        <row r="18">
          <cell r="A18" t="str">
            <v>IA</v>
          </cell>
          <cell r="B18" t="str">
            <v>Iowa</v>
          </cell>
          <cell r="C18">
            <v>5003871</v>
          </cell>
          <cell r="D18">
            <v>3050290</v>
          </cell>
          <cell r="E18">
            <v>1007353</v>
          </cell>
          <cell r="F18">
            <v>79016</v>
          </cell>
          <cell r="G18">
            <v>665863</v>
          </cell>
          <cell r="H18">
            <v>404782</v>
          </cell>
          <cell r="I18">
            <v>209356</v>
          </cell>
          <cell r="J18">
            <v>239449</v>
          </cell>
          <cell r="K18">
            <v>270950</v>
          </cell>
          <cell r="L18">
            <v>325574</v>
          </cell>
          <cell r="M18">
            <v>315210</v>
          </cell>
          <cell r="N18">
            <v>237354</v>
          </cell>
          <cell r="O18">
            <v>337863</v>
          </cell>
          <cell r="P18">
            <v>451285</v>
          </cell>
          <cell r="Q18">
            <v>55592</v>
          </cell>
          <cell r="R18">
            <v>959224</v>
          </cell>
        </row>
        <row r="19">
          <cell r="A19" t="str">
            <v>KS</v>
          </cell>
          <cell r="B19" t="str">
            <v>Kansas</v>
          </cell>
          <cell r="C19">
            <v>4425935</v>
          </cell>
          <cell r="D19">
            <v>2835832</v>
          </cell>
          <cell r="E19">
            <v>879178</v>
          </cell>
          <cell r="F19">
            <v>41696</v>
          </cell>
          <cell r="G19">
            <v>715644</v>
          </cell>
          <cell r="H19">
            <v>471229</v>
          </cell>
          <cell r="I19">
            <v>279074</v>
          </cell>
          <cell r="J19">
            <v>241805</v>
          </cell>
          <cell r="K19">
            <v>253435</v>
          </cell>
          <cell r="L19">
            <v>274793</v>
          </cell>
          <cell r="M19">
            <v>226199</v>
          </cell>
          <cell r="N19">
            <v>139084</v>
          </cell>
          <cell r="O19">
            <v>410884</v>
          </cell>
          <cell r="P19">
            <v>617722</v>
          </cell>
          <cell r="Q19">
            <v>36244</v>
          </cell>
          <cell r="R19">
            <v>1043641</v>
          </cell>
        </row>
        <row r="20">
          <cell r="A20" t="str">
            <v>KY</v>
          </cell>
          <cell r="B20" t="str">
            <v>Kentucky</v>
          </cell>
          <cell r="C20">
            <v>6144169</v>
          </cell>
          <cell r="D20">
            <v>3469033</v>
          </cell>
          <cell r="E20">
            <v>882023</v>
          </cell>
          <cell r="F20">
            <v>130239</v>
          </cell>
          <cell r="G20">
            <v>655866</v>
          </cell>
          <cell r="H20">
            <v>727233</v>
          </cell>
          <cell r="I20">
            <v>352172</v>
          </cell>
          <cell r="J20">
            <v>397222</v>
          </cell>
          <cell r="K20">
            <v>230046</v>
          </cell>
          <cell r="L20">
            <v>332485</v>
          </cell>
          <cell r="M20">
            <v>307117</v>
          </cell>
          <cell r="N20">
            <v>202546</v>
          </cell>
          <cell r="O20">
            <v>549124</v>
          </cell>
          <cell r="P20">
            <v>593682</v>
          </cell>
          <cell r="Q20">
            <v>265820</v>
          </cell>
          <cell r="R20">
            <v>1352107</v>
          </cell>
        </row>
        <row r="21">
          <cell r="A21" t="str">
            <v>LA</v>
          </cell>
          <cell r="B21" t="str">
            <v>Louisiana</v>
          </cell>
          <cell r="C21">
            <v>7854670</v>
          </cell>
          <cell r="D21">
            <v>2888811</v>
          </cell>
          <cell r="E21">
            <v>983898</v>
          </cell>
          <cell r="F21">
            <v>157975</v>
          </cell>
          <cell r="G21">
            <v>1484059</v>
          </cell>
          <cell r="H21">
            <v>1200851</v>
          </cell>
          <cell r="I21">
            <v>591124</v>
          </cell>
          <cell r="J21">
            <v>1242514</v>
          </cell>
          <cell r="K21">
            <v>532395</v>
          </cell>
          <cell r="L21">
            <v>682638</v>
          </cell>
          <cell r="M21">
            <v>331008</v>
          </cell>
          <cell r="N21">
            <v>340384</v>
          </cell>
          <cell r="O21">
            <v>355126</v>
          </cell>
          <cell r="P21">
            <v>427024</v>
          </cell>
          <cell r="Q21">
            <v>98831</v>
          </cell>
          <cell r="R21">
            <v>1957199</v>
          </cell>
        </row>
        <row r="22">
          <cell r="A22" t="str">
            <v>ME</v>
          </cell>
          <cell r="B22" t="str">
            <v>Maine</v>
          </cell>
          <cell r="C22">
            <v>2209513</v>
          </cell>
          <cell r="D22">
            <v>731936</v>
          </cell>
          <cell r="E22">
            <v>502795</v>
          </cell>
          <cell r="F22">
            <v>15915</v>
          </cell>
          <cell r="G22">
            <v>240042</v>
          </cell>
          <cell r="H22">
            <v>192576</v>
          </cell>
          <cell r="I22">
            <v>128653</v>
          </cell>
          <cell r="J22">
            <v>326492</v>
          </cell>
          <cell r="K22">
            <v>84012</v>
          </cell>
          <cell r="L22">
            <v>162018</v>
          </cell>
          <cell r="M22">
            <v>127230</v>
          </cell>
          <cell r="N22">
            <v>112001</v>
          </cell>
          <cell r="O22">
            <v>75477</v>
          </cell>
          <cell r="P22">
            <v>13560</v>
          </cell>
          <cell r="Q22">
            <v>0</v>
          </cell>
          <cell r="R22">
            <v>469961</v>
          </cell>
        </row>
        <row r="23">
          <cell r="A23" t="str">
            <v>MD</v>
          </cell>
          <cell r="B23" t="str">
            <v>Maryland</v>
          </cell>
          <cell r="C23">
            <v>10833288</v>
          </cell>
          <cell r="D23">
            <v>5239238</v>
          </cell>
          <cell r="E23">
            <v>1474459</v>
          </cell>
          <cell r="F23">
            <v>851779</v>
          </cell>
          <cell r="G23">
            <v>2097927</v>
          </cell>
          <cell r="H23">
            <v>1720028</v>
          </cell>
          <cell r="I23">
            <v>887202</v>
          </cell>
          <cell r="J23">
            <v>1275655</v>
          </cell>
          <cell r="K23">
            <v>791739</v>
          </cell>
          <cell r="L23">
            <v>466509</v>
          </cell>
          <cell r="M23">
            <v>863707</v>
          </cell>
          <cell r="N23">
            <v>618948</v>
          </cell>
          <cell r="O23">
            <v>701713</v>
          </cell>
          <cell r="P23">
            <v>85570</v>
          </cell>
          <cell r="Q23">
            <v>0</v>
          </cell>
          <cell r="R23">
            <v>2649464</v>
          </cell>
        </row>
        <row r="24">
          <cell r="A24" t="str">
            <v>MA</v>
          </cell>
          <cell r="B24" t="str">
            <v>Massachusetts</v>
          </cell>
          <cell r="C24">
            <v>12929251</v>
          </cell>
          <cell r="D24">
            <v>3900543</v>
          </cell>
          <cell r="E24">
            <v>1280746</v>
          </cell>
          <cell r="F24">
            <v>1658280</v>
          </cell>
          <cell r="G24">
            <v>2076157</v>
          </cell>
          <cell r="H24">
            <v>1036328</v>
          </cell>
          <cell r="I24">
            <v>1053107</v>
          </cell>
          <cell r="J24">
            <v>2671036</v>
          </cell>
          <cell r="K24">
            <v>333602</v>
          </cell>
          <cell r="L24">
            <v>232169</v>
          </cell>
          <cell r="M24">
            <v>608013</v>
          </cell>
          <cell r="N24">
            <v>392212</v>
          </cell>
          <cell r="O24">
            <v>580916</v>
          </cell>
          <cell r="P24">
            <v>1179445</v>
          </cell>
          <cell r="Q24">
            <v>46425</v>
          </cell>
          <cell r="R24">
            <v>2283067</v>
          </cell>
        </row>
        <row r="25">
          <cell r="A25" t="str">
            <v>MI</v>
          </cell>
          <cell r="B25" t="str">
            <v>Michigan</v>
          </cell>
          <cell r="C25">
            <v>15881467</v>
          </cell>
          <cell r="D25">
            <v>9025106</v>
          </cell>
          <cell r="E25">
            <v>2127591</v>
          </cell>
          <cell r="F25">
            <v>524579</v>
          </cell>
          <cell r="G25">
            <v>2293322</v>
          </cell>
          <cell r="H25">
            <v>2214651</v>
          </cell>
          <cell r="I25">
            <v>894772</v>
          </cell>
          <cell r="J25">
            <v>1306744</v>
          </cell>
          <cell r="K25">
            <v>637323</v>
          </cell>
          <cell r="L25">
            <v>290393</v>
          </cell>
          <cell r="M25">
            <v>1437059</v>
          </cell>
          <cell r="N25">
            <v>437191</v>
          </cell>
          <cell r="O25">
            <v>1186025</v>
          </cell>
          <cell r="P25">
            <v>892542</v>
          </cell>
          <cell r="Q25">
            <v>0</v>
          </cell>
          <cell r="R25">
            <v>2831246</v>
          </cell>
        </row>
        <row r="26">
          <cell r="A26" t="str">
            <v>MN</v>
          </cell>
          <cell r="B26" t="str">
            <v>Minnesota</v>
          </cell>
          <cell r="C26">
            <v>9054773</v>
          </cell>
          <cell r="D26">
            <v>3975014</v>
          </cell>
          <cell r="E26">
            <v>1542851</v>
          </cell>
          <cell r="F26">
            <v>237667</v>
          </cell>
          <cell r="G26">
            <v>1569592</v>
          </cell>
          <cell r="H26">
            <v>845707</v>
          </cell>
          <cell r="I26">
            <v>352235</v>
          </cell>
          <cell r="J26">
            <v>770476</v>
          </cell>
          <cell r="K26">
            <v>772268</v>
          </cell>
          <cell r="L26">
            <v>614181</v>
          </cell>
          <cell r="M26">
            <v>524950</v>
          </cell>
          <cell r="N26">
            <v>314335</v>
          </cell>
          <cell r="O26">
            <v>429904</v>
          </cell>
          <cell r="P26">
            <v>1156014</v>
          </cell>
          <cell r="Q26">
            <v>115736</v>
          </cell>
          <cell r="R26">
            <v>2003735</v>
          </cell>
        </row>
        <row r="27">
          <cell r="A27" t="str">
            <v>MS</v>
          </cell>
          <cell r="B27" t="str">
            <v>Mississippi</v>
          </cell>
          <cell r="C27">
            <v>4022904</v>
          </cell>
          <cell r="D27">
            <v>2403572</v>
          </cell>
          <cell r="E27">
            <v>737625</v>
          </cell>
          <cell r="F27">
            <v>14478</v>
          </cell>
          <cell r="G27">
            <v>635328</v>
          </cell>
          <cell r="H27">
            <v>472165</v>
          </cell>
          <cell r="I27">
            <v>240596</v>
          </cell>
          <cell r="J27">
            <v>260307</v>
          </cell>
          <cell r="K27">
            <v>181175</v>
          </cell>
          <cell r="L27">
            <v>273760</v>
          </cell>
          <cell r="M27">
            <v>151867</v>
          </cell>
          <cell r="N27">
            <v>166412</v>
          </cell>
          <cell r="O27">
            <v>190716</v>
          </cell>
          <cell r="P27">
            <v>421806</v>
          </cell>
          <cell r="Q27">
            <v>147213</v>
          </cell>
          <cell r="R27">
            <v>862163</v>
          </cell>
        </row>
        <row r="28">
          <cell r="A28" t="str">
            <v>MO</v>
          </cell>
          <cell r="B28" t="str">
            <v>Missouri</v>
          </cell>
          <cell r="C28">
            <v>8612001</v>
          </cell>
          <cell r="D28">
            <v>3643803</v>
          </cell>
          <cell r="E28">
            <v>1261050</v>
          </cell>
          <cell r="F28">
            <v>336196</v>
          </cell>
          <cell r="G28">
            <v>1587715</v>
          </cell>
          <cell r="H28">
            <v>849688</v>
          </cell>
          <cell r="I28">
            <v>702550</v>
          </cell>
          <cell r="J28">
            <v>627667</v>
          </cell>
          <cell r="K28">
            <v>535734</v>
          </cell>
          <cell r="L28">
            <v>353895</v>
          </cell>
          <cell r="M28">
            <v>521488</v>
          </cell>
          <cell r="N28">
            <v>151658</v>
          </cell>
          <cell r="O28">
            <v>543969</v>
          </cell>
          <cell r="P28">
            <v>1173431</v>
          </cell>
          <cell r="Q28">
            <v>127704</v>
          </cell>
          <cell r="R28">
            <v>1399083</v>
          </cell>
        </row>
        <row r="29">
          <cell r="A29" t="str">
            <v>MT</v>
          </cell>
          <cell r="B29" t="str">
            <v>Montana</v>
          </cell>
          <cell r="C29">
            <v>1501001</v>
          </cell>
          <cell r="D29">
            <v>731038</v>
          </cell>
          <cell r="E29">
            <v>367298</v>
          </cell>
          <cell r="F29">
            <v>31160</v>
          </cell>
          <cell r="G29">
            <v>262674</v>
          </cell>
          <cell r="H29">
            <v>223515</v>
          </cell>
          <cell r="I29">
            <v>84225</v>
          </cell>
          <cell r="J29">
            <v>95933</v>
          </cell>
          <cell r="K29">
            <v>63510</v>
          </cell>
          <cell r="L29">
            <v>257591</v>
          </cell>
          <cell r="M29">
            <v>60332</v>
          </cell>
          <cell r="N29">
            <v>70803</v>
          </cell>
          <cell r="O29">
            <v>72129</v>
          </cell>
          <cell r="P29">
            <v>4785</v>
          </cell>
          <cell r="Q29">
            <v>0</v>
          </cell>
          <cell r="R29">
            <v>520229</v>
          </cell>
        </row>
        <row r="30">
          <cell r="A30" t="str">
            <v>NE</v>
          </cell>
          <cell r="B30" t="str">
            <v>Nebraska</v>
          </cell>
          <cell r="C30">
            <v>3398332</v>
          </cell>
          <cell r="D30">
            <v>1708519</v>
          </cell>
          <cell r="E30">
            <v>480238</v>
          </cell>
          <cell r="F30">
            <v>36639</v>
          </cell>
          <cell r="G30">
            <v>387722</v>
          </cell>
          <cell r="H30">
            <v>357650</v>
          </cell>
          <cell r="I30">
            <v>169952</v>
          </cell>
          <cell r="J30">
            <v>168553</v>
          </cell>
          <cell r="K30">
            <v>140189</v>
          </cell>
          <cell r="L30">
            <v>301172</v>
          </cell>
          <cell r="M30">
            <v>116371</v>
          </cell>
          <cell r="N30">
            <v>79739</v>
          </cell>
          <cell r="O30">
            <v>165173</v>
          </cell>
          <cell r="P30">
            <v>2712664</v>
          </cell>
          <cell r="Q30">
            <v>246018</v>
          </cell>
          <cell r="R30">
            <v>540581</v>
          </cell>
        </row>
        <row r="31">
          <cell r="A31" t="str">
            <v>NV</v>
          </cell>
          <cell r="B31" t="str">
            <v>Nevada</v>
          </cell>
          <cell r="C31">
            <v>3546300</v>
          </cell>
          <cell r="D31">
            <v>1126071</v>
          </cell>
          <cell r="E31">
            <v>585162</v>
          </cell>
          <cell r="F31">
            <v>220237</v>
          </cell>
          <cell r="G31">
            <v>1053220</v>
          </cell>
          <cell r="H31">
            <v>690178</v>
          </cell>
          <cell r="I31">
            <v>487993</v>
          </cell>
          <cell r="J31">
            <v>283849</v>
          </cell>
          <cell r="K31">
            <v>441962</v>
          </cell>
          <cell r="L31">
            <v>149520</v>
          </cell>
          <cell r="M31">
            <v>230053</v>
          </cell>
          <cell r="N31">
            <v>26961</v>
          </cell>
          <cell r="O31">
            <v>571332</v>
          </cell>
          <cell r="P31">
            <v>140555</v>
          </cell>
          <cell r="Q31">
            <v>0</v>
          </cell>
          <cell r="R31">
            <v>1073041</v>
          </cell>
        </row>
        <row r="32">
          <cell r="A32" t="str">
            <v>NH</v>
          </cell>
          <cell r="B32" t="str">
            <v>New Hampshire</v>
          </cell>
          <cell r="C32">
            <v>2599134</v>
          </cell>
          <cell r="D32">
            <v>840027</v>
          </cell>
          <cell r="E32">
            <v>446028</v>
          </cell>
          <cell r="F32">
            <v>14623</v>
          </cell>
          <cell r="G32">
            <v>346679</v>
          </cell>
          <cell r="H32">
            <v>179412</v>
          </cell>
          <cell r="I32">
            <v>199049</v>
          </cell>
          <cell r="J32">
            <v>201581</v>
          </cell>
          <cell r="K32">
            <v>72337</v>
          </cell>
          <cell r="L32">
            <v>59254</v>
          </cell>
          <cell r="M32">
            <v>103621</v>
          </cell>
          <cell r="N32">
            <v>110794</v>
          </cell>
          <cell r="O32">
            <v>73679</v>
          </cell>
          <cell r="P32">
            <v>13550</v>
          </cell>
          <cell r="Q32">
            <v>0</v>
          </cell>
          <cell r="R32">
            <v>492104</v>
          </cell>
        </row>
        <row r="33">
          <cell r="A33" t="str">
            <v>NJ</v>
          </cell>
          <cell r="B33" t="str">
            <v>New Jersey</v>
          </cell>
          <cell r="C33">
            <v>22820234</v>
          </cell>
          <cell r="D33">
            <v>5117329</v>
          </cell>
          <cell r="E33">
            <v>1522817</v>
          </cell>
          <cell r="F33">
            <v>1973092</v>
          </cell>
          <cell r="G33">
            <v>3266571</v>
          </cell>
          <cell r="H33">
            <v>2027673</v>
          </cell>
          <cell r="I33">
            <v>926970</v>
          </cell>
          <cell r="J33">
            <v>1279751</v>
          </cell>
          <cell r="K33">
            <v>694493</v>
          </cell>
          <cell r="L33">
            <v>517253</v>
          </cell>
          <cell r="M33">
            <v>1132032</v>
          </cell>
          <cell r="N33">
            <v>958818</v>
          </cell>
          <cell r="O33">
            <v>607193</v>
          </cell>
          <cell r="P33">
            <v>163120</v>
          </cell>
          <cell r="Q33">
            <v>0</v>
          </cell>
          <cell r="R33">
            <v>3217457</v>
          </cell>
        </row>
        <row r="34">
          <cell r="A34" t="str">
            <v>NM</v>
          </cell>
          <cell r="B34" t="str">
            <v>New Mexico</v>
          </cell>
          <cell r="C34">
            <v>2928849</v>
          </cell>
          <cell r="D34">
            <v>1976478</v>
          </cell>
          <cell r="E34">
            <v>420220</v>
          </cell>
          <cell r="F34">
            <v>107868</v>
          </cell>
          <cell r="G34">
            <v>617353</v>
          </cell>
          <cell r="H34">
            <v>593359</v>
          </cell>
          <cell r="I34">
            <v>268588</v>
          </cell>
          <cell r="J34">
            <v>177926</v>
          </cell>
          <cell r="K34">
            <v>268036</v>
          </cell>
          <cell r="L34">
            <v>247293</v>
          </cell>
          <cell r="M34">
            <v>113713</v>
          </cell>
          <cell r="N34">
            <v>175198</v>
          </cell>
          <cell r="O34">
            <v>210349</v>
          </cell>
          <cell r="P34">
            <v>142697</v>
          </cell>
          <cell r="Q34">
            <v>66696</v>
          </cell>
          <cell r="R34">
            <v>948477</v>
          </cell>
        </row>
        <row r="35">
          <cell r="A35" t="str">
            <v>NY</v>
          </cell>
          <cell r="B35" t="str">
            <v>New York</v>
          </cell>
          <cell r="C35">
            <v>51399718</v>
          </cell>
          <cell r="D35">
            <v>11298779</v>
          </cell>
          <cell r="E35">
            <v>4529332</v>
          </cell>
          <cell r="F35">
            <v>11141134</v>
          </cell>
          <cell r="G35">
            <v>8785013</v>
          </cell>
          <cell r="H35">
            <v>5458734</v>
          </cell>
          <cell r="I35">
            <v>3072270</v>
          </cell>
          <cell r="J35">
            <v>4800244</v>
          </cell>
          <cell r="K35">
            <v>1868324</v>
          </cell>
          <cell r="L35">
            <v>487834</v>
          </cell>
          <cell r="M35">
            <v>1279660</v>
          </cell>
          <cell r="N35">
            <v>2509796</v>
          </cell>
          <cell r="O35">
            <v>1275271</v>
          </cell>
          <cell r="P35">
            <v>5328234</v>
          </cell>
          <cell r="Q35">
            <v>16797</v>
          </cell>
          <cell r="R35">
            <v>9080563</v>
          </cell>
        </row>
        <row r="36">
          <cell r="A36" t="str">
            <v>NC</v>
          </cell>
          <cell r="B36" t="str">
            <v>North Carolina</v>
          </cell>
          <cell r="C36">
            <v>12082843</v>
          </cell>
          <cell r="D36">
            <v>8465750</v>
          </cell>
          <cell r="E36">
            <v>1504816</v>
          </cell>
          <cell r="F36">
            <v>448109</v>
          </cell>
          <cell r="G36">
            <v>2603194</v>
          </cell>
          <cell r="H36">
            <v>1748797</v>
          </cell>
          <cell r="I36">
            <v>864957</v>
          </cell>
          <cell r="J36">
            <v>1269232</v>
          </cell>
          <cell r="K36">
            <v>682698</v>
          </cell>
          <cell r="L36">
            <v>634502</v>
          </cell>
          <cell r="M36">
            <v>887713</v>
          </cell>
          <cell r="N36">
            <v>733722</v>
          </cell>
          <cell r="O36">
            <v>909951</v>
          </cell>
          <cell r="P36">
            <v>2243009</v>
          </cell>
          <cell r="Q36">
            <v>87226</v>
          </cell>
          <cell r="R36">
            <v>2366378</v>
          </cell>
        </row>
        <row r="37">
          <cell r="A37" t="str">
            <v>ND</v>
          </cell>
          <cell r="B37" t="str">
            <v>North Dakota</v>
          </cell>
          <cell r="C37">
            <v>1148601</v>
          </cell>
          <cell r="D37">
            <v>850859</v>
          </cell>
          <cell r="E37">
            <v>411228</v>
          </cell>
          <cell r="F37">
            <v>12453</v>
          </cell>
          <cell r="G37">
            <v>167147</v>
          </cell>
          <cell r="H37">
            <v>110190</v>
          </cell>
          <cell r="I37">
            <v>39504</v>
          </cell>
          <cell r="J37">
            <v>81293</v>
          </cell>
          <cell r="K37">
            <v>144308</v>
          </cell>
          <cell r="L37">
            <v>258300</v>
          </cell>
          <cell r="M37">
            <v>43085</v>
          </cell>
          <cell r="N37">
            <v>46130</v>
          </cell>
          <cell r="O37">
            <v>131767</v>
          </cell>
          <cell r="P37">
            <v>18634</v>
          </cell>
          <cell r="Q37">
            <v>405</v>
          </cell>
          <cell r="R37">
            <v>266903</v>
          </cell>
        </row>
        <row r="38">
          <cell r="A38" t="str">
            <v>OH</v>
          </cell>
          <cell r="B38" t="str">
            <v>Ohio</v>
          </cell>
          <cell r="C38">
            <v>20007363</v>
          </cell>
          <cell r="D38">
            <v>7528143</v>
          </cell>
          <cell r="E38">
            <v>2332419</v>
          </cell>
          <cell r="F38">
            <v>616232</v>
          </cell>
          <cell r="G38">
            <v>3112643</v>
          </cell>
          <cell r="H38">
            <v>1772282</v>
          </cell>
          <cell r="I38">
            <v>1618360</v>
          </cell>
          <cell r="J38">
            <v>2146818</v>
          </cell>
          <cell r="K38">
            <v>945080</v>
          </cell>
          <cell r="L38">
            <v>382096</v>
          </cell>
          <cell r="M38">
            <v>1224678</v>
          </cell>
          <cell r="N38">
            <v>455170</v>
          </cell>
          <cell r="O38">
            <v>1079680</v>
          </cell>
          <cell r="P38">
            <v>881025</v>
          </cell>
          <cell r="Q38">
            <v>36393</v>
          </cell>
          <cell r="R38">
            <v>4818763</v>
          </cell>
        </row>
        <row r="39">
          <cell r="A39" t="str">
            <v>OK</v>
          </cell>
          <cell r="B39" t="str">
            <v>Oklahoma</v>
          </cell>
          <cell r="C39">
            <v>4999435</v>
          </cell>
          <cell r="D39">
            <v>3040179</v>
          </cell>
          <cell r="E39">
            <v>847948</v>
          </cell>
          <cell r="F39">
            <v>53724</v>
          </cell>
          <cell r="G39">
            <v>854026</v>
          </cell>
          <cell r="H39">
            <v>666067</v>
          </cell>
          <cell r="I39">
            <v>449343</v>
          </cell>
          <cell r="J39">
            <v>426284</v>
          </cell>
          <cell r="K39">
            <v>293820</v>
          </cell>
          <cell r="L39">
            <v>214731</v>
          </cell>
          <cell r="M39">
            <v>209389</v>
          </cell>
          <cell r="N39">
            <v>188340</v>
          </cell>
          <cell r="O39">
            <v>526139</v>
          </cell>
          <cell r="P39">
            <v>698513</v>
          </cell>
          <cell r="Q39">
            <v>31352</v>
          </cell>
          <cell r="R39">
            <v>1039354</v>
          </cell>
        </row>
        <row r="40">
          <cell r="A40" t="str">
            <v>OR</v>
          </cell>
          <cell r="B40" t="str">
            <v>Oregon</v>
          </cell>
          <cell r="C40">
            <v>5536815</v>
          </cell>
          <cell r="D40">
            <v>3383009</v>
          </cell>
          <cell r="E40">
            <v>963060</v>
          </cell>
          <cell r="F40">
            <v>525610</v>
          </cell>
          <cell r="G40">
            <v>1111474</v>
          </cell>
          <cell r="H40">
            <v>1055005</v>
          </cell>
          <cell r="I40">
            <v>593909</v>
          </cell>
          <cell r="J40">
            <v>562001</v>
          </cell>
          <cell r="K40">
            <v>450088</v>
          </cell>
          <cell r="L40">
            <v>494032</v>
          </cell>
          <cell r="M40">
            <v>476138</v>
          </cell>
          <cell r="N40">
            <v>122137</v>
          </cell>
          <cell r="O40">
            <v>381755</v>
          </cell>
          <cell r="P40">
            <v>541776</v>
          </cell>
          <cell r="Q40">
            <v>705</v>
          </cell>
          <cell r="R40">
            <v>1865445</v>
          </cell>
        </row>
        <row r="41">
          <cell r="A41" t="str">
            <v>PA</v>
          </cell>
          <cell r="B41" t="str">
            <v>Pennsylvania</v>
          </cell>
          <cell r="C41">
            <v>22436342</v>
          </cell>
          <cell r="D41">
            <v>8351220</v>
          </cell>
          <cell r="E41">
            <v>3240113</v>
          </cell>
          <cell r="F41">
            <v>1881175</v>
          </cell>
          <cell r="G41">
            <v>3148757</v>
          </cell>
          <cell r="H41">
            <v>3150781</v>
          </cell>
          <cell r="I41">
            <v>696582</v>
          </cell>
          <cell r="J41">
            <v>1798219</v>
          </cell>
          <cell r="K41">
            <v>699659</v>
          </cell>
          <cell r="L41">
            <v>677052</v>
          </cell>
          <cell r="M41">
            <v>1767581</v>
          </cell>
          <cell r="N41">
            <v>798740</v>
          </cell>
          <cell r="O41">
            <v>818391</v>
          </cell>
          <cell r="P41">
            <v>160652</v>
          </cell>
          <cell r="Q41">
            <v>610247</v>
          </cell>
          <cell r="R41">
            <v>5056168</v>
          </cell>
        </row>
        <row r="42">
          <cell r="A42" t="str">
            <v>RI</v>
          </cell>
          <cell r="B42" t="str">
            <v>Rhode Island</v>
          </cell>
          <cell r="C42">
            <v>2154308</v>
          </cell>
          <cell r="D42">
            <v>631098</v>
          </cell>
          <cell r="E42">
            <v>167159</v>
          </cell>
          <cell r="F42">
            <v>142111</v>
          </cell>
          <cell r="G42">
            <v>351436</v>
          </cell>
          <cell r="H42">
            <v>197252</v>
          </cell>
          <cell r="I42">
            <v>281527</v>
          </cell>
          <cell r="J42">
            <v>206131</v>
          </cell>
          <cell r="K42">
            <v>67092</v>
          </cell>
          <cell r="L42">
            <v>54378</v>
          </cell>
          <cell r="M42">
            <v>112876</v>
          </cell>
          <cell r="N42">
            <v>72927</v>
          </cell>
          <cell r="O42">
            <v>120617</v>
          </cell>
          <cell r="P42">
            <v>7859</v>
          </cell>
          <cell r="Q42">
            <v>0</v>
          </cell>
          <cell r="R42">
            <v>463470</v>
          </cell>
        </row>
        <row r="43">
          <cell r="A43" t="str">
            <v>SC</v>
          </cell>
          <cell r="B43" t="str">
            <v>South Carolina</v>
          </cell>
          <cell r="C43">
            <v>6650192</v>
          </cell>
          <cell r="D43">
            <v>3134131</v>
          </cell>
          <cell r="E43">
            <v>660218</v>
          </cell>
          <cell r="F43">
            <v>82879</v>
          </cell>
          <cell r="G43">
            <v>1019265</v>
          </cell>
          <cell r="H43">
            <v>666846</v>
          </cell>
          <cell r="I43">
            <v>391736</v>
          </cell>
          <cell r="J43">
            <v>457461</v>
          </cell>
          <cell r="K43">
            <v>357686</v>
          </cell>
          <cell r="L43">
            <v>196354</v>
          </cell>
          <cell r="M43">
            <v>386432</v>
          </cell>
          <cell r="N43">
            <v>294111</v>
          </cell>
          <cell r="O43">
            <v>470316</v>
          </cell>
          <cell r="P43">
            <v>1845072</v>
          </cell>
          <cell r="Q43">
            <v>197776</v>
          </cell>
          <cell r="R43">
            <v>1349038</v>
          </cell>
        </row>
        <row r="44">
          <cell r="A44" t="str">
            <v>SD</v>
          </cell>
          <cell r="B44" t="str">
            <v>South Dakota</v>
          </cell>
          <cell r="C44">
            <v>1085224</v>
          </cell>
          <cell r="D44">
            <v>569358</v>
          </cell>
          <cell r="E44">
            <v>352755</v>
          </cell>
          <cell r="F44">
            <v>9875</v>
          </cell>
          <cell r="G44">
            <v>162738</v>
          </cell>
          <cell r="H44">
            <v>154634</v>
          </cell>
          <cell r="I44">
            <v>52937</v>
          </cell>
          <cell r="J44">
            <v>103525</v>
          </cell>
          <cell r="K44">
            <v>122388</v>
          </cell>
          <cell r="L44">
            <v>160145</v>
          </cell>
          <cell r="M44">
            <v>47608</v>
          </cell>
          <cell r="N44">
            <v>39922</v>
          </cell>
          <cell r="O44">
            <v>68429</v>
          </cell>
          <cell r="P44">
            <v>164803</v>
          </cell>
          <cell r="Q44">
            <v>11014</v>
          </cell>
          <cell r="R44">
            <v>310321</v>
          </cell>
        </row>
        <row r="45">
          <cell r="A45" t="str">
            <v>TN</v>
          </cell>
          <cell r="B45" t="str">
            <v>Tennessee</v>
          </cell>
          <cell r="C45">
            <v>8359529</v>
          </cell>
          <cell r="D45">
            <v>3495293</v>
          </cell>
          <cell r="E45">
            <v>1097730</v>
          </cell>
          <cell r="F45">
            <v>238632</v>
          </cell>
          <cell r="G45">
            <v>1605004</v>
          </cell>
          <cell r="H45">
            <v>1038664</v>
          </cell>
          <cell r="I45">
            <v>654723</v>
          </cell>
          <cell r="J45">
            <v>765357</v>
          </cell>
          <cell r="K45">
            <v>428331</v>
          </cell>
          <cell r="L45">
            <v>339548</v>
          </cell>
          <cell r="M45">
            <v>458473</v>
          </cell>
          <cell r="N45">
            <v>344463</v>
          </cell>
          <cell r="O45">
            <v>718093</v>
          </cell>
          <cell r="P45">
            <v>5938905</v>
          </cell>
          <cell r="Q45">
            <v>905976</v>
          </cell>
          <cell r="R45">
            <v>1822451</v>
          </cell>
        </row>
        <row r="46">
          <cell r="A46" t="str">
            <v>TX</v>
          </cell>
          <cell r="B46" t="str">
            <v>Texas</v>
          </cell>
          <cell r="C46">
            <v>38870967</v>
          </cell>
          <cell r="D46">
            <v>21270334</v>
          </cell>
          <cell r="E46">
            <v>4403006</v>
          </cell>
          <cell r="F46">
            <v>1594245</v>
          </cell>
          <cell r="G46">
            <v>6207840</v>
          </cell>
          <cell r="H46">
            <v>5356153</v>
          </cell>
          <cell r="I46">
            <v>2642017</v>
          </cell>
          <cell r="J46">
            <v>1944806</v>
          </cell>
          <cell r="K46">
            <v>1567012</v>
          </cell>
          <cell r="L46">
            <v>1229411</v>
          </cell>
          <cell r="M46">
            <v>2022308</v>
          </cell>
          <cell r="N46">
            <v>1189924</v>
          </cell>
          <cell r="O46">
            <v>3581847</v>
          </cell>
          <cell r="P46">
            <v>4533029</v>
          </cell>
          <cell r="Q46">
            <v>434206</v>
          </cell>
          <cell r="R46">
            <v>6472342</v>
          </cell>
        </row>
        <row r="47">
          <cell r="A47" t="str">
            <v>UT</v>
          </cell>
          <cell r="B47" t="str">
            <v>Utah</v>
          </cell>
          <cell r="C47">
            <v>3548527</v>
          </cell>
          <cell r="D47">
            <v>3152914</v>
          </cell>
          <cell r="E47">
            <v>583909</v>
          </cell>
          <cell r="F47">
            <v>198832</v>
          </cell>
          <cell r="G47">
            <v>640640</v>
          </cell>
          <cell r="H47">
            <v>493603</v>
          </cell>
          <cell r="I47">
            <v>233530</v>
          </cell>
          <cell r="J47">
            <v>309771</v>
          </cell>
          <cell r="K47">
            <v>381640</v>
          </cell>
          <cell r="L47">
            <v>172016</v>
          </cell>
          <cell r="M47">
            <v>281285</v>
          </cell>
          <cell r="N47">
            <v>154477</v>
          </cell>
          <cell r="O47">
            <v>455374</v>
          </cell>
          <cell r="P47">
            <v>932925</v>
          </cell>
          <cell r="Q47">
            <v>7824</v>
          </cell>
          <cell r="R47">
            <v>1101530</v>
          </cell>
        </row>
        <row r="48">
          <cell r="A48" t="str">
            <v>VT</v>
          </cell>
          <cell r="B48" t="str">
            <v>Vermont</v>
          </cell>
          <cell r="C48">
            <v>1431420</v>
          </cell>
          <cell r="D48">
            <v>694487</v>
          </cell>
          <cell r="E48">
            <v>431589</v>
          </cell>
          <cell r="F48">
            <v>23704</v>
          </cell>
          <cell r="G48">
            <v>166625</v>
          </cell>
          <cell r="H48">
            <v>125280</v>
          </cell>
          <cell r="I48">
            <v>43019</v>
          </cell>
          <cell r="J48">
            <v>137751</v>
          </cell>
          <cell r="K48">
            <v>42620</v>
          </cell>
          <cell r="L48">
            <v>86566</v>
          </cell>
          <cell r="M48">
            <v>60102</v>
          </cell>
          <cell r="N48">
            <v>39054</v>
          </cell>
          <cell r="O48">
            <v>58224</v>
          </cell>
          <cell r="P48">
            <v>130189</v>
          </cell>
          <cell r="Q48">
            <v>0</v>
          </cell>
          <cell r="R48">
            <v>232031</v>
          </cell>
        </row>
        <row r="49">
          <cell r="A49" t="str">
            <v>VA</v>
          </cell>
          <cell r="B49" t="str">
            <v>Virginia</v>
          </cell>
          <cell r="C49">
            <v>13693436</v>
          </cell>
          <cell r="D49">
            <v>6165066</v>
          </cell>
          <cell r="E49">
            <v>2037543</v>
          </cell>
          <cell r="F49">
            <v>400075</v>
          </cell>
          <cell r="G49">
            <v>1947795</v>
          </cell>
          <cell r="H49">
            <v>2112165</v>
          </cell>
          <cell r="I49">
            <v>1106228</v>
          </cell>
          <cell r="J49">
            <v>908569</v>
          </cell>
          <cell r="K49">
            <v>768562</v>
          </cell>
          <cell r="L49">
            <v>252180</v>
          </cell>
          <cell r="M49">
            <v>852381</v>
          </cell>
          <cell r="N49">
            <v>595000</v>
          </cell>
          <cell r="O49">
            <v>706203</v>
          </cell>
          <cell r="P49">
            <v>346486</v>
          </cell>
          <cell r="Q49">
            <v>139226</v>
          </cell>
          <cell r="R49">
            <v>2840370</v>
          </cell>
        </row>
        <row r="50">
          <cell r="A50" t="str">
            <v>WA</v>
          </cell>
          <cell r="B50" t="str">
            <v>Washington</v>
          </cell>
          <cell r="C50">
            <v>10202942</v>
          </cell>
          <cell r="D50">
            <v>5153522</v>
          </cell>
          <cell r="E50">
            <v>1567840</v>
          </cell>
          <cell r="F50">
            <v>1196893</v>
          </cell>
          <cell r="G50">
            <v>1595095</v>
          </cell>
          <cell r="H50">
            <v>1484030</v>
          </cell>
          <cell r="I50">
            <v>1132943</v>
          </cell>
          <cell r="J50">
            <v>1076707</v>
          </cell>
          <cell r="K50">
            <v>790485</v>
          </cell>
          <cell r="L50">
            <v>798824</v>
          </cell>
          <cell r="M50">
            <v>905010</v>
          </cell>
          <cell r="N50">
            <v>554653</v>
          </cell>
          <cell r="O50">
            <v>668311</v>
          </cell>
          <cell r="P50">
            <v>3131348</v>
          </cell>
          <cell r="Q50">
            <v>9608</v>
          </cell>
          <cell r="R50">
            <v>2448954</v>
          </cell>
        </row>
        <row r="51">
          <cell r="A51" t="str">
            <v>WV</v>
          </cell>
          <cell r="B51" t="str">
            <v>West Virginia</v>
          </cell>
          <cell r="C51">
            <v>2953222</v>
          </cell>
          <cell r="D51">
            <v>1492799</v>
          </cell>
          <cell r="E51">
            <v>495780</v>
          </cell>
          <cell r="F51">
            <v>44601</v>
          </cell>
          <cell r="G51">
            <v>347992</v>
          </cell>
          <cell r="H51">
            <v>322133</v>
          </cell>
          <cell r="I51">
            <v>101458</v>
          </cell>
          <cell r="J51">
            <v>139874</v>
          </cell>
          <cell r="K51">
            <v>176633</v>
          </cell>
          <cell r="L51">
            <v>176903</v>
          </cell>
          <cell r="M51">
            <v>171666</v>
          </cell>
          <cell r="N51">
            <v>73886</v>
          </cell>
          <cell r="O51">
            <v>153808</v>
          </cell>
          <cell r="P51">
            <v>6888</v>
          </cell>
          <cell r="Q51">
            <v>374</v>
          </cell>
          <cell r="R51">
            <v>834686</v>
          </cell>
        </row>
        <row r="52">
          <cell r="A52" t="str">
            <v>WI</v>
          </cell>
          <cell r="B52" t="str">
            <v>Wisconsin</v>
          </cell>
          <cell r="C52">
            <v>9680984</v>
          </cell>
          <cell r="D52">
            <v>5393860</v>
          </cell>
          <cell r="E52">
            <v>1698646</v>
          </cell>
          <cell r="F52">
            <v>327815</v>
          </cell>
          <cell r="G52">
            <v>1693659</v>
          </cell>
          <cell r="H52">
            <v>1483106</v>
          </cell>
          <cell r="I52">
            <v>594413</v>
          </cell>
          <cell r="J52">
            <v>298758</v>
          </cell>
          <cell r="K52">
            <v>484228</v>
          </cell>
          <cell r="L52">
            <v>539386</v>
          </cell>
          <cell r="M52">
            <v>698591</v>
          </cell>
          <cell r="N52">
            <v>364235</v>
          </cell>
          <cell r="O52">
            <v>506531</v>
          </cell>
          <cell r="P52">
            <v>1129857</v>
          </cell>
          <cell r="Q52">
            <v>1621</v>
          </cell>
          <cell r="R52">
            <v>1706571</v>
          </cell>
        </row>
        <row r="53">
          <cell r="A53" t="str">
            <v>WY</v>
          </cell>
          <cell r="B53" t="str">
            <v>Wyoming</v>
          </cell>
          <cell r="C53">
            <v>1439610</v>
          </cell>
          <cell r="D53">
            <v>622909</v>
          </cell>
          <cell r="E53">
            <v>340496</v>
          </cell>
          <cell r="F53">
            <v>3499</v>
          </cell>
          <cell r="G53">
            <v>202182</v>
          </cell>
          <cell r="H53">
            <v>209405</v>
          </cell>
          <cell r="I53">
            <v>66071</v>
          </cell>
          <cell r="J53">
            <v>18487</v>
          </cell>
          <cell r="K53">
            <v>113232</v>
          </cell>
          <cell r="L53">
            <v>332545</v>
          </cell>
          <cell r="M53">
            <v>47359</v>
          </cell>
          <cell r="N53">
            <v>66381</v>
          </cell>
          <cell r="O53">
            <v>93382</v>
          </cell>
          <cell r="P53">
            <v>63620</v>
          </cell>
          <cell r="Q53">
            <v>0</v>
          </cell>
          <cell r="R53">
            <v>431150</v>
          </cell>
        </row>
      </sheetData>
      <sheetData sheetId="3"/>
      <sheetData sheetId="4"/>
      <sheetData sheetId="5"/>
      <sheetData sheetId="6">
        <row r="1">
          <cell r="A1" t="str">
            <v>Code</v>
          </cell>
          <cell r="B1" t="str">
            <v xml:space="preserve">State </v>
          </cell>
          <cell r="C1" t="str">
            <v>K12</v>
          </cell>
          <cell r="D1" t="str">
            <v>Higher</v>
          </cell>
          <cell r="E1" t="str">
            <v>Highways</v>
          </cell>
          <cell r="F1" t="str">
            <v>Transit</v>
          </cell>
          <cell r="G1" t="str">
            <v>Police</v>
          </cell>
          <cell r="H1" t="str">
            <v>Corrections</v>
          </cell>
          <cell r="I1" t="str">
            <v>Fire</v>
          </cell>
          <cell r="J1" t="str">
            <v xml:space="preserve">Housing and Community Development </v>
          </cell>
          <cell r="K1" t="str">
            <v xml:space="preserve">Parks </v>
          </cell>
          <cell r="L1" t="str">
            <v>Natural Resources</v>
          </cell>
          <cell r="M1" t="str">
            <v>Sewerage</v>
          </cell>
          <cell r="N1" t="str">
            <v>Solid Waste</v>
          </cell>
          <cell r="O1" t="str">
            <v>Water</v>
          </cell>
          <cell r="P1" t="str">
            <v xml:space="preserve">Electric </v>
          </cell>
          <cell r="Q1" t="str">
            <v>Gas</v>
          </cell>
          <cell r="R1" t="str">
            <v>Admin</v>
          </cell>
        </row>
        <row r="2">
          <cell r="A2" t="str">
            <v>US</v>
          </cell>
          <cell r="B2" t="str">
            <v>United States</v>
          </cell>
          <cell r="C2">
            <v>51201887</v>
          </cell>
          <cell r="D2">
            <v>32636313</v>
          </cell>
          <cell r="E2">
            <v>90799279</v>
          </cell>
          <cell r="F2">
            <v>19695731</v>
          </cell>
          <cell r="G2">
            <v>3644173</v>
          </cell>
          <cell r="H2">
            <v>3030731</v>
          </cell>
          <cell r="I2">
            <v>2671509</v>
          </cell>
          <cell r="J2">
            <v>7310401</v>
          </cell>
          <cell r="K2">
            <v>8298856</v>
          </cell>
          <cell r="L2">
            <v>5459866</v>
          </cell>
          <cell r="M2">
            <v>20640061</v>
          </cell>
          <cell r="N2">
            <v>1980123</v>
          </cell>
          <cell r="O2">
            <v>16356899</v>
          </cell>
          <cell r="P2">
            <v>10471903</v>
          </cell>
          <cell r="Q2">
            <v>654283</v>
          </cell>
          <cell r="R2">
            <v>9218145</v>
          </cell>
        </row>
        <row r="3">
          <cell r="A3" t="str">
            <v>AL</v>
          </cell>
          <cell r="B3" t="str">
            <v>Alabama</v>
          </cell>
          <cell r="C3">
            <v>581456</v>
          </cell>
          <cell r="D3">
            <v>726241</v>
          </cell>
          <cell r="E3">
            <v>1214530</v>
          </cell>
          <cell r="F3">
            <v>11980</v>
          </cell>
          <cell r="G3">
            <v>23667</v>
          </cell>
          <cell r="H3">
            <v>21377</v>
          </cell>
          <cell r="I3">
            <v>10665</v>
          </cell>
          <cell r="J3">
            <v>77542</v>
          </cell>
          <cell r="K3">
            <v>36969</v>
          </cell>
          <cell r="L3">
            <v>23833</v>
          </cell>
          <cell r="M3">
            <v>92800</v>
          </cell>
          <cell r="N3">
            <v>22497</v>
          </cell>
          <cell r="O3">
            <v>183215</v>
          </cell>
          <cell r="P3">
            <v>57062</v>
          </cell>
          <cell r="Q3">
            <v>25974</v>
          </cell>
          <cell r="R3">
            <v>42488</v>
          </cell>
        </row>
        <row r="4">
          <cell r="A4" t="str">
            <v>AK</v>
          </cell>
          <cell r="B4" t="str">
            <v>Alaska</v>
          </cell>
          <cell r="C4">
            <v>146601</v>
          </cell>
          <cell r="D4">
            <v>203876</v>
          </cell>
          <cell r="E4">
            <v>529296</v>
          </cell>
          <cell r="F4">
            <v>7131</v>
          </cell>
          <cell r="G4">
            <v>16292</v>
          </cell>
          <cell r="H4">
            <v>15593</v>
          </cell>
          <cell r="I4">
            <v>14204</v>
          </cell>
          <cell r="J4">
            <v>62332</v>
          </cell>
          <cell r="K4">
            <v>37332</v>
          </cell>
          <cell r="L4">
            <v>20166</v>
          </cell>
          <cell r="M4">
            <v>26947</v>
          </cell>
          <cell r="N4">
            <v>18539</v>
          </cell>
          <cell r="O4">
            <v>63555</v>
          </cell>
          <cell r="P4">
            <v>142388</v>
          </cell>
          <cell r="Q4">
            <v>0</v>
          </cell>
          <cell r="R4">
            <v>33367</v>
          </cell>
        </row>
        <row r="5">
          <cell r="A5" t="str">
            <v>AZ</v>
          </cell>
          <cell r="B5" t="str">
            <v>Arizona</v>
          </cell>
          <cell r="C5">
            <v>699315</v>
          </cell>
          <cell r="D5">
            <v>709896</v>
          </cell>
          <cell r="E5">
            <v>1396254</v>
          </cell>
          <cell r="F5">
            <v>205815</v>
          </cell>
          <cell r="G5">
            <v>95633</v>
          </cell>
          <cell r="H5">
            <v>75873</v>
          </cell>
          <cell r="I5">
            <v>67307</v>
          </cell>
          <cell r="J5">
            <v>59577</v>
          </cell>
          <cell r="K5">
            <v>96860</v>
          </cell>
          <cell r="L5">
            <v>93753</v>
          </cell>
          <cell r="M5">
            <v>398587</v>
          </cell>
          <cell r="N5">
            <v>31016</v>
          </cell>
          <cell r="O5">
            <v>301598</v>
          </cell>
          <cell r="P5">
            <v>470910</v>
          </cell>
          <cell r="Q5">
            <v>13763</v>
          </cell>
          <cell r="R5">
            <v>98044</v>
          </cell>
        </row>
        <row r="6">
          <cell r="A6" t="str">
            <v>AR</v>
          </cell>
          <cell r="B6" t="str">
            <v>Arkansas</v>
          </cell>
          <cell r="C6">
            <v>612420</v>
          </cell>
          <cell r="D6">
            <v>365380</v>
          </cell>
          <cell r="E6">
            <v>766776</v>
          </cell>
          <cell r="F6">
            <v>3442</v>
          </cell>
          <cell r="G6">
            <v>13714</v>
          </cell>
          <cell r="H6">
            <v>45408</v>
          </cell>
          <cell r="I6">
            <v>14689</v>
          </cell>
          <cell r="J6">
            <v>28274</v>
          </cell>
          <cell r="K6">
            <v>29425</v>
          </cell>
          <cell r="L6">
            <v>8984</v>
          </cell>
          <cell r="M6">
            <v>99412</v>
          </cell>
          <cell r="N6">
            <v>19275</v>
          </cell>
          <cell r="O6">
            <v>163214</v>
          </cell>
          <cell r="P6">
            <v>30657</v>
          </cell>
          <cell r="Q6">
            <v>48</v>
          </cell>
          <cell r="R6">
            <v>10078</v>
          </cell>
        </row>
        <row r="7">
          <cell r="A7" t="str">
            <v>CA</v>
          </cell>
          <cell r="B7" t="str">
            <v>California</v>
          </cell>
          <cell r="C7">
            <v>6764113</v>
          </cell>
          <cell r="D7">
            <v>4290385</v>
          </cell>
          <cell r="E7">
            <v>7562694</v>
          </cell>
          <cell r="F7">
            <v>2776571</v>
          </cell>
          <cell r="G7">
            <v>342708</v>
          </cell>
          <cell r="H7">
            <v>951742</v>
          </cell>
          <cell r="I7">
            <v>243020</v>
          </cell>
          <cell r="J7">
            <v>2164645</v>
          </cell>
          <cell r="K7">
            <v>922305</v>
          </cell>
          <cell r="L7">
            <v>913515</v>
          </cell>
          <cell r="M7">
            <v>1685600</v>
          </cell>
          <cell r="N7">
            <v>124551</v>
          </cell>
          <cell r="O7">
            <v>3695695</v>
          </cell>
          <cell r="P7">
            <v>2563264</v>
          </cell>
          <cell r="Q7">
            <v>15332</v>
          </cell>
          <cell r="R7">
            <v>1413089</v>
          </cell>
        </row>
        <row r="8">
          <cell r="A8" t="str">
            <v>CO</v>
          </cell>
          <cell r="B8" t="str">
            <v>Colorado</v>
          </cell>
          <cell r="C8">
            <v>697434</v>
          </cell>
          <cell r="D8">
            <v>534280</v>
          </cell>
          <cell r="E8">
            <v>1191535</v>
          </cell>
          <cell r="F8">
            <v>581725</v>
          </cell>
          <cell r="G8">
            <v>56649</v>
          </cell>
          <cell r="H8">
            <v>34545</v>
          </cell>
          <cell r="I8">
            <v>69493</v>
          </cell>
          <cell r="J8">
            <v>76891</v>
          </cell>
          <cell r="K8">
            <v>294484</v>
          </cell>
          <cell r="L8">
            <v>49108</v>
          </cell>
          <cell r="M8">
            <v>316084</v>
          </cell>
          <cell r="N8">
            <v>11507</v>
          </cell>
          <cell r="O8">
            <v>369910</v>
          </cell>
          <cell r="P8">
            <v>52419</v>
          </cell>
          <cell r="Q8">
            <v>106</v>
          </cell>
          <cell r="R8">
            <v>249615</v>
          </cell>
        </row>
        <row r="9">
          <cell r="A9" t="str">
            <v>CT</v>
          </cell>
          <cell r="B9" t="str">
            <v>Connecticut</v>
          </cell>
          <cell r="C9">
            <v>640883</v>
          </cell>
          <cell r="D9">
            <v>387812</v>
          </cell>
          <cell r="E9">
            <v>787414</v>
          </cell>
          <cell r="F9">
            <v>293790</v>
          </cell>
          <cell r="G9">
            <v>48368</v>
          </cell>
          <cell r="H9">
            <v>8506</v>
          </cell>
          <cell r="I9">
            <v>31294</v>
          </cell>
          <cell r="J9">
            <v>71737</v>
          </cell>
          <cell r="K9">
            <v>32827</v>
          </cell>
          <cell r="L9">
            <v>32920</v>
          </cell>
          <cell r="M9">
            <v>281397</v>
          </cell>
          <cell r="N9">
            <v>19052</v>
          </cell>
          <cell r="O9">
            <v>71986</v>
          </cell>
          <cell r="P9">
            <v>60801</v>
          </cell>
          <cell r="Q9">
            <v>4937</v>
          </cell>
          <cell r="R9">
            <v>55487</v>
          </cell>
        </row>
        <row r="10">
          <cell r="A10" t="str">
            <v>DE</v>
          </cell>
          <cell r="B10" t="str">
            <v>Delaware</v>
          </cell>
          <cell r="C10">
            <v>149584</v>
          </cell>
          <cell r="D10">
            <v>188549</v>
          </cell>
          <cell r="E10">
            <v>492271</v>
          </cell>
          <cell r="F10">
            <v>21418</v>
          </cell>
          <cell r="G10">
            <v>6124</v>
          </cell>
          <cell r="H10">
            <v>1038</v>
          </cell>
          <cell r="I10">
            <v>700</v>
          </cell>
          <cell r="J10">
            <v>10489</v>
          </cell>
          <cell r="K10">
            <v>8420</v>
          </cell>
          <cell r="L10">
            <v>26209</v>
          </cell>
          <cell r="M10">
            <v>76898</v>
          </cell>
          <cell r="N10">
            <v>20392</v>
          </cell>
          <cell r="O10">
            <v>13590</v>
          </cell>
          <cell r="P10">
            <v>26013</v>
          </cell>
          <cell r="Q10">
            <v>0</v>
          </cell>
          <cell r="R10">
            <v>53659</v>
          </cell>
        </row>
        <row r="11">
          <cell r="A11" t="str">
            <v>DC</v>
          </cell>
          <cell r="B11" t="str">
            <v>District of Columbia</v>
          </cell>
          <cell r="C11">
            <v>218505</v>
          </cell>
          <cell r="D11">
            <v>27196</v>
          </cell>
          <cell r="E11">
            <v>360052</v>
          </cell>
          <cell r="F11">
            <v>756637</v>
          </cell>
          <cell r="G11">
            <v>57614</v>
          </cell>
          <cell r="H11">
            <v>7230</v>
          </cell>
          <cell r="I11">
            <v>16087</v>
          </cell>
          <cell r="J11">
            <v>35590</v>
          </cell>
          <cell r="K11">
            <v>62515</v>
          </cell>
          <cell r="L11">
            <v>5779</v>
          </cell>
          <cell r="M11">
            <v>351521</v>
          </cell>
          <cell r="N11">
            <v>13408</v>
          </cell>
          <cell r="O11">
            <v>148142</v>
          </cell>
          <cell r="P11">
            <v>0</v>
          </cell>
          <cell r="Q11">
            <v>0</v>
          </cell>
          <cell r="R11">
            <v>37284</v>
          </cell>
        </row>
        <row r="12">
          <cell r="A12" t="str">
            <v>FL</v>
          </cell>
          <cell r="B12" t="str">
            <v>Florida</v>
          </cell>
          <cell r="C12">
            <v>1845218</v>
          </cell>
          <cell r="D12">
            <v>1005043</v>
          </cell>
          <cell r="E12">
            <v>5031241</v>
          </cell>
          <cell r="F12">
            <v>377209</v>
          </cell>
          <cell r="G12">
            <v>278388</v>
          </cell>
          <cell r="H12">
            <v>48942</v>
          </cell>
          <cell r="I12">
            <v>147070</v>
          </cell>
          <cell r="J12">
            <v>138791</v>
          </cell>
          <cell r="K12">
            <v>770520</v>
          </cell>
          <cell r="L12">
            <v>841692</v>
          </cell>
          <cell r="M12">
            <v>912285</v>
          </cell>
          <cell r="N12">
            <v>86843</v>
          </cell>
          <cell r="O12">
            <v>707893</v>
          </cell>
          <cell r="P12">
            <v>716770</v>
          </cell>
          <cell r="Q12">
            <v>14788</v>
          </cell>
          <cell r="R12">
            <v>281035</v>
          </cell>
        </row>
        <row r="13">
          <cell r="A13" t="str">
            <v>GA</v>
          </cell>
          <cell r="B13" t="str">
            <v>Georgia</v>
          </cell>
          <cell r="C13">
            <v>1566027</v>
          </cell>
          <cell r="D13">
            <v>801048</v>
          </cell>
          <cell r="E13">
            <v>1911177</v>
          </cell>
          <cell r="F13">
            <v>162741</v>
          </cell>
          <cell r="G13">
            <v>144299</v>
          </cell>
          <cell r="H13">
            <v>238988</v>
          </cell>
          <cell r="I13">
            <v>85341</v>
          </cell>
          <cell r="J13">
            <v>144534</v>
          </cell>
          <cell r="K13">
            <v>192239</v>
          </cell>
          <cell r="L13">
            <v>62470</v>
          </cell>
          <cell r="M13">
            <v>440160</v>
          </cell>
          <cell r="N13">
            <v>84099</v>
          </cell>
          <cell r="O13">
            <v>547791</v>
          </cell>
          <cell r="P13">
            <v>568505</v>
          </cell>
          <cell r="Q13">
            <v>14255</v>
          </cell>
          <cell r="R13">
            <v>306881</v>
          </cell>
        </row>
        <row r="14">
          <cell r="A14" t="str">
            <v>HI</v>
          </cell>
          <cell r="B14" t="str">
            <v>Hawaii</v>
          </cell>
          <cell r="C14">
            <v>190091</v>
          </cell>
          <cell r="D14">
            <v>414316</v>
          </cell>
          <cell r="E14">
            <v>274437</v>
          </cell>
          <cell r="F14">
            <v>389665</v>
          </cell>
          <cell r="G14">
            <v>12491</v>
          </cell>
          <cell r="H14">
            <v>473</v>
          </cell>
          <cell r="I14">
            <v>19117</v>
          </cell>
          <cell r="J14">
            <v>8795</v>
          </cell>
          <cell r="K14">
            <v>53539</v>
          </cell>
          <cell r="L14">
            <v>5561</v>
          </cell>
          <cell r="M14">
            <v>123137</v>
          </cell>
          <cell r="N14">
            <v>101002</v>
          </cell>
          <cell r="O14">
            <v>57431</v>
          </cell>
          <cell r="P14">
            <v>0</v>
          </cell>
          <cell r="Q14">
            <v>0</v>
          </cell>
          <cell r="R14">
            <v>81437</v>
          </cell>
        </row>
        <row r="15">
          <cell r="A15" t="str">
            <v>ID</v>
          </cell>
          <cell r="B15" t="str">
            <v>Idaho</v>
          </cell>
          <cell r="C15">
            <v>69239</v>
          </cell>
          <cell r="D15">
            <v>111394</v>
          </cell>
          <cell r="E15">
            <v>486330</v>
          </cell>
          <cell r="F15">
            <v>1038</v>
          </cell>
          <cell r="G15">
            <v>11865</v>
          </cell>
          <cell r="H15">
            <v>10265</v>
          </cell>
          <cell r="I15">
            <v>14974</v>
          </cell>
          <cell r="J15">
            <v>3243</v>
          </cell>
          <cell r="K15">
            <v>15519</v>
          </cell>
          <cell r="L15">
            <v>31575</v>
          </cell>
          <cell r="M15">
            <v>73878</v>
          </cell>
          <cell r="N15">
            <v>8337</v>
          </cell>
          <cell r="O15">
            <v>69695</v>
          </cell>
          <cell r="P15">
            <v>5762</v>
          </cell>
          <cell r="Q15">
            <v>0</v>
          </cell>
          <cell r="R15">
            <v>37773</v>
          </cell>
        </row>
        <row r="16">
          <cell r="A16" t="str">
            <v>IL</v>
          </cell>
          <cell r="B16" t="str">
            <v>Illinois</v>
          </cell>
          <cell r="C16">
            <v>2032502</v>
          </cell>
          <cell r="D16">
            <v>796565</v>
          </cell>
          <cell r="E16">
            <v>4204610</v>
          </cell>
          <cell r="F16">
            <v>846430</v>
          </cell>
          <cell r="G16">
            <v>135071</v>
          </cell>
          <cell r="H16">
            <v>34683</v>
          </cell>
          <cell r="I16">
            <v>109499</v>
          </cell>
          <cell r="J16">
            <v>309156</v>
          </cell>
          <cell r="K16">
            <v>530968</v>
          </cell>
          <cell r="L16">
            <v>91538</v>
          </cell>
          <cell r="M16">
            <v>925453</v>
          </cell>
          <cell r="N16">
            <v>27632</v>
          </cell>
          <cell r="O16">
            <v>465158</v>
          </cell>
          <cell r="P16">
            <v>223248</v>
          </cell>
          <cell r="Q16">
            <v>0</v>
          </cell>
          <cell r="R16">
            <v>357268</v>
          </cell>
        </row>
        <row r="17">
          <cell r="A17" t="str">
            <v>IN</v>
          </cell>
          <cell r="B17" t="str">
            <v>Indiana</v>
          </cell>
          <cell r="C17">
            <v>898279</v>
          </cell>
          <cell r="D17">
            <v>632080</v>
          </cell>
          <cell r="E17">
            <v>1975500</v>
          </cell>
          <cell r="F17">
            <v>29437</v>
          </cell>
          <cell r="G17">
            <v>23908</v>
          </cell>
          <cell r="H17">
            <v>19321</v>
          </cell>
          <cell r="I17">
            <v>40003</v>
          </cell>
          <cell r="J17">
            <v>47252</v>
          </cell>
          <cell r="K17">
            <v>353089</v>
          </cell>
          <cell r="L17">
            <v>36200</v>
          </cell>
          <cell r="M17">
            <v>545441</v>
          </cell>
          <cell r="N17">
            <v>20553</v>
          </cell>
          <cell r="O17">
            <v>107747</v>
          </cell>
          <cell r="P17">
            <v>119253</v>
          </cell>
          <cell r="Q17">
            <v>210837</v>
          </cell>
          <cell r="R17">
            <v>94766</v>
          </cell>
        </row>
        <row r="18">
          <cell r="A18" t="str">
            <v>IA</v>
          </cell>
          <cell r="B18" t="str">
            <v>Iowa</v>
          </cell>
          <cell r="C18">
            <v>900591</v>
          </cell>
          <cell r="D18">
            <v>434276</v>
          </cell>
          <cell r="E18">
            <v>1363108</v>
          </cell>
          <cell r="F18">
            <v>33525</v>
          </cell>
          <cell r="G18">
            <v>22898</v>
          </cell>
          <cell r="H18">
            <v>118103</v>
          </cell>
          <cell r="I18">
            <v>27618</v>
          </cell>
          <cell r="J18">
            <v>9299</v>
          </cell>
          <cell r="K18">
            <v>90097</v>
          </cell>
          <cell r="L18">
            <v>262271</v>
          </cell>
          <cell r="M18">
            <v>373607</v>
          </cell>
          <cell r="N18">
            <v>35714</v>
          </cell>
          <cell r="O18">
            <v>162753</v>
          </cell>
          <cell r="P18">
            <v>63678</v>
          </cell>
          <cell r="Q18">
            <v>2325</v>
          </cell>
          <cell r="R18">
            <v>65725</v>
          </cell>
        </row>
        <row r="19">
          <cell r="A19" t="str">
            <v>KS</v>
          </cell>
          <cell r="B19" t="str">
            <v>Kansas</v>
          </cell>
          <cell r="C19">
            <v>662722</v>
          </cell>
          <cell r="D19">
            <v>247658</v>
          </cell>
          <cell r="E19">
            <v>927902</v>
          </cell>
          <cell r="F19">
            <v>4918</v>
          </cell>
          <cell r="G19">
            <v>22845</v>
          </cell>
          <cell r="H19">
            <v>9388</v>
          </cell>
          <cell r="I19">
            <v>15411</v>
          </cell>
          <cell r="J19">
            <v>31872</v>
          </cell>
          <cell r="K19">
            <v>54639</v>
          </cell>
          <cell r="L19">
            <v>18471</v>
          </cell>
          <cell r="M19">
            <v>108033</v>
          </cell>
          <cell r="N19">
            <v>9085</v>
          </cell>
          <cell r="O19">
            <v>203529</v>
          </cell>
          <cell r="P19">
            <v>40248</v>
          </cell>
          <cell r="Q19">
            <v>415</v>
          </cell>
          <cell r="R19">
            <v>63733</v>
          </cell>
        </row>
        <row r="20">
          <cell r="A20" t="str">
            <v>KY</v>
          </cell>
          <cell r="B20" t="str">
            <v>Kentucky</v>
          </cell>
          <cell r="C20">
            <v>786947</v>
          </cell>
          <cell r="D20">
            <v>282072</v>
          </cell>
          <cell r="E20">
            <v>1607930</v>
          </cell>
          <cell r="F20">
            <v>12313</v>
          </cell>
          <cell r="G20">
            <v>23720</v>
          </cell>
          <cell r="H20">
            <v>11716</v>
          </cell>
          <cell r="I20">
            <v>62770</v>
          </cell>
          <cell r="J20">
            <v>52238</v>
          </cell>
          <cell r="K20">
            <v>48446</v>
          </cell>
          <cell r="L20">
            <v>25207</v>
          </cell>
          <cell r="M20">
            <v>465579</v>
          </cell>
          <cell r="N20">
            <v>11782</v>
          </cell>
          <cell r="O20">
            <v>392062</v>
          </cell>
          <cell r="P20">
            <v>47721</v>
          </cell>
          <cell r="Q20">
            <v>1546</v>
          </cell>
          <cell r="R20">
            <v>108048</v>
          </cell>
        </row>
        <row r="21">
          <cell r="A21" t="str">
            <v>LA</v>
          </cell>
          <cell r="B21" t="str">
            <v>Louisiana</v>
          </cell>
          <cell r="C21">
            <v>874837</v>
          </cell>
          <cell r="D21">
            <v>282639</v>
          </cell>
          <cell r="E21">
            <v>1776701</v>
          </cell>
          <cell r="F21">
            <v>57438</v>
          </cell>
          <cell r="G21">
            <v>68091</v>
          </cell>
          <cell r="H21">
            <v>128392</v>
          </cell>
          <cell r="I21">
            <v>59610</v>
          </cell>
          <cell r="J21">
            <v>259249</v>
          </cell>
          <cell r="K21">
            <v>227006</v>
          </cell>
          <cell r="L21">
            <v>263283</v>
          </cell>
          <cell r="M21">
            <v>561423</v>
          </cell>
          <cell r="N21">
            <v>15813</v>
          </cell>
          <cell r="O21">
            <v>167901</v>
          </cell>
          <cell r="P21">
            <v>29364</v>
          </cell>
          <cell r="Q21">
            <v>9716</v>
          </cell>
          <cell r="R21">
            <v>172665</v>
          </cell>
        </row>
        <row r="22">
          <cell r="A22" t="str">
            <v>ME</v>
          </cell>
          <cell r="B22" t="str">
            <v>Maine</v>
          </cell>
          <cell r="C22">
            <v>131379</v>
          </cell>
          <cell r="D22">
            <v>66702</v>
          </cell>
          <cell r="E22">
            <v>386551</v>
          </cell>
          <cell r="F22">
            <v>477</v>
          </cell>
          <cell r="G22">
            <v>5833</v>
          </cell>
          <cell r="H22">
            <v>1159</v>
          </cell>
          <cell r="I22">
            <v>8531</v>
          </cell>
          <cell r="J22">
            <v>13611</v>
          </cell>
          <cell r="K22">
            <v>47320</v>
          </cell>
          <cell r="L22">
            <v>8570</v>
          </cell>
          <cell r="M22">
            <v>65930</v>
          </cell>
          <cell r="N22">
            <v>5489</v>
          </cell>
          <cell r="O22">
            <v>49917</v>
          </cell>
          <cell r="P22">
            <v>304</v>
          </cell>
          <cell r="Q22">
            <v>0</v>
          </cell>
          <cell r="R22">
            <v>29679</v>
          </cell>
        </row>
        <row r="23">
          <cell r="A23" t="str">
            <v>MD</v>
          </cell>
          <cell r="B23" t="str">
            <v>Maryland</v>
          </cell>
          <cell r="C23">
            <v>1139155</v>
          </cell>
          <cell r="D23">
            <v>705731</v>
          </cell>
          <cell r="E23">
            <v>3578930</v>
          </cell>
          <cell r="F23">
            <v>329806</v>
          </cell>
          <cell r="G23">
            <v>25457</v>
          </cell>
          <cell r="H23">
            <v>29679</v>
          </cell>
          <cell r="I23">
            <v>3512</v>
          </cell>
          <cell r="J23">
            <v>116790</v>
          </cell>
          <cell r="K23">
            <v>55098</v>
          </cell>
          <cell r="L23">
            <v>53422</v>
          </cell>
          <cell r="M23">
            <v>269726</v>
          </cell>
          <cell r="N23">
            <v>22277</v>
          </cell>
          <cell r="O23">
            <v>183191</v>
          </cell>
          <cell r="P23">
            <v>0</v>
          </cell>
          <cell r="Q23">
            <v>0</v>
          </cell>
          <cell r="R23">
            <v>78436</v>
          </cell>
        </row>
        <row r="24">
          <cell r="A24" t="str">
            <v>MA</v>
          </cell>
          <cell r="B24" t="str">
            <v>Massachusetts</v>
          </cell>
          <cell r="C24">
            <v>1518169</v>
          </cell>
          <cell r="D24">
            <v>1161213</v>
          </cell>
          <cell r="E24">
            <v>1327772</v>
          </cell>
          <cell r="F24">
            <v>503856</v>
          </cell>
          <cell r="G24">
            <v>60241</v>
          </cell>
          <cell r="H24">
            <v>19862</v>
          </cell>
          <cell r="I24">
            <v>21889</v>
          </cell>
          <cell r="J24">
            <v>265669</v>
          </cell>
          <cell r="K24">
            <v>66287</v>
          </cell>
          <cell r="L24">
            <v>83247</v>
          </cell>
          <cell r="M24">
            <v>533559</v>
          </cell>
          <cell r="N24">
            <v>20845</v>
          </cell>
          <cell r="O24">
            <v>402857</v>
          </cell>
          <cell r="P24">
            <v>83154</v>
          </cell>
          <cell r="Q24">
            <v>0</v>
          </cell>
          <cell r="R24">
            <v>271518</v>
          </cell>
        </row>
        <row r="25">
          <cell r="A25" t="str">
            <v>MI</v>
          </cell>
          <cell r="B25" t="str">
            <v>Michigan</v>
          </cell>
          <cell r="C25">
            <v>1200584</v>
          </cell>
          <cell r="D25">
            <v>1583201</v>
          </cell>
          <cell r="E25">
            <v>1167720</v>
          </cell>
          <cell r="F25">
            <v>87451</v>
          </cell>
          <cell r="G25">
            <v>47137</v>
          </cell>
          <cell r="H25">
            <v>31006</v>
          </cell>
          <cell r="I25">
            <v>51736</v>
          </cell>
          <cell r="J25">
            <v>38230</v>
          </cell>
          <cell r="K25">
            <v>145051</v>
          </cell>
          <cell r="L25">
            <v>86093</v>
          </cell>
          <cell r="M25">
            <v>495620</v>
          </cell>
          <cell r="N25">
            <v>19937</v>
          </cell>
          <cell r="O25">
            <v>280276</v>
          </cell>
          <cell r="P25">
            <v>159804</v>
          </cell>
          <cell r="Q25">
            <v>0</v>
          </cell>
          <cell r="R25">
            <v>14236</v>
          </cell>
        </row>
        <row r="26">
          <cell r="A26" t="str">
            <v>MN</v>
          </cell>
          <cell r="B26" t="str">
            <v>Minnesota</v>
          </cell>
          <cell r="C26">
            <v>1034162</v>
          </cell>
          <cell r="D26">
            <v>416325</v>
          </cell>
          <cell r="E26">
            <v>2067459</v>
          </cell>
          <cell r="F26">
            <v>72947</v>
          </cell>
          <cell r="G26">
            <v>66142</v>
          </cell>
          <cell r="H26">
            <v>18213</v>
          </cell>
          <cell r="I26">
            <v>59539</v>
          </cell>
          <cell r="J26">
            <v>153194</v>
          </cell>
          <cell r="K26">
            <v>221110</v>
          </cell>
          <cell r="L26">
            <v>88592</v>
          </cell>
          <cell r="M26">
            <v>248483</v>
          </cell>
          <cell r="N26">
            <v>24762</v>
          </cell>
          <cell r="O26">
            <v>190861</v>
          </cell>
          <cell r="P26">
            <v>150714</v>
          </cell>
          <cell r="Q26">
            <v>3755</v>
          </cell>
          <cell r="R26">
            <v>85646</v>
          </cell>
        </row>
        <row r="27">
          <cell r="A27" t="str">
            <v>MS</v>
          </cell>
          <cell r="B27" t="str">
            <v>Mississippi</v>
          </cell>
          <cell r="C27">
            <v>329375</v>
          </cell>
          <cell r="D27">
            <v>269678</v>
          </cell>
          <cell r="E27">
            <v>998954</v>
          </cell>
          <cell r="F27">
            <v>1985</v>
          </cell>
          <cell r="G27">
            <v>26587</v>
          </cell>
          <cell r="H27">
            <v>86108</v>
          </cell>
          <cell r="I27">
            <v>19405</v>
          </cell>
          <cell r="J27">
            <v>66154</v>
          </cell>
          <cell r="K27">
            <v>73969</v>
          </cell>
          <cell r="L27">
            <v>28917</v>
          </cell>
          <cell r="M27">
            <v>247497</v>
          </cell>
          <cell r="N27">
            <v>15838</v>
          </cell>
          <cell r="O27">
            <v>103294</v>
          </cell>
          <cell r="P27">
            <v>12944</v>
          </cell>
          <cell r="Q27">
            <v>6881</v>
          </cell>
          <cell r="R27">
            <v>141288</v>
          </cell>
        </row>
        <row r="28">
          <cell r="A28" t="str">
            <v>MO</v>
          </cell>
          <cell r="B28" t="str">
            <v>Missouri</v>
          </cell>
          <cell r="C28">
            <v>891474</v>
          </cell>
          <cell r="D28">
            <v>390006</v>
          </cell>
          <cell r="E28">
            <v>1675386</v>
          </cell>
          <cell r="F28">
            <v>84586</v>
          </cell>
          <cell r="G28">
            <v>104144</v>
          </cell>
          <cell r="H28">
            <v>12482</v>
          </cell>
          <cell r="I28">
            <v>83458</v>
          </cell>
          <cell r="J28">
            <v>27914</v>
          </cell>
          <cell r="K28">
            <v>94912</v>
          </cell>
          <cell r="L28">
            <v>46976</v>
          </cell>
          <cell r="M28">
            <v>348751</v>
          </cell>
          <cell r="N28">
            <v>11978</v>
          </cell>
          <cell r="O28">
            <v>139116</v>
          </cell>
          <cell r="P28">
            <v>260851</v>
          </cell>
          <cell r="Q28">
            <v>13415</v>
          </cell>
          <cell r="R28">
            <v>102002</v>
          </cell>
        </row>
        <row r="29">
          <cell r="A29" t="str">
            <v>MT</v>
          </cell>
          <cell r="B29" t="str">
            <v>Montana</v>
          </cell>
          <cell r="C29">
            <v>117001</v>
          </cell>
          <cell r="D29">
            <v>56957</v>
          </cell>
          <cell r="E29">
            <v>684008</v>
          </cell>
          <cell r="F29">
            <v>3834</v>
          </cell>
          <cell r="G29">
            <v>12669</v>
          </cell>
          <cell r="H29">
            <v>14041</v>
          </cell>
          <cell r="I29">
            <v>10020</v>
          </cell>
          <cell r="J29">
            <v>17566</v>
          </cell>
          <cell r="K29">
            <v>9508</v>
          </cell>
          <cell r="L29">
            <v>29855</v>
          </cell>
          <cell r="M29">
            <v>56761</v>
          </cell>
          <cell r="N29">
            <v>8661</v>
          </cell>
          <cell r="O29">
            <v>74712</v>
          </cell>
          <cell r="P29">
            <v>0</v>
          </cell>
          <cell r="Q29">
            <v>0</v>
          </cell>
          <cell r="R29">
            <v>15962</v>
          </cell>
        </row>
        <row r="30">
          <cell r="A30" t="str">
            <v>NE</v>
          </cell>
          <cell r="B30" t="str">
            <v>Nebraska</v>
          </cell>
          <cell r="C30">
            <v>374671</v>
          </cell>
          <cell r="D30">
            <v>193027</v>
          </cell>
          <cell r="E30">
            <v>739363</v>
          </cell>
          <cell r="F30">
            <v>3669</v>
          </cell>
          <cell r="G30">
            <v>16720</v>
          </cell>
          <cell r="H30">
            <v>4029</v>
          </cell>
          <cell r="I30">
            <v>19891</v>
          </cell>
          <cell r="J30">
            <v>25251</v>
          </cell>
          <cell r="K30">
            <v>82601</v>
          </cell>
          <cell r="L30">
            <v>56278</v>
          </cell>
          <cell r="M30">
            <v>110734</v>
          </cell>
          <cell r="N30">
            <v>8961</v>
          </cell>
          <cell r="O30">
            <v>59621</v>
          </cell>
          <cell r="P30">
            <v>630405</v>
          </cell>
          <cell r="Q30">
            <v>39795</v>
          </cell>
          <cell r="R30">
            <v>36967</v>
          </cell>
        </row>
        <row r="31">
          <cell r="A31" t="str">
            <v>NV</v>
          </cell>
          <cell r="B31" t="str">
            <v>Nevada</v>
          </cell>
          <cell r="C31">
            <v>321145</v>
          </cell>
          <cell r="D31">
            <v>84468</v>
          </cell>
          <cell r="E31">
            <v>1096645</v>
          </cell>
          <cell r="F31">
            <v>127443</v>
          </cell>
          <cell r="G31">
            <v>45710</v>
          </cell>
          <cell r="H31">
            <v>14739</v>
          </cell>
          <cell r="I31">
            <v>24289</v>
          </cell>
          <cell r="J31">
            <v>13084</v>
          </cell>
          <cell r="K31">
            <v>166731</v>
          </cell>
          <cell r="L31">
            <v>197185</v>
          </cell>
          <cell r="M31">
            <v>153478</v>
          </cell>
          <cell r="N31">
            <v>57889</v>
          </cell>
          <cell r="O31">
            <v>225075</v>
          </cell>
          <cell r="P31">
            <v>3318</v>
          </cell>
          <cell r="Q31">
            <v>0</v>
          </cell>
          <cell r="R31">
            <v>148233</v>
          </cell>
        </row>
        <row r="32">
          <cell r="A32" t="str">
            <v>NH</v>
          </cell>
          <cell r="B32" t="str">
            <v>New Hampshire</v>
          </cell>
          <cell r="C32">
            <v>160056</v>
          </cell>
          <cell r="D32">
            <v>87672</v>
          </cell>
          <cell r="E32">
            <v>296861</v>
          </cell>
          <cell r="F32">
            <v>356</v>
          </cell>
          <cell r="G32">
            <v>5488</v>
          </cell>
          <cell r="H32">
            <v>3113</v>
          </cell>
          <cell r="I32">
            <v>2375</v>
          </cell>
          <cell r="J32">
            <v>10911</v>
          </cell>
          <cell r="K32">
            <v>9382</v>
          </cell>
          <cell r="L32">
            <v>10027</v>
          </cell>
          <cell r="M32">
            <v>37067</v>
          </cell>
          <cell r="N32">
            <v>4972</v>
          </cell>
          <cell r="O32">
            <v>25536</v>
          </cell>
          <cell r="P32">
            <v>285</v>
          </cell>
          <cell r="Q32">
            <v>0</v>
          </cell>
          <cell r="R32">
            <v>18958</v>
          </cell>
        </row>
        <row r="33">
          <cell r="A33" t="str">
            <v>NJ</v>
          </cell>
          <cell r="B33" t="str">
            <v>New Jersey</v>
          </cell>
          <cell r="C33">
            <v>1119904</v>
          </cell>
          <cell r="D33">
            <v>805576</v>
          </cell>
          <cell r="E33">
            <v>2601951</v>
          </cell>
          <cell r="F33">
            <v>428028</v>
          </cell>
          <cell r="G33">
            <v>56154</v>
          </cell>
          <cell r="H33">
            <v>47269</v>
          </cell>
          <cell r="I33">
            <v>46669</v>
          </cell>
          <cell r="J33">
            <v>87046</v>
          </cell>
          <cell r="K33">
            <v>176283</v>
          </cell>
          <cell r="L33">
            <v>107728</v>
          </cell>
          <cell r="M33">
            <v>352180</v>
          </cell>
          <cell r="N33">
            <v>42793</v>
          </cell>
          <cell r="O33">
            <v>167005</v>
          </cell>
          <cell r="P33">
            <v>34039</v>
          </cell>
          <cell r="Q33">
            <v>0</v>
          </cell>
          <cell r="R33">
            <v>147484</v>
          </cell>
        </row>
        <row r="34">
          <cell r="A34" t="str">
            <v>NM</v>
          </cell>
          <cell r="B34" t="str">
            <v>New Mexico</v>
          </cell>
          <cell r="C34">
            <v>615427</v>
          </cell>
          <cell r="D34">
            <v>390940</v>
          </cell>
          <cell r="E34">
            <v>614541</v>
          </cell>
          <cell r="F34">
            <v>26825</v>
          </cell>
          <cell r="G34">
            <v>30301</v>
          </cell>
          <cell r="H34">
            <v>8705</v>
          </cell>
          <cell r="I34">
            <v>37742</v>
          </cell>
          <cell r="J34">
            <v>11986</v>
          </cell>
          <cell r="K34">
            <v>68851</v>
          </cell>
          <cell r="L34">
            <v>34483</v>
          </cell>
          <cell r="M34">
            <v>61076</v>
          </cell>
          <cell r="N34">
            <v>16335</v>
          </cell>
          <cell r="O34">
            <v>105994</v>
          </cell>
          <cell r="P34">
            <v>15404</v>
          </cell>
          <cell r="Q34">
            <v>1195</v>
          </cell>
          <cell r="R34">
            <v>121074</v>
          </cell>
        </row>
        <row r="35">
          <cell r="A35" t="str">
            <v>NY</v>
          </cell>
          <cell r="B35" t="str">
            <v>New York</v>
          </cell>
          <cell r="C35">
            <v>4073401</v>
          </cell>
          <cell r="D35">
            <v>2687370</v>
          </cell>
          <cell r="E35">
            <v>5737057</v>
          </cell>
          <cell r="F35">
            <v>7570340</v>
          </cell>
          <cell r="G35">
            <v>499044</v>
          </cell>
          <cell r="H35">
            <v>313007</v>
          </cell>
          <cell r="I35">
            <v>344745</v>
          </cell>
          <cell r="J35">
            <v>1113640</v>
          </cell>
          <cell r="K35">
            <v>794355</v>
          </cell>
          <cell r="L35">
            <v>231251</v>
          </cell>
          <cell r="M35">
            <v>3033018</v>
          </cell>
          <cell r="N35">
            <v>520533</v>
          </cell>
          <cell r="O35">
            <v>417518</v>
          </cell>
          <cell r="P35">
            <v>724307</v>
          </cell>
          <cell r="Q35">
            <v>0</v>
          </cell>
          <cell r="R35">
            <v>1097830</v>
          </cell>
        </row>
        <row r="36">
          <cell r="A36" t="str">
            <v>NC</v>
          </cell>
          <cell r="B36" t="str">
            <v>North Carolina</v>
          </cell>
          <cell r="C36">
            <v>753960</v>
          </cell>
          <cell r="D36">
            <v>1078844</v>
          </cell>
          <cell r="E36">
            <v>2410754</v>
          </cell>
          <cell r="F36">
            <v>113976</v>
          </cell>
          <cell r="G36">
            <v>248864</v>
          </cell>
          <cell r="H36">
            <v>143310</v>
          </cell>
          <cell r="I36">
            <v>70352</v>
          </cell>
          <cell r="J36">
            <v>180093</v>
          </cell>
          <cell r="K36">
            <v>237258</v>
          </cell>
          <cell r="L36">
            <v>131851</v>
          </cell>
          <cell r="M36">
            <v>517717</v>
          </cell>
          <cell r="N36">
            <v>59306</v>
          </cell>
          <cell r="O36">
            <v>443505</v>
          </cell>
          <cell r="P36">
            <v>163026</v>
          </cell>
          <cell r="Q36">
            <v>972</v>
          </cell>
          <cell r="R36">
            <v>254205</v>
          </cell>
        </row>
        <row r="37">
          <cell r="A37" t="str">
            <v>ND</v>
          </cell>
          <cell r="B37" t="str">
            <v>North Dakota</v>
          </cell>
          <cell r="C37">
            <v>160904</v>
          </cell>
          <cell r="D37">
            <v>85154</v>
          </cell>
          <cell r="E37">
            <v>874721</v>
          </cell>
          <cell r="F37">
            <v>505</v>
          </cell>
          <cell r="G37">
            <v>5252</v>
          </cell>
          <cell r="H37">
            <v>29635</v>
          </cell>
          <cell r="I37">
            <v>15143</v>
          </cell>
          <cell r="J37">
            <v>4225</v>
          </cell>
          <cell r="K37">
            <v>39860</v>
          </cell>
          <cell r="L37">
            <v>125825</v>
          </cell>
          <cell r="M37">
            <v>29909</v>
          </cell>
          <cell r="N37">
            <v>7167</v>
          </cell>
          <cell r="O37">
            <v>93543</v>
          </cell>
          <cell r="P37">
            <v>136</v>
          </cell>
          <cell r="Q37">
            <v>0</v>
          </cell>
          <cell r="R37">
            <v>20017</v>
          </cell>
        </row>
        <row r="38">
          <cell r="A38" t="str">
            <v>OH</v>
          </cell>
          <cell r="B38" t="str">
            <v>Ohio</v>
          </cell>
          <cell r="C38">
            <v>2417235</v>
          </cell>
          <cell r="D38">
            <v>1171776</v>
          </cell>
          <cell r="E38">
            <v>3036717</v>
          </cell>
          <cell r="F38">
            <v>114278</v>
          </cell>
          <cell r="G38">
            <v>113835</v>
          </cell>
          <cell r="H38">
            <v>47045</v>
          </cell>
          <cell r="I38">
            <v>106006</v>
          </cell>
          <cell r="J38">
            <v>193896</v>
          </cell>
          <cell r="K38">
            <v>211717</v>
          </cell>
          <cell r="L38">
            <v>52743</v>
          </cell>
          <cell r="M38">
            <v>813875</v>
          </cell>
          <cell r="N38">
            <v>29370</v>
          </cell>
          <cell r="O38">
            <v>495298</v>
          </cell>
          <cell r="P38">
            <v>67820</v>
          </cell>
          <cell r="Q38">
            <v>2593</v>
          </cell>
          <cell r="R38">
            <v>170418</v>
          </cell>
        </row>
        <row r="39">
          <cell r="A39" t="str">
            <v>OK</v>
          </cell>
          <cell r="B39" t="str">
            <v>Oklahoma</v>
          </cell>
          <cell r="C39">
            <v>496185</v>
          </cell>
          <cell r="D39">
            <v>381302</v>
          </cell>
          <cell r="E39">
            <v>1468785</v>
          </cell>
          <cell r="F39">
            <v>18318</v>
          </cell>
          <cell r="G39">
            <v>48371</v>
          </cell>
          <cell r="H39">
            <v>14710</v>
          </cell>
          <cell r="I39">
            <v>30448</v>
          </cell>
          <cell r="J39">
            <v>52832</v>
          </cell>
          <cell r="K39">
            <v>117086</v>
          </cell>
          <cell r="L39">
            <v>34367</v>
          </cell>
          <cell r="M39">
            <v>125416</v>
          </cell>
          <cell r="N39">
            <v>7712</v>
          </cell>
          <cell r="O39">
            <v>246009</v>
          </cell>
          <cell r="P39">
            <v>201602</v>
          </cell>
          <cell r="Q39">
            <v>2736</v>
          </cell>
          <cell r="R39">
            <v>110075</v>
          </cell>
        </row>
        <row r="40">
          <cell r="A40" t="str">
            <v>OR</v>
          </cell>
          <cell r="B40" t="str">
            <v>Oregon</v>
          </cell>
          <cell r="C40">
            <v>448562</v>
          </cell>
          <cell r="D40">
            <v>577623</v>
          </cell>
          <cell r="E40">
            <v>898065</v>
          </cell>
          <cell r="F40">
            <v>289308</v>
          </cell>
          <cell r="G40">
            <v>38318</v>
          </cell>
          <cell r="H40">
            <v>15636</v>
          </cell>
          <cell r="I40">
            <v>44976</v>
          </cell>
          <cell r="J40">
            <v>75185</v>
          </cell>
          <cell r="K40">
            <v>105523</v>
          </cell>
          <cell r="L40">
            <v>49064</v>
          </cell>
          <cell r="M40">
            <v>429332</v>
          </cell>
          <cell r="N40">
            <v>5136</v>
          </cell>
          <cell r="O40">
            <v>265596</v>
          </cell>
          <cell r="P40">
            <v>81538</v>
          </cell>
          <cell r="Q40">
            <v>47</v>
          </cell>
          <cell r="R40">
            <v>76748</v>
          </cell>
        </row>
        <row r="41">
          <cell r="A41" t="str">
            <v>PA</v>
          </cell>
          <cell r="B41" t="str">
            <v>Pennsylvania</v>
          </cell>
          <cell r="C41">
            <v>1739678</v>
          </cell>
          <cell r="D41">
            <v>827950</v>
          </cell>
          <cell r="E41">
            <v>5435072</v>
          </cell>
          <cell r="F41">
            <v>487800</v>
          </cell>
          <cell r="G41">
            <v>95814</v>
          </cell>
          <cell r="H41">
            <v>152607</v>
          </cell>
          <cell r="I41">
            <v>37871</v>
          </cell>
          <cell r="J41">
            <v>284782</v>
          </cell>
          <cell r="K41">
            <v>239120</v>
          </cell>
          <cell r="L41">
            <v>77912</v>
          </cell>
          <cell r="M41">
            <v>825170</v>
          </cell>
          <cell r="N41">
            <v>57260</v>
          </cell>
          <cell r="O41">
            <v>329309</v>
          </cell>
          <cell r="P41">
            <v>3895</v>
          </cell>
          <cell r="Q41">
            <v>68545</v>
          </cell>
          <cell r="R41">
            <v>1017410</v>
          </cell>
        </row>
        <row r="42">
          <cell r="A42" t="str">
            <v>RI</v>
          </cell>
          <cell r="B42" t="str">
            <v>Rhode Island</v>
          </cell>
          <cell r="C42">
            <v>49118</v>
          </cell>
          <cell r="D42">
            <v>43760</v>
          </cell>
          <cell r="E42">
            <v>272384</v>
          </cell>
          <cell r="F42">
            <v>7614</v>
          </cell>
          <cell r="G42">
            <v>2787</v>
          </cell>
          <cell r="H42">
            <v>2028</v>
          </cell>
          <cell r="I42">
            <v>6815</v>
          </cell>
          <cell r="J42">
            <v>16400</v>
          </cell>
          <cell r="K42">
            <v>4524</v>
          </cell>
          <cell r="L42">
            <v>11643</v>
          </cell>
          <cell r="M42">
            <v>15779</v>
          </cell>
          <cell r="N42">
            <v>18044</v>
          </cell>
          <cell r="O42">
            <v>57077</v>
          </cell>
          <cell r="P42">
            <v>0</v>
          </cell>
          <cell r="Q42">
            <v>0</v>
          </cell>
          <cell r="R42">
            <v>39539</v>
          </cell>
        </row>
        <row r="43">
          <cell r="A43" t="str">
            <v>SC</v>
          </cell>
          <cell r="B43" t="str">
            <v>South Carolina</v>
          </cell>
          <cell r="C43">
            <v>851582</v>
          </cell>
          <cell r="D43">
            <v>357157</v>
          </cell>
          <cell r="E43">
            <v>905605</v>
          </cell>
          <cell r="F43">
            <v>7833</v>
          </cell>
          <cell r="G43">
            <v>41944</v>
          </cell>
          <cell r="H43">
            <v>8864</v>
          </cell>
          <cell r="I43">
            <v>46692</v>
          </cell>
          <cell r="J43">
            <v>44889</v>
          </cell>
          <cell r="K43">
            <v>101130</v>
          </cell>
          <cell r="L43">
            <v>20980</v>
          </cell>
          <cell r="M43">
            <v>181397</v>
          </cell>
          <cell r="N43">
            <v>19239</v>
          </cell>
          <cell r="O43">
            <v>216778</v>
          </cell>
          <cell r="P43">
            <v>136302</v>
          </cell>
          <cell r="Q43">
            <v>25434</v>
          </cell>
          <cell r="R43">
            <v>72062</v>
          </cell>
        </row>
        <row r="44">
          <cell r="A44" t="str">
            <v>SD</v>
          </cell>
          <cell r="B44" t="str">
            <v>South Dakota</v>
          </cell>
          <cell r="C44">
            <v>172133</v>
          </cell>
          <cell r="D44">
            <v>71558</v>
          </cell>
          <cell r="E44">
            <v>592684</v>
          </cell>
          <cell r="F44">
            <v>66</v>
          </cell>
          <cell r="G44">
            <v>6754</v>
          </cell>
          <cell r="H44">
            <v>10059</v>
          </cell>
          <cell r="I44">
            <v>8905</v>
          </cell>
          <cell r="J44">
            <v>3669</v>
          </cell>
          <cell r="K44">
            <v>34545</v>
          </cell>
          <cell r="L44">
            <v>10654</v>
          </cell>
          <cell r="M44">
            <v>70099</v>
          </cell>
          <cell r="N44">
            <v>6923</v>
          </cell>
          <cell r="O44">
            <v>61663</v>
          </cell>
          <cell r="P44">
            <v>8430</v>
          </cell>
          <cell r="Q44">
            <v>541</v>
          </cell>
          <cell r="R44">
            <v>33962</v>
          </cell>
        </row>
        <row r="45">
          <cell r="A45" t="str">
            <v>TN</v>
          </cell>
          <cell r="B45" t="str">
            <v>Tennessee</v>
          </cell>
          <cell r="C45">
            <v>671532</v>
          </cell>
          <cell r="D45">
            <v>310860</v>
          </cell>
          <cell r="E45">
            <v>1386786</v>
          </cell>
          <cell r="F45">
            <v>15854</v>
          </cell>
          <cell r="G45">
            <v>58647</v>
          </cell>
          <cell r="H45">
            <v>10069</v>
          </cell>
          <cell r="I45">
            <v>29641</v>
          </cell>
          <cell r="J45">
            <v>223136</v>
          </cell>
          <cell r="K45">
            <v>46599</v>
          </cell>
          <cell r="L45">
            <v>29708</v>
          </cell>
          <cell r="M45">
            <v>287107</v>
          </cell>
          <cell r="N45">
            <v>13032</v>
          </cell>
          <cell r="O45">
            <v>369547</v>
          </cell>
          <cell r="P45">
            <v>504743</v>
          </cell>
          <cell r="Q45">
            <v>85244</v>
          </cell>
          <cell r="R45">
            <v>152789</v>
          </cell>
        </row>
        <row r="46">
          <cell r="A46" t="str">
            <v>TX</v>
          </cell>
          <cell r="B46" t="str">
            <v>Texas</v>
          </cell>
          <cell r="C46">
            <v>5538384</v>
          </cell>
          <cell r="D46">
            <v>2679660</v>
          </cell>
          <cell r="E46">
            <v>6947596</v>
          </cell>
          <cell r="F46">
            <v>1110184</v>
          </cell>
          <cell r="G46">
            <v>257639</v>
          </cell>
          <cell r="H46">
            <v>126040</v>
          </cell>
          <cell r="I46">
            <v>190343</v>
          </cell>
          <cell r="J46">
            <v>248147</v>
          </cell>
          <cell r="K46">
            <v>579610</v>
          </cell>
          <cell r="L46">
            <v>504816</v>
          </cell>
          <cell r="M46">
            <v>1397705</v>
          </cell>
          <cell r="N46">
            <v>89272</v>
          </cell>
          <cell r="O46">
            <v>2197502</v>
          </cell>
          <cell r="P46">
            <v>1149466</v>
          </cell>
          <cell r="Q46">
            <v>59687</v>
          </cell>
          <cell r="R46">
            <v>472054</v>
          </cell>
        </row>
        <row r="47">
          <cell r="A47" t="str">
            <v>UT</v>
          </cell>
          <cell r="B47" t="str">
            <v>Utah</v>
          </cell>
          <cell r="C47">
            <v>666528</v>
          </cell>
          <cell r="D47">
            <v>481828</v>
          </cell>
          <cell r="E47">
            <v>1377815</v>
          </cell>
          <cell r="F47">
            <v>395485</v>
          </cell>
          <cell r="G47">
            <v>22775</v>
          </cell>
          <cell r="H47">
            <v>24395</v>
          </cell>
          <cell r="I47">
            <v>22515</v>
          </cell>
          <cell r="J47">
            <v>63391</v>
          </cell>
          <cell r="K47">
            <v>133710</v>
          </cell>
          <cell r="L47">
            <v>29484</v>
          </cell>
          <cell r="M47">
            <v>155650</v>
          </cell>
          <cell r="N47">
            <v>5289</v>
          </cell>
          <cell r="O47">
            <v>273206</v>
          </cell>
          <cell r="P47">
            <v>39786</v>
          </cell>
          <cell r="Q47">
            <v>6</v>
          </cell>
          <cell r="R47">
            <v>231170</v>
          </cell>
        </row>
        <row r="48">
          <cell r="A48" t="str">
            <v>VT</v>
          </cell>
          <cell r="B48" t="str">
            <v>Vermont</v>
          </cell>
          <cell r="C48">
            <v>45788</v>
          </cell>
          <cell r="D48">
            <v>33884</v>
          </cell>
          <cell r="E48">
            <v>239961</v>
          </cell>
          <cell r="F48">
            <v>6700</v>
          </cell>
          <cell r="G48">
            <v>10436</v>
          </cell>
          <cell r="H48">
            <v>593</v>
          </cell>
          <cell r="I48">
            <v>6165</v>
          </cell>
          <cell r="J48">
            <v>2649</v>
          </cell>
          <cell r="K48">
            <v>8206</v>
          </cell>
          <cell r="L48">
            <v>2753</v>
          </cell>
          <cell r="M48">
            <v>28901</v>
          </cell>
          <cell r="N48">
            <v>1781</v>
          </cell>
          <cell r="O48">
            <v>17721</v>
          </cell>
          <cell r="P48">
            <v>13774</v>
          </cell>
          <cell r="Q48">
            <v>0</v>
          </cell>
          <cell r="R48">
            <v>4240</v>
          </cell>
        </row>
        <row r="49">
          <cell r="A49" t="str">
            <v>VA</v>
          </cell>
          <cell r="B49" t="str">
            <v>Virginia</v>
          </cell>
          <cell r="C49">
            <v>1366011</v>
          </cell>
          <cell r="D49">
            <v>1344917</v>
          </cell>
          <cell r="E49">
            <v>2210495</v>
          </cell>
          <cell r="F49">
            <v>114000</v>
          </cell>
          <cell r="G49">
            <v>135586</v>
          </cell>
          <cell r="H49">
            <v>71495</v>
          </cell>
          <cell r="I49">
            <v>97180</v>
          </cell>
          <cell r="J49">
            <v>106199</v>
          </cell>
          <cell r="K49">
            <v>164222</v>
          </cell>
          <cell r="L49">
            <v>37318</v>
          </cell>
          <cell r="M49">
            <v>544522</v>
          </cell>
          <cell r="N49">
            <v>42439</v>
          </cell>
          <cell r="O49">
            <v>303432</v>
          </cell>
          <cell r="P49">
            <v>21817</v>
          </cell>
          <cell r="Q49">
            <v>29034</v>
          </cell>
          <cell r="R49">
            <v>282997</v>
          </cell>
        </row>
        <row r="50">
          <cell r="A50" t="str">
            <v>WA</v>
          </cell>
          <cell r="B50" t="str">
            <v>Washington</v>
          </cell>
          <cell r="C50">
            <v>1552356</v>
          </cell>
          <cell r="D50">
            <v>747323</v>
          </cell>
          <cell r="E50">
            <v>2566981</v>
          </cell>
          <cell r="F50">
            <v>1158316</v>
          </cell>
          <cell r="G50">
            <v>31706</v>
          </cell>
          <cell r="H50">
            <v>75362</v>
          </cell>
          <cell r="I50">
            <v>104745</v>
          </cell>
          <cell r="J50">
            <v>184918</v>
          </cell>
          <cell r="K50">
            <v>237703</v>
          </cell>
          <cell r="L50">
            <v>198708</v>
          </cell>
          <cell r="M50">
            <v>985177</v>
          </cell>
          <cell r="N50">
            <v>127247</v>
          </cell>
          <cell r="O50">
            <v>411965</v>
          </cell>
          <cell r="P50">
            <v>766843</v>
          </cell>
          <cell r="Q50">
            <v>361</v>
          </cell>
          <cell r="R50">
            <v>101399</v>
          </cell>
        </row>
        <row r="51">
          <cell r="A51" t="str">
            <v>WV</v>
          </cell>
          <cell r="B51" t="str">
            <v>West Virginia</v>
          </cell>
          <cell r="C51">
            <v>245082</v>
          </cell>
          <cell r="D51">
            <v>191970</v>
          </cell>
          <cell r="E51">
            <v>798221</v>
          </cell>
          <cell r="F51">
            <v>5166</v>
          </cell>
          <cell r="G51">
            <v>16360</v>
          </cell>
          <cell r="H51">
            <v>11642</v>
          </cell>
          <cell r="I51">
            <v>3198</v>
          </cell>
          <cell r="J51">
            <v>18964</v>
          </cell>
          <cell r="K51">
            <v>6292</v>
          </cell>
          <cell r="L51">
            <v>23246</v>
          </cell>
          <cell r="M51">
            <v>102367</v>
          </cell>
          <cell r="N51">
            <v>3654</v>
          </cell>
          <cell r="O51">
            <v>127554</v>
          </cell>
          <cell r="P51">
            <v>22</v>
          </cell>
          <cell r="Q51">
            <v>0</v>
          </cell>
          <cell r="R51">
            <v>31557</v>
          </cell>
        </row>
        <row r="52">
          <cell r="A52" t="str">
            <v>WI</v>
          </cell>
          <cell r="B52" t="str">
            <v>Wisconsin</v>
          </cell>
          <cell r="C52">
            <v>450919</v>
          </cell>
          <cell r="D52">
            <v>818538</v>
          </cell>
          <cell r="E52">
            <v>2124283</v>
          </cell>
          <cell r="F52">
            <v>35502</v>
          </cell>
          <cell r="G52">
            <v>85572</v>
          </cell>
          <cell r="H52">
            <v>62332</v>
          </cell>
          <cell r="I52">
            <v>51331</v>
          </cell>
          <cell r="J52">
            <v>52229</v>
          </cell>
          <cell r="K52">
            <v>121284</v>
          </cell>
          <cell r="L52">
            <v>193580</v>
          </cell>
          <cell r="M52">
            <v>229481</v>
          </cell>
          <cell r="N52">
            <v>10452</v>
          </cell>
          <cell r="O52">
            <v>57616</v>
          </cell>
          <cell r="P52">
            <v>9821</v>
          </cell>
          <cell r="Q52">
            <v>0</v>
          </cell>
          <cell r="R52">
            <v>188551</v>
          </cell>
        </row>
        <row r="53">
          <cell r="A53" t="str">
            <v>WY</v>
          </cell>
          <cell r="B53" t="str">
            <v>Wyoming</v>
          </cell>
          <cell r="C53">
            <v>213263</v>
          </cell>
          <cell r="D53">
            <v>92637</v>
          </cell>
          <cell r="E53">
            <v>419398</v>
          </cell>
          <cell r="F53">
            <v>0</v>
          </cell>
          <cell r="G53">
            <v>17541</v>
          </cell>
          <cell r="H53">
            <v>6009</v>
          </cell>
          <cell r="I53">
            <v>16510</v>
          </cell>
          <cell r="J53">
            <v>2245</v>
          </cell>
          <cell r="K53">
            <v>41810</v>
          </cell>
          <cell r="L53">
            <v>50055</v>
          </cell>
          <cell r="M53">
            <v>28335</v>
          </cell>
          <cell r="N53">
            <v>14433</v>
          </cell>
          <cell r="O53">
            <v>71740</v>
          </cell>
          <cell r="P53">
            <v>9290</v>
          </cell>
          <cell r="Q53">
            <v>0</v>
          </cell>
          <cell r="R53">
            <v>87197</v>
          </cell>
        </row>
      </sheetData>
      <sheetData sheetId="7">
        <row r="1">
          <cell r="A1" t="str">
            <v>Code</v>
          </cell>
          <cell r="B1" t="str">
            <v xml:space="preserve">State </v>
          </cell>
          <cell r="C1" t="str">
            <v>K12</v>
          </cell>
          <cell r="D1" t="str">
            <v>Higher</v>
          </cell>
          <cell r="E1" t="str">
            <v>Highways</v>
          </cell>
          <cell r="F1" t="str">
            <v>Transit</v>
          </cell>
          <cell r="G1" t="str">
            <v>Police</v>
          </cell>
          <cell r="H1" t="str">
            <v>Corrections</v>
          </cell>
          <cell r="I1" t="str">
            <v>Fire</v>
          </cell>
          <cell r="J1" t="str">
            <v xml:space="preserve">Housing and Community Development </v>
          </cell>
          <cell r="K1" t="str">
            <v xml:space="preserve">Parks </v>
          </cell>
          <cell r="L1" t="str">
            <v>Natural Resources</v>
          </cell>
          <cell r="M1" t="str">
            <v>Sewerage</v>
          </cell>
          <cell r="N1" t="str">
            <v>Solid Waste</v>
          </cell>
          <cell r="O1" t="str">
            <v>Water</v>
          </cell>
          <cell r="P1" t="str">
            <v xml:space="preserve">Electric </v>
          </cell>
          <cell r="Q1" t="str">
            <v>Gas</v>
          </cell>
          <cell r="R1" t="str">
            <v>Admin</v>
          </cell>
        </row>
        <row r="2">
          <cell r="A2" t="str">
            <v>US</v>
          </cell>
          <cell r="B2" t="str">
            <v>United States</v>
          </cell>
          <cell r="C2">
            <v>558827559</v>
          </cell>
          <cell r="D2">
            <v>187659730</v>
          </cell>
          <cell r="E2">
            <v>146914086</v>
          </cell>
          <cell r="F2">
            <v>46035124</v>
          </cell>
          <cell r="G2">
            <v>96924511</v>
          </cell>
          <cell r="H2">
            <v>61146065</v>
          </cell>
          <cell r="I2">
            <v>42450083</v>
          </cell>
          <cell r="J2">
            <v>47304191</v>
          </cell>
          <cell r="K2">
            <v>27725914</v>
          </cell>
          <cell r="L2">
            <v>24446891</v>
          </cell>
          <cell r="M2">
            <v>4372577</v>
          </cell>
          <cell r="N2">
            <v>7607650</v>
          </cell>
          <cell r="O2">
            <v>-471360</v>
          </cell>
          <cell r="P2">
            <v>-4639481</v>
          </cell>
          <cell r="Q2">
            <v>-508781</v>
          </cell>
          <cell r="R2">
            <v>123710789</v>
          </cell>
        </row>
        <row r="3">
          <cell r="A3" t="str">
            <v>AL</v>
          </cell>
          <cell r="B3" t="str">
            <v>Alabama</v>
          </cell>
          <cell r="C3">
            <v>7018743</v>
          </cell>
          <cell r="D3">
            <v>3025370</v>
          </cell>
          <cell r="E3">
            <v>2232959</v>
          </cell>
          <cell r="F3">
            <v>71238</v>
          </cell>
          <cell r="G3">
            <v>1155975</v>
          </cell>
          <cell r="H3">
            <v>711823</v>
          </cell>
          <cell r="I3">
            <v>431853</v>
          </cell>
          <cell r="J3">
            <v>427868</v>
          </cell>
          <cell r="K3">
            <v>264408</v>
          </cell>
          <cell r="L3">
            <v>252781</v>
          </cell>
          <cell r="M3">
            <v>-102305</v>
          </cell>
          <cell r="N3">
            <v>58775</v>
          </cell>
          <cell r="O3">
            <v>-50173</v>
          </cell>
          <cell r="P3">
            <v>-108231</v>
          </cell>
          <cell r="Q3">
            <v>-116871</v>
          </cell>
          <cell r="R3">
            <v>1467475</v>
          </cell>
        </row>
        <row r="4">
          <cell r="A4" t="str">
            <v>AK</v>
          </cell>
          <cell r="B4" t="str">
            <v>Alaska</v>
          </cell>
          <cell r="C4">
            <v>2269522</v>
          </cell>
          <cell r="D4">
            <v>736874</v>
          </cell>
          <cell r="E4">
            <v>1211530</v>
          </cell>
          <cell r="F4">
            <v>53455</v>
          </cell>
          <cell r="G4">
            <v>345376</v>
          </cell>
          <cell r="H4">
            <v>316239</v>
          </cell>
          <cell r="I4">
            <v>168518</v>
          </cell>
          <cell r="J4">
            <v>286337</v>
          </cell>
          <cell r="K4">
            <v>98221</v>
          </cell>
          <cell r="L4">
            <v>299641</v>
          </cell>
          <cell r="M4">
            <v>6775</v>
          </cell>
          <cell r="N4">
            <v>8622</v>
          </cell>
          <cell r="O4">
            <v>34618</v>
          </cell>
          <cell r="P4">
            <v>213753</v>
          </cell>
          <cell r="Q4">
            <v>8788</v>
          </cell>
          <cell r="R4">
            <v>976258</v>
          </cell>
        </row>
        <row r="5">
          <cell r="A5" t="str">
            <v>AZ</v>
          </cell>
          <cell r="B5" t="str">
            <v>Arizona</v>
          </cell>
          <cell r="C5">
            <v>7763838</v>
          </cell>
          <cell r="D5">
            <v>3404763</v>
          </cell>
          <cell r="E5">
            <v>2317919</v>
          </cell>
          <cell r="F5">
            <v>576438</v>
          </cell>
          <cell r="G5">
            <v>2061378</v>
          </cell>
          <cell r="H5">
            <v>1544480</v>
          </cell>
          <cell r="I5">
            <v>1048938</v>
          </cell>
          <cell r="J5">
            <v>552187</v>
          </cell>
          <cell r="K5">
            <v>487826</v>
          </cell>
          <cell r="L5">
            <v>386158</v>
          </cell>
          <cell r="M5">
            <v>44059</v>
          </cell>
          <cell r="N5">
            <v>-84307</v>
          </cell>
          <cell r="O5">
            <v>-403090</v>
          </cell>
          <cell r="P5">
            <v>-349443</v>
          </cell>
          <cell r="Q5">
            <v>-1307</v>
          </cell>
          <cell r="R5">
            <v>2151266</v>
          </cell>
        </row>
        <row r="6">
          <cell r="A6" t="str">
            <v>AR</v>
          </cell>
          <cell r="B6" t="str">
            <v>Arkansas</v>
          </cell>
          <cell r="C6">
            <v>4899437</v>
          </cell>
          <cell r="D6">
            <v>2292298</v>
          </cell>
          <cell r="E6">
            <v>1436003</v>
          </cell>
          <cell r="F6">
            <v>24227</v>
          </cell>
          <cell r="G6">
            <v>586879</v>
          </cell>
          <cell r="H6">
            <v>558134</v>
          </cell>
          <cell r="I6">
            <v>248272</v>
          </cell>
          <cell r="J6">
            <v>188210</v>
          </cell>
          <cell r="K6">
            <v>143542</v>
          </cell>
          <cell r="L6">
            <v>236474</v>
          </cell>
          <cell r="M6">
            <v>4672</v>
          </cell>
          <cell r="N6">
            <v>52607</v>
          </cell>
          <cell r="O6">
            <v>2463</v>
          </cell>
          <cell r="P6">
            <v>-45794</v>
          </cell>
          <cell r="Q6">
            <v>-608</v>
          </cell>
          <cell r="R6">
            <v>1018387</v>
          </cell>
        </row>
        <row r="7">
          <cell r="A7" t="str">
            <v>CA</v>
          </cell>
          <cell r="B7" t="str">
            <v>California</v>
          </cell>
          <cell r="C7">
            <v>66230070</v>
          </cell>
          <cell r="D7">
            <v>31672161</v>
          </cell>
          <cell r="E7">
            <v>17608547</v>
          </cell>
          <cell r="F7">
            <v>8196503</v>
          </cell>
          <cell r="G7">
            <v>14893191</v>
          </cell>
          <cell r="H7">
            <v>13691104</v>
          </cell>
          <cell r="I7">
            <v>6772039</v>
          </cell>
          <cell r="J7">
            <v>8036768</v>
          </cell>
          <cell r="K7">
            <v>3918365</v>
          </cell>
          <cell r="L7">
            <v>3407322</v>
          </cell>
          <cell r="M7">
            <v>-117105</v>
          </cell>
          <cell r="N7">
            <v>1276646</v>
          </cell>
          <cell r="O7">
            <v>1208950</v>
          </cell>
          <cell r="P7">
            <v>127034</v>
          </cell>
          <cell r="Q7">
            <v>-85571</v>
          </cell>
          <cell r="R7">
            <v>19892897</v>
          </cell>
        </row>
        <row r="8">
          <cell r="A8" t="str">
            <v>CO</v>
          </cell>
          <cell r="B8" t="str">
            <v>Colorado</v>
          </cell>
          <cell r="C8">
            <v>7724900</v>
          </cell>
          <cell r="D8">
            <v>2616879</v>
          </cell>
          <cell r="E8">
            <v>2353581</v>
          </cell>
          <cell r="F8">
            <v>952966</v>
          </cell>
          <cell r="G8">
            <v>1594966</v>
          </cell>
          <cell r="H8">
            <v>1243601</v>
          </cell>
          <cell r="I8">
            <v>847815</v>
          </cell>
          <cell r="J8">
            <v>680127</v>
          </cell>
          <cell r="K8">
            <v>887170</v>
          </cell>
          <cell r="L8">
            <v>360136</v>
          </cell>
          <cell r="M8">
            <v>61689</v>
          </cell>
          <cell r="N8">
            <v>-1345</v>
          </cell>
          <cell r="O8">
            <v>-62325</v>
          </cell>
          <cell r="P8">
            <v>-14875</v>
          </cell>
          <cell r="Q8">
            <v>-11075</v>
          </cell>
          <cell r="R8">
            <v>2374834</v>
          </cell>
        </row>
        <row r="9">
          <cell r="A9" t="str">
            <v>CT</v>
          </cell>
          <cell r="B9" t="str">
            <v>Connecticut</v>
          </cell>
          <cell r="C9">
            <v>8661924</v>
          </cell>
          <cell r="D9">
            <v>1809775</v>
          </cell>
          <cell r="E9">
            <v>1698387</v>
          </cell>
          <cell r="F9">
            <v>662214</v>
          </cell>
          <cell r="G9">
            <v>1117648</v>
          </cell>
          <cell r="H9">
            <v>684889</v>
          </cell>
          <cell r="I9">
            <v>568863</v>
          </cell>
          <cell r="J9">
            <v>736019</v>
          </cell>
          <cell r="K9">
            <v>171058</v>
          </cell>
          <cell r="L9">
            <v>180853</v>
          </cell>
          <cell r="M9">
            <v>229089</v>
          </cell>
          <cell r="N9">
            <v>121422</v>
          </cell>
          <cell r="O9">
            <v>-23143</v>
          </cell>
          <cell r="P9">
            <v>23908</v>
          </cell>
          <cell r="Q9">
            <v>3391</v>
          </cell>
          <cell r="R9">
            <v>1788417</v>
          </cell>
        </row>
        <row r="10">
          <cell r="A10" t="str">
            <v>DE</v>
          </cell>
          <cell r="B10" t="str">
            <v>Delaware</v>
          </cell>
          <cell r="C10">
            <v>1838482</v>
          </cell>
          <cell r="D10">
            <v>621216</v>
          </cell>
          <cell r="E10">
            <v>439445</v>
          </cell>
          <cell r="F10">
            <v>119050</v>
          </cell>
          <cell r="G10">
            <v>304486</v>
          </cell>
          <cell r="H10">
            <v>282052</v>
          </cell>
          <cell r="I10">
            <v>31195</v>
          </cell>
          <cell r="J10">
            <v>155239</v>
          </cell>
          <cell r="K10">
            <v>49014</v>
          </cell>
          <cell r="L10">
            <v>95107</v>
          </cell>
          <cell r="M10">
            <v>48580</v>
          </cell>
          <cell r="N10">
            <v>5580</v>
          </cell>
          <cell r="O10">
            <v>-3793</v>
          </cell>
          <cell r="P10">
            <v>-31768</v>
          </cell>
          <cell r="Q10">
            <v>0</v>
          </cell>
          <cell r="R10">
            <v>588305</v>
          </cell>
        </row>
        <row r="11">
          <cell r="A11" t="str">
            <v>DC</v>
          </cell>
          <cell r="B11" t="str">
            <v>District of Columbia</v>
          </cell>
          <cell r="C11">
            <v>2200776</v>
          </cell>
          <cell r="D11">
            <v>142125</v>
          </cell>
          <cell r="E11">
            <v>525480</v>
          </cell>
          <cell r="F11">
            <v>1362209</v>
          </cell>
          <cell r="G11">
            <v>563763</v>
          </cell>
          <cell r="H11">
            <v>240658</v>
          </cell>
          <cell r="I11">
            <v>211472</v>
          </cell>
          <cell r="J11">
            <v>517153</v>
          </cell>
          <cell r="K11">
            <v>180897</v>
          </cell>
          <cell r="L11">
            <v>44753</v>
          </cell>
          <cell r="M11">
            <v>230326</v>
          </cell>
          <cell r="N11">
            <v>100059</v>
          </cell>
          <cell r="O11">
            <v>121848</v>
          </cell>
          <cell r="P11">
            <v>0</v>
          </cell>
          <cell r="Q11">
            <v>0</v>
          </cell>
          <cell r="R11">
            <v>440064</v>
          </cell>
        </row>
        <row r="12">
          <cell r="A12" t="str">
            <v>FL</v>
          </cell>
          <cell r="B12" t="str">
            <v>Florida</v>
          </cell>
          <cell r="C12">
            <v>23904413</v>
          </cell>
          <cell r="D12">
            <v>8278871</v>
          </cell>
          <cell r="E12">
            <v>6682978</v>
          </cell>
          <cell r="F12">
            <v>1383345</v>
          </cell>
          <cell r="G12">
            <v>7317993</v>
          </cell>
          <cell r="H12">
            <v>4065514</v>
          </cell>
          <cell r="I12">
            <v>3539686</v>
          </cell>
          <cell r="J12">
            <v>2450035</v>
          </cell>
          <cell r="K12">
            <v>2188962</v>
          </cell>
          <cell r="L12">
            <v>3063999</v>
          </cell>
          <cell r="M12">
            <v>161246</v>
          </cell>
          <cell r="N12">
            <v>150048</v>
          </cell>
          <cell r="O12">
            <v>-498702</v>
          </cell>
          <cell r="P12">
            <v>-383167</v>
          </cell>
          <cell r="Q12">
            <v>-41299</v>
          </cell>
          <cell r="R12">
            <v>6557459</v>
          </cell>
        </row>
        <row r="13">
          <cell r="A13" t="str">
            <v>GA</v>
          </cell>
          <cell r="B13" t="str">
            <v>Georgia</v>
          </cell>
          <cell r="C13">
            <v>16817996</v>
          </cell>
          <cell r="D13">
            <v>4590329</v>
          </cell>
          <cell r="E13">
            <v>3063146</v>
          </cell>
          <cell r="F13">
            <v>547604</v>
          </cell>
          <cell r="G13">
            <v>2378974</v>
          </cell>
          <cell r="H13">
            <v>2330927</v>
          </cell>
          <cell r="I13">
            <v>1023580</v>
          </cell>
          <cell r="J13">
            <v>1223315</v>
          </cell>
          <cell r="K13">
            <v>603218</v>
          </cell>
          <cell r="L13">
            <v>443094</v>
          </cell>
          <cell r="M13">
            <v>68213</v>
          </cell>
          <cell r="N13">
            <v>26000</v>
          </cell>
          <cell r="O13">
            <v>-165389</v>
          </cell>
          <cell r="P13">
            <v>139663</v>
          </cell>
          <cell r="Q13">
            <v>-65588</v>
          </cell>
          <cell r="R13">
            <v>3353868</v>
          </cell>
        </row>
        <row r="14">
          <cell r="A14" t="str">
            <v>HI</v>
          </cell>
          <cell r="B14" t="str">
            <v>Hawaii</v>
          </cell>
          <cell r="C14">
            <v>1891438</v>
          </cell>
          <cell r="D14">
            <v>1225208</v>
          </cell>
          <cell r="E14">
            <v>634952</v>
          </cell>
          <cell r="F14">
            <v>587990</v>
          </cell>
          <cell r="G14">
            <v>388551</v>
          </cell>
          <cell r="H14">
            <v>198207</v>
          </cell>
          <cell r="I14">
            <v>194866</v>
          </cell>
          <cell r="J14">
            <v>185461</v>
          </cell>
          <cell r="K14">
            <v>225244</v>
          </cell>
          <cell r="L14">
            <v>75249</v>
          </cell>
          <cell r="M14">
            <v>-156627</v>
          </cell>
          <cell r="N14">
            <v>155732</v>
          </cell>
          <cell r="O14">
            <v>-2955</v>
          </cell>
          <cell r="P14">
            <v>0</v>
          </cell>
          <cell r="Q14">
            <v>0</v>
          </cell>
          <cell r="R14">
            <v>689442</v>
          </cell>
        </row>
        <row r="15">
          <cell r="A15" t="str">
            <v>ID</v>
          </cell>
          <cell r="B15" t="str">
            <v>Idaho</v>
          </cell>
          <cell r="C15">
            <v>1847277</v>
          </cell>
          <cell r="D15">
            <v>676066</v>
          </cell>
          <cell r="E15">
            <v>846547</v>
          </cell>
          <cell r="F15">
            <v>13720</v>
          </cell>
          <cell r="G15">
            <v>400205</v>
          </cell>
          <cell r="H15">
            <v>304877</v>
          </cell>
          <cell r="I15">
            <v>169100</v>
          </cell>
          <cell r="J15">
            <v>105324</v>
          </cell>
          <cell r="K15">
            <v>92113</v>
          </cell>
          <cell r="L15">
            <v>177108</v>
          </cell>
          <cell r="M15">
            <v>-5034</v>
          </cell>
          <cell r="N15">
            <v>1018</v>
          </cell>
          <cell r="O15">
            <v>27299</v>
          </cell>
          <cell r="P15">
            <v>-11837</v>
          </cell>
          <cell r="Q15">
            <v>24</v>
          </cell>
          <cell r="R15">
            <v>575922</v>
          </cell>
        </row>
        <row r="16">
          <cell r="A16" t="str">
            <v>IL</v>
          </cell>
          <cell r="B16" t="str">
            <v>Illinois</v>
          </cell>
          <cell r="C16">
            <v>24584179</v>
          </cell>
          <cell r="D16">
            <v>6297777</v>
          </cell>
          <cell r="E16">
            <v>6470037</v>
          </cell>
          <cell r="F16">
            <v>2531758</v>
          </cell>
          <cell r="G16">
            <v>4604976</v>
          </cell>
          <cell r="H16">
            <v>2062068</v>
          </cell>
          <cell r="I16">
            <v>2267188</v>
          </cell>
          <cell r="J16">
            <v>1964844</v>
          </cell>
          <cell r="K16">
            <v>1687156</v>
          </cell>
          <cell r="L16">
            <v>585562</v>
          </cell>
          <cell r="M16">
            <v>864196</v>
          </cell>
          <cell r="N16">
            <v>250466</v>
          </cell>
          <cell r="O16">
            <v>-126134</v>
          </cell>
          <cell r="P16">
            <v>89088</v>
          </cell>
          <cell r="Q16">
            <v>-3459</v>
          </cell>
          <cell r="R16">
            <v>4757663</v>
          </cell>
        </row>
        <row r="17">
          <cell r="A17" t="str">
            <v>IN</v>
          </cell>
          <cell r="B17" t="str">
            <v>Indiana</v>
          </cell>
          <cell r="C17">
            <v>9667774</v>
          </cell>
          <cell r="D17">
            <v>3534095</v>
          </cell>
          <cell r="E17">
            <v>2817317</v>
          </cell>
          <cell r="F17">
            <v>135964</v>
          </cell>
          <cell r="G17">
            <v>1154509</v>
          </cell>
          <cell r="H17">
            <v>958650</v>
          </cell>
          <cell r="I17">
            <v>675507</v>
          </cell>
          <cell r="J17">
            <v>1058175</v>
          </cell>
          <cell r="K17">
            <v>521512</v>
          </cell>
          <cell r="L17">
            <v>317564</v>
          </cell>
          <cell r="M17">
            <v>115968</v>
          </cell>
          <cell r="N17">
            <v>106210</v>
          </cell>
          <cell r="O17">
            <v>-118207</v>
          </cell>
          <cell r="P17">
            <v>36417</v>
          </cell>
          <cell r="Q17">
            <v>154862</v>
          </cell>
          <cell r="R17">
            <v>1903391</v>
          </cell>
        </row>
        <row r="18">
          <cell r="A18" t="str">
            <v>IA</v>
          </cell>
          <cell r="B18" t="str">
            <v>Iowa</v>
          </cell>
          <cell r="C18">
            <v>5854848</v>
          </cell>
          <cell r="D18">
            <v>2170296</v>
          </cell>
          <cell r="E18">
            <v>2361085</v>
          </cell>
          <cell r="F18">
            <v>87237</v>
          </cell>
          <cell r="G18">
            <v>688761</v>
          </cell>
          <cell r="H18">
            <v>522885</v>
          </cell>
          <cell r="I18">
            <v>236974</v>
          </cell>
          <cell r="J18">
            <v>226959</v>
          </cell>
          <cell r="K18">
            <v>268889</v>
          </cell>
          <cell r="L18">
            <v>539458</v>
          </cell>
          <cell r="M18">
            <v>193259</v>
          </cell>
          <cell r="N18">
            <v>12194</v>
          </cell>
          <cell r="O18">
            <v>27113</v>
          </cell>
          <cell r="P18">
            <v>-3494</v>
          </cell>
          <cell r="Q18">
            <v>-1470</v>
          </cell>
          <cell r="R18">
            <v>1024949</v>
          </cell>
        </row>
        <row r="19">
          <cell r="A19" t="str">
            <v>KS</v>
          </cell>
          <cell r="B19" t="str">
            <v>Kansas</v>
          </cell>
          <cell r="C19">
            <v>5040328</v>
          </cell>
          <cell r="D19">
            <v>1997673</v>
          </cell>
          <cell r="E19">
            <v>1713965</v>
          </cell>
          <cell r="F19">
            <v>40575</v>
          </cell>
          <cell r="G19">
            <v>738489</v>
          </cell>
          <cell r="H19">
            <v>480617</v>
          </cell>
          <cell r="I19">
            <v>294485</v>
          </cell>
          <cell r="J19">
            <v>234666</v>
          </cell>
          <cell r="K19">
            <v>227314</v>
          </cell>
          <cell r="L19">
            <v>242469</v>
          </cell>
          <cell r="M19">
            <v>-40053</v>
          </cell>
          <cell r="N19">
            <v>-3454</v>
          </cell>
          <cell r="O19">
            <v>-53540</v>
          </cell>
          <cell r="P19">
            <v>-76438</v>
          </cell>
          <cell r="Q19">
            <v>-9269</v>
          </cell>
          <cell r="R19">
            <v>1107374</v>
          </cell>
        </row>
        <row r="20">
          <cell r="A20" t="str">
            <v>KY</v>
          </cell>
          <cell r="B20" t="str">
            <v>Kentucky</v>
          </cell>
          <cell r="C20">
            <v>6920078</v>
          </cell>
          <cell r="D20">
            <v>3149683</v>
          </cell>
          <cell r="E20">
            <v>2484353</v>
          </cell>
          <cell r="F20">
            <v>120180</v>
          </cell>
          <cell r="G20">
            <v>679586</v>
          </cell>
          <cell r="H20">
            <v>738949</v>
          </cell>
          <cell r="I20">
            <v>414942</v>
          </cell>
          <cell r="J20">
            <v>412943</v>
          </cell>
          <cell r="K20">
            <v>164091</v>
          </cell>
          <cell r="L20">
            <v>296609</v>
          </cell>
          <cell r="M20">
            <v>240195</v>
          </cell>
          <cell r="N20">
            <v>80483</v>
          </cell>
          <cell r="O20">
            <v>254760</v>
          </cell>
          <cell r="P20">
            <v>-15918</v>
          </cell>
          <cell r="Q20">
            <v>-40699</v>
          </cell>
          <cell r="R20">
            <v>1460155</v>
          </cell>
        </row>
        <row r="21">
          <cell r="A21" t="str">
            <v>LA</v>
          </cell>
          <cell r="B21" t="str">
            <v>Louisiana</v>
          </cell>
          <cell r="C21">
            <v>8718725</v>
          </cell>
          <cell r="D21">
            <v>2324803</v>
          </cell>
          <cell r="E21">
            <v>2714945</v>
          </cell>
          <cell r="F21">
            <v>188454</v>
          </cell>
          <cell r="G21">
            <v>1552150</v>
          </cell>
          <cell r="H21">
            <v>1329243</v>
          </cell>
          <cell r="I21">
            <v>650734</v>
          </cell>
          <cell r="J21">
            <v>1436066</v>
          </cell>
          <cell r="K21">
            <v>561844</v>
          </cell>
          <cell r="L21">
            <v>917025</v>
          </cell>
          <cell r="M21">
            <v>486179</v>
          </cell>
          <cell r="N21">
            <v>149474</v>
          </cell>
          <cell r="O21">
            <v>61224</v>
          </cell>
          <cell r="P21">
            <v>-89585</v>
          </cell>
          <cell r="Q21">
            <v>-31391</v>
          </cell>
          <cell r="R21">
            <v>2129864</v>
          </cell>
        </row>
        <row r="22">
          <cell r="A22" t="str">
            <v>ME</v>
          </cell>
          <cell r="B22" t="str">
            <v>Maine</v>
          </cell>
          <cell r="C22">
            <v>2335878</v>
          </cell>
          <cell r="D22">
            <v>564158</v>
          </cell>
          <cell r="E22">
            <v>771821</v>
          </cell>
          <cell r="F22">
            <v>12932</v>
          </cell>
          <cell r="G22">
            <v>245875</v>
          </cell>
          <cell r="H22">
            <v>193735</v>
          </cell>
          <cell r="I22">
            <v>137184</v>
          </cell>
          <cell r="J22">
            <v>304506</v>
          </cell>
          <cell r="K22">
            <v>98661</v>
          </cell>
          <cell r="L22">
            <v>157681</v>
          </cell>
          <cell r="M22">
            <v>27819</v>
          </cell>
          <cell r="N22">
            <v>51078</v>
          </cell>
          <cell r="O22">
            <v>10802</v>
          </cell>
          <cell r="P22">
            <v>-344</v>
          </cell>
          <cell r="Q22">
            <v>0</v>
          </cell>
          <cell r="R22">
            <v>499640</v>
          </cell>
        </row>
        <row r="23">
          <cell r="A23" t="str">
            <v>MD</v>
          </cell>
          <cell r="B23" t="str">
            <v>Maryland</v>
          </cell>
          <cell r="C23">
            <v>11947759</v>
          </cell>
          <cell r="D23">
            <v>4073179</v>
          </cell>
          <cell r="E23">
            <v>4601683</v>
          </cell>
          <cell r="F23">
            <v>1014365</v>
          </cell>
          <cell r="G23">
            <v>2123384</v>
          </cell>
          <cell r="H23">
            <v>1749707</v>
          </cell>
          <cell r="I23">
            <v>890714</v>
          </cell>
          <cell r="J23">
            <v>1212078</v>
          </cell>
          <cell r="K23">
            <v>670491</v>
          </cell>
          <cell r="L23">
            <v>494841</v>
          </cell>
          <cell r="M23">
            <v>104897</v>
          </cell>
          <cell r="N23">
            <v>227848</v>
          </cell>
          <cell r="O23">
            <v>219513</v>
          </cell>
          <cell r="P23">
            <v>9847</v>
          </cell>
          <cell r="Q23">
            <v>0</v>
          </cell>
          <cell r="R23">
            <v>2727900</v>
          </cell>
        </row>
        <row r="24">
          <cell r="A24" t="str">
            <v>MA</v>
          </cell>
          <cell r="B24" t="str">
            <v>Massachusetts</v>
          </cell>
          <cell r="C24">
            <v>14407193</v>
          </cell>
          <cell r="D24">
            <v>3127354</v>
          </cell>
          <cell r="E24">
            <v>2102053</v>
          </cell>
          <cell r="F24">
            <v>1558608</v>
          </cell>
          <cell r="G24">
            <v>2136398</v>
          </cell>
          <cell r="H24">
            <v>1056190</v>
          </cell>
          <cell r="I24">
            <v>1074996</v>
          </cell>
          <cell r="J24">
            <v>2581039</v>
          </cell>
          <cell r="K24">
            <v>256047</v>
          </cell>
          <cell r="L24">
            <v>270255</v>
          </cell>
          <cell r="M24">
            <v>-404015</v>
          </cell>
          <cell r="N24">
            <v>265838</v>
          </cell>
          <cell r="O24">
            <v>-235314</v>
          </cell>
          <cell r="P24">
            <v>-156500</v>
          </cell>
          <cell r="Q24">
            <v>-2708</v>
          </cell>
          <cell r="R24">
            <v>2554585</v>
          </cell>
        </row>
        <row r="25">
          <cell r="A25" t="str">
            <v>MI</v>
          </cell>
          <cell r="B25" t="str">
            <v>Michigan</v>
          </cell>
          <cell r="C25">
            <v>16657455</v>
          </cell>
          <cell r="D25">
            <v>6709549</v>
          </cell>
          <cell r="E25">
            <v>3164736</v>
          </cell>
          <cell r="F25">
            <v>526953</v>
          </cell>
          <cell r="G25">
            <v>2340459</v>
          </cell>
          <cell r="H25">
            <v>2245657</v>
          </cell>
          <cell r="I25">
            <v>946508</v>
          </cell>
          <cell r="J25">
            <v>1279152</v>
          </cell>
          <cell r="K25">
            <v>570339</v>
          </cell>
          <cell r="L25">
            <v>335926</v>
          </cell>
          <cell r="M25">
            <v>-1552</v>
          </cell>
          <cell r="N25">
            <v>205587</v>
          </cell>
          <cell r="O25">
            <v>-95140</v>
          </cell>
          <cell r="P25">
            <v>40681</v>
          </cell>
          <cell r="Q25">
            <v>0</v>
          </cell>
          <cell r="R25">
            <v>2845482</v>
          </cell>
        </row>
        <row r="26">
          <cell r="A26" t="str">
            <v>MN</v>
          </cell>
          <cell r="B26" t="str">
            <v>Minnesota</v>
          </cell>
          <cell r="C26">
            <v>9881766</v>
          </cell>
          <cell r="D26">
            <v>3100350</v>
          </cell>
          <cell r="E26">
            <v>3557279</v>
          </cell>
          <cell r="F26">
            <v>289411</v>
          </cell>
          <cell r="G26">
            <v>1635734</v>
          </cell>
          <cell r="H26">
            <v>863920</v>
          </cell>
          <cell r="I26">
            <v>411774</v>
          </cell>
          <cell r="J26">
            <v>725054</v>
          </cell>
          <cell r="K26">
            <v>737812</v>
          </cell>
          <cell r="L26">
            <v>638890</v>
          </cell>
          <cell r="M26">
            <v>30939</v>
          </cell>
          <cell r="N26">
            <v>77953</v>
          </cell>
          <cell r="O26">
            <v>58884</v>
          </cell>
          <cell r="P26">
            <v>-124876</v>
          </cell>
          <cell r="Q26">
            <v>-12208</v>
          </cell>
          <cell r="R26">
            <v>2089381</v>
          </cell>
        </row>
        <row r="27">
          <cell r="A27" t="str">
            <v>MS</v>
          </cell>
          <cell r="B27" t="str">
            <v>Mississippi</v>
          </cell>
          <cell r="C27">
            <v>4215203</v>
          </cell>
          <cell r="D27">
            <v>1938235</v>
          </cell>
          <cell r="E27">
            <v>1733363</v>
          </cell>
          <cell r="F27">
            <v>15035</v>
          </cell>
          <cell r="G27">
            <v>661915</v>
          </cell>
          <cell r="H27">
            <v>558273</v>
          </cell>
          <cell r="I27">
            <v>260001</v>
          </cell>
          <cell r="J27">
            <v>297025</v>
          </cell>
          <cell r="K27">
            <v>223037</v>
          </cell>
          <cell r="L27">
            <v>256896</v>
          </cell>
          <cell r="M27">
            <v>184688</v>
          </cell>
          <cell r="N27">
            <v>42461</v>
          </cell>
          <cell r="O27">
            <v>20387</v>
          </cell>
          <cell r="P27">
            <v>-27725</v>
          </cell>
          <cell r="Q27">
            <v>-17357</v>
          </cell>
          <cell r="R27">
            <v>1003451</v>
          </cell>
        </row>
        <row r="28">
          <cell r="A28" t="str">
            <v>MO</v>
          </cell>
          <cell r="B28" t="str">
            <v>Missouri</v>
          </cell>
          <cell r="C28">
            <v>9259412</v>
          </cell>
          <cell r="D28">
            <v>2493507</v>
          </cell>
          <cell r="E28">
            <v>2910020</v>
          </cell>
          <cell r="F28">
            <v>348088</v>
          </cell>
          <cell r="G28">
            <v>1691859</v>
          </cell>
          <cell r="H28">
            <v>862170</v>
          </cell>
          <cell r="I28">
            <v>786008</v>
          </cell>
          <cell r="J28">
            <v>595800</v>
          </cell>
          <cell r="K28">
            <v>499117</v>
          </cell>
          <cell r="L28">
            <v>384646</v>
          </cell>
          <cell r="M28">
            <v>148076</v>
          </cell>
          <cell r="N28">
            <v>46911</v>
          </cell>
          <cell r="O28">
            <v>-73498</v>
          </cell>
          <cell r="P28">
            <v>51935</v>
          </cell>
          <cell r="Q28">
            <v>2142</v>
          </cell>
          <cell r="R28">
            <v>1501085</v>
          </cell>
        </row>
        <row r="29">
          <cell r="A29" t="str">
            <v>MT</v>
          </cell>
          <cell r="B29" t="str">
            <v>Montana</v>
          </cell>
          <cell r="C29">
            <v>1581080</v>
          </cell>
          <cell r="D29">
            <v>469730</v>
          </cell>
          <cell r="E29">
            <v>1036312</v>
          </cell>
          <cell r="F29">
            <v>31911</v>
          </cell>
          <cell r="G29">
            <v>275343</v>
          </cell>
          <cell r="H29">
            <v>237556</v>
          </cell>
          <cell r="I29">
            <v>94245</v>
          </cell>
          <cell r="J29">
            <v>103973</v>
          </cell>
          <cell r="K29">
            <v>56132</v>
          </cell>
          <cell r="L29">
            <v>247871</v>
          </cell>
          <cell r="M29">
            <v>25865</v>
          </cell>
          <cell r="N29">
            <v>19756</v>
          </cell>
          <cell r="O29">
            <v>28857</v>
          </cell>
          <cell r="P29">
            <v>315</v>
          </cell>
          <cell r="Q29">
            <v>0</v>
          </cell>
          <cell r="R29">
            <v>536191</v>
          </cell>
        </row>
        <row r="30">
          <cell r="A30" t="str">
            <v>NE</v>
          </cell>
          <cell r="B30" t="str">
            <v>Nebraska</v>
          </cell>
          <cell r="C30">
            <v>3693853</v>
          </cell>
          <cell r="D30">
            <v>1337784</v>
          </cell>
          <cell r="E30">
            <v>1178384</v>
          </cell>
          <cell r="F30">
            <v>34259</v>
          </cell>
          <cell r="G30">
            <v>404442</v>
          </cell>
          <cell r="H30">
            <v>361679</v>
          </cell>
          <cell r="I30">
            <v>189843</v>
          </cell>
          <cell r="J30">
            <v>149313</v>
          </cell>
          <cell r="K30">
            <v>177952</v>
          </cell>
          <cell r="L30">
            <v>292114</v>
          </cell>
          <cell r="M30">
            <v>41355</v>
          </cell>
          <cell r="N30">
            <v>33574</v>
          </cell>
          <cell r="O30">
            <v>-5446</v>
          </cell>
          <cell r="P30">
            <v>-167532</v>
          </cell>
          <cell r="Q30">
            <v>18005</v>
          </cell>
          <cell r="R30">
            <v>577548</v>
          </cell>
        </row>
        <row r="31">
          <cell r="A31" t="str">
            <v>NV</v>
          </cell>
          <cell r="B31" t="str">
            <v>Nevada</v>
          </cell>
          <cell r="C31">
            <v>3862457</v>
          </cell>
          <cell r="D31">
            <v>994231</v>
          </cell>
          <cell r="E31">
            <v>1667856</v>
          </cell>
          <cell r="F31">
            <v>269586</v>
          </cell>
          <cell r="G31">
            <v>1098930</v>
          </cell>
          <cell r="H31">
            <v>704917</v>
          </cell>
          <cell r="I31">
            <v>512282</v>
          </cell>
          <cell r="J31">
            <v>148560</v>
          </cell>
          <cell r="K31">
            <v>473642</v>
          </cell>
          <cell r="L31">
            <v>334494</v>
          </cell>
          <cell r="M31">
            <v>-35047</v>
          </cell>
          <cell r="N31">
            <v>-16807</v>
          </cell>
          <cell r="O31">
            <v>35435</v>
          </cell>
          <cell r="P31">
            <v>-12481</v>
          </cell>
          <cell r="Q31">
            <v>0</v>
          </cell>
          <cell r="R31">
            <v>1221274</v>
          </cell>
        </row>
        <row r="32">
          <cell r="A32" t="str">
            <v>NH</v>
          </cell>
          <cell r="B32" t="str">
            <v>New Hampshire</v>
          </cell>
          <cell r="C32">
            <v>2754045</v>
          </cell>
          <cell r="D32">
            <v>455397</v>
          </cell>
          <cell r="E32">
            <v>590757</v>
          </cell>
          <cell r="F32">
            <v>10551</v>
          </cell>
          <cell r="G32">
            <v>352167</v>
          </cell>
          <cell r="H32">
            <v>182525</v>
          </cell>
          <cell r="I32">
            <v>201424</v>
          </cell>
          <cell r="J32">
            <v>179712</v>
          </cell>
          <cell r="K32">
            <v>46672</v>
          </cell>
          <cell r="L32">
            <v>62353</v>
          </cell>
          <cell r="M32">
            <v>11977</v>
          </cell>
          <cell r="N32">
            <v>83882</v>
          </cell>
          <cell r="O32">
            <v>-2544</v>
          </cell>
          <cell r="P32">
            <v>-1329</v>
          </cell>
          <cell r="Q32">
            <v>0</v>
          </cell>
          <cell r="R32">
            <v>511062</v>
          </cell>
        </row>
        <row r="33">
          <cell r="A33" t="str">
            <v>NJ</v>
          </cell>
          <cell r="B33" t="str">
            <v>New Jersey</v>
          </cell>
          <cell r="C33">
            <v>23641152</v>
          </cell>
          <cell r="D33">
            <v>3769222</v>
          </cell>
          <cell r="E33">
            <v>2687742</v>
          </cell>
          <cell r="F33">
            <v>1414825</v>
          </cell>
          <cell r="G33">
            <v>3322725</v>
          </cell>
          <cell r="H33">
            <v>2074942</v>
          </cell>
          <cell r="I33">
            <v>973639</v>
          </cell>
          <cell r="J33">
            <v>1161856</v>
          </cell>
          <cell r="K33">
            <v>521423</v>
          </cell>
          <cell r="L33">
            <v>611307</v>
          </cell>
          <cell r="M33">
            <v>-217166</v>
          </cell>
          <cell r="N33">
            <v>498548</v>
          </cell>
          <cell r="O33">
            <v>-137601</v>
          </cell>
          <cell r="P33">
            <v>-3289</v>
          </cell>
          <cell r="Q33">
            <v>0</v>
          </cell>
          <cell r="R33">
            <v>3364941</v>
          </cell>
        </row>
        <row r="34">
          <cell r="A34" t="str">
            <v>NM</v>
          </cell>
          <cell r="B34" t="str">
            <v>New Mexico</v>
          </cell>
          <cell r="C34">
            <v>3515736</v>
          </cell>
          <cell r="D34">
            <v>1950766</v>
          </cell>
          <cell r="E34">
            <v>1022150</v>
          </cell>
          <cell r="F34">
            <v>120094</v>
          </cell>
          <cell r="G34">
            <v>647654</v>
          </cell>
          <cell r="H34">
            <v>602064</v>
          </cell>
          <cell r="I34">
            <v>306330</v>
          </cell>
          <cell r="J34">
            <v>169015</v>
          </cell>
          <cell r="K34">
            <v>299501</v>
          </cell>
          <cell r="L34">
            <v>245037</v>
          </cell>
          <cell r="M34">
            <v>-5207</v>
          </cell>
          <cell r="N34">
            <v>3676</v>
          </cell>
          <cell r="O34">
            <v>4591</v>
          </cell>
          <cell r="P34">
            <v>-29151</v>
          </cell>
          <cell r="Q34">
            <v>-8067</v>
          </cell>
          <cell r="R34">
            <v>1069551</v>
          </cell>
        </row>
        <row r="35">
          <cell r="A35" t="str">
            <v>NY</v>
          </cell>
          <cell r="B35" t="str">
            <v>New York</v>
          </cell>
          <cell r="C35">
            <v>55392350</v>
          </cell>
          <cell r="D35">
            <v>12044515</v>
          </cell>
          <cell r="E35">
            <v>6925976</v>
          </cell>
          <cell r="F35">
            <v>13071666</v>
          </cell>
          <cell r="G35">
            <v>9284057</v>
          </cell>
          <cell r="H35">
            <v>5771741</v>
          </cell>
          <cell r="I35">
            <v>3417015</v>
          </cell>
          <cell r="J35">
            <v>4762704</v>
          </cell>
          <cell r="K35">
            <v>2037834</v>
          </cell>
          <cell r="L35">
            <v>666200</v>
          </cell>
          <cell r="M35">
            <v>1827916</v>
          </cell>
          <cell r="N35">
            <v>2359168</v>
          </cell>
          <cell r="O35">
            <v>-693970</v>
          </cell>
          <cell r="P35">
            <v>-593174</v>
          </cell>
          <cell r="Q35">
            <v>5041</v>
          </cell>
          <cell r="R35">
            <v>10178393</v>
          </cell>
        </row>
        <row r="36">
          <cell r="A36" t="str">
            <v>NC</v>
          </cell>
          <cell r="B36" t="str">
            <v>North Carolina</v>
          </cell>
          <cell r="C36">
            <v>12824291</v>
          </cell>
          <cell r="D36">
            <v>7026156</v>
          </cell>
          <cell r="E36">
            <v>3898808</v>
          </cell>
          <cell r="F36">
            <v>487615</v>
          </cell>
          <cell r="G36">
            <v>2852058</v>
          </cell>
          <cell r="H36">
            <v>1892107</v>
          </cell>
          <cell r="I36">
            <v>935309</v>
          </cell>
          <cell r="J36">
            <v>1332947</v>
          </cell>
          <cell r="K36">
            <v>759549</v>
          </cell>
          <cell r="L36">
            <v>717904</v>
          </cell>
          <cell r="M36">
            <v>40746</v>
          </cell>
          <cell r="N36">
            <v>267483</v>
          </cell>
          <cell r="O36">
            <v>133228</v>
          </cell>
          <cell r="P36">
            <v>-469604</v>
          </cell>
          <cell r="Q36">
            <v>-14358</v>
          </cell>
          <cell r="R36">
            <v>2620583</v>
          </cell>
        </row>
        <row r="37">
          <cell r="A37" t="str">
            <v>ND</v>
          </cell>
          <cell r="B37" t="str">
            <v>North Dakota</v>
          </cell>
          <cell r="C37">
            <v>1283014</v>
          </cell>
          <cell r="D37">
            <v>611623</v>
          </cell>
          <cell r="E37">
            <v>1260494</v>
          </cell>
          <cell r="F37">
            <v>9203</v>
          </cell>
          <cell r="G37">
            <v>172399</v>
          </cell>
          <cell r="H37">
            <v>139825</v>
          </cell>
          <cell r="I37">
            <v>54647</v>
          </cell>
          <cell r="J37">
            <v>71711</v>
          </cell>
          <cell r="K37">
            <v>123059</v>
          </cell>
          <cell r="L37">
            <v>335774</v>
          </cell>
          <cell r="M37">
            <v>22806</v>
          </cell>
          <cell r="N37">
            <v>-6548</v>
          </cell>
          <cell r="O37">
            <v>87607</v>
          </cell>
          <cell r="P37">
            <v>-2076</v>
          </cell>
          <cell r="Q37">
            <v>-30</v>
          </cell>
          <cell r="R37">
            <v>286920</v>
          </cell>
        </row>
        <row r="38">
          <cell r="A38" t="str">
            <v>OH</v>
          </cell>
          <cell r="B38" t="str">
            <v>Ohio</v>
          </cell>
          <cell r="C38">
            <v>21753758</v>
          </cell>
          <cell r="D38">
            <v>4924731</v>
          </cell>
          <cell r="E38">
            <v>5083314</v>
          </cell>
          <cell r="F38">
            <v>594837</v>
          </cell>
          <cell r="G38">
            <v>3226478</v>
          </cell>
          <cell r="H38">
            <v>1819327</v>
          </cell>
          <cell r="I38">
            <v>1724366</v>
          </cell>
          <cell r="J38">
            <v>2206959</v>
          </cell>
          <cell r="K38">
            <v>910144</v>
          </cell>
          <cell r="L38">
            <v>399351</v>
          </cell>
          <cell r="M38">
            <v>16076</v>
          </cell>
          <cell r="N38">
            <v>148586</v>
          </cell>
          <cell r="O38">
            <v>-32675</v>
          </cell>
          <cell r="P38">
            <v>-67588</v>
          </cell>
          <cell r="Q38">
            <v>-3351</v>
          </cell>
          <cell r="R38">
            <v>4989181</v>
          </cell>
        </row>
        <row r="39">
          <cell r="A39" t="str">
            <v>OK</v>
          </cell>
          <cell r="B39" t="str">
            <v>Oklahoma</v>
          </cell>
          <cell r="C39">
            <v>5304279</v>
          </cell>
          <cell r="D39">
            <v>2060584</v>
          </cell>
          <cell r="E39">
            <v>2085836</v>
          </cell>
          <cell r="F39">
            <v>58936</v>
          </cell>
          <cell r="G39">
            <v>902397</v>
          </cell>
          <cell r="H39">
            <v>680777</v>
          </cell>
          <cell r="I39">
            <v>479791</v>
          </cell>
          <cell r="J39">
            <v>430076</v>
          </cell>
          <cell r="K39">
            <v>301879</v>
          </cell>
          <cell r="L39">
            <v>224559</v>
          </cell>
          <cell r="M39">
            <v>-17326</v>
          </cell>
          <cell r="N39">
            <v>-39772</v>
          </cell>
          <cell r="O39">
            <v>-11706</v>
          </cell>
          <cell r="P39">
            <v>-84274</v>
          </cell>
          <cell r="Q39">
            <v>-3383</v>
          </cell>
          <cell r="R39">
            <v>1149429</v>
          </cell>
        </row>
        <row r="40">
          <cell r="A40" t="str">
            <v>OR</v>
          </cell>
          <cell r="B40" t="str">
            <v>Oregon</v>
          </cell>
          <cell r="C40">
            <v>5872576</v>
          </cell>
          <cell r="D40">
            <v>2471499</v>
          </cell>
          <cell r="E40">
            <v>1793190</v>
          </cell>
          <cell r="F40">
            <v>689156</v>
          </cell>
          <cell r="G40">
            <v>1149792</v>
          </cell>
          <cell r="H40">
            <v>1070641</v>
          </cell>
          <cell r="I40">
            <v>638885</v>
          </cell>
          <cell r="J40">
            <v>575307</v>
          </cell>
          <cell r="K40">
            <v>366541</v>
          </cell>
          <cell r="L40">
            <v>379348</v>
          </cell>
          <cell r="M40">
            <v>-345</v>
          </cell>
          <cell r="N40">
            <v>10390</v>
          </cell>
          <cell r="O40">
            <v>47754</v>
          </cell>
          <cell r="P40">
            <v>-51271</v>
          </cell>
          <cell r="Q40">
            <v>24</v>
          </cell>
          <cell r="R40">
            <v>1942193</v>
          </cell>
        </row>
        <row r="41">
          <cell r="A41" t="str">
            <v>PA</v>
          </cell>
          <cell r="B41" t="str">
            <v>Pennsylvania</v>
          </cell>
          <cell r="C41">
            <v>24088051</v>
          </cell>
          <cell r="D41">
            <v>4935790</v>
          </cell>
          <cell r="E41">
            <v>7764427</v>
          </cell>
          <cell r="F41">
            <v>1769725</v>
          </cell>
          <cell r="G41">
            <v>3244571</v>
          </cell>
          <cell r="H41">
            <v>3303388</v>
          </cell>
          <cell r="I41">
            <v>734453</v>
          </cell>
          <cell r="J41">
            <v>1801349</v>
          </cell>
          <cell r="K41">
            <v>737239</v>
          </cell>
          <cell r="L41">
            <v>694798</v>
          </cell>
          <cell r="M41">
            <v>160882</v>
          </cell>
          <cell r="N41">
            <v>190668</v>
          </cell>
          <cell r="O41">
            <v>-169113</v>
          </cell>
          <cell r="P41">
            <v>-32672</v>
          </cell>
          <cell r="Q41">
            <v>-87247</v>
          </cell>
          <cell r="R41">
            <v>6073578</v>
          </cell>
        </row>
        <row r="42">
          <cell r="A42" t="str">
            <v>RI</v>
          </cell>
          <cell r="B42" t="str">
            <v>Rhode Island</v>
          </cell>
          <cell r="C42">
            <v>2193570</v>
          </cell>
          <cell r="D42">
            <v>394034</v>
          </cell>
          <cell r="E42">
            <v>420206</v>
          </cell>
          <cell r="F42">
            <v>116387</v>
          </cell>
          <cell r="G42">
            <v>354223</v>
          </cell>
          <cell r="H42">
            <v>199280</v>
          </cell>
          <cell r="I42">
            <v>288342</v>
          </cell>
          <cell r="J42">
            <v>181574</v>
          </cell>
          <cell r="K42">
            <v>28606</v>
          </cell>
          <cell r="L42">
            <v>63093</v>
          </cell>
          <cell r="M42">
            <v>-62679</v>
          </cell>
          <cell r="N42">
            <v>65451</v>
          </cell>
          <cell r="O42">
            <v>-1392</v>
          </cell>
          <cell r="P42">
            <v>160</v>
          </cell>
          <cell r="Q42">
            <v>0</v>
          </cell>
          <cell r="R42">
            <v>503009</v>
          </cell>
        </row>
        <row r="43">
          <cell r="A43" t="str">
            <v>SC</v>
          </cell>
          <cell r="B43" t="str">
            <v>South Carolina</v>
          </cell>
          <cell r="C43">
            <v>7351545</v>
          </cell>
          <cell r="D43">
            <v>2459093</v>
          </cell>
          <cell r="E43">
            <v>1506033</v>
          </cell>
          <cell r="F43">
            <v>70023</v>
          </cell>
          <cell r="G43">
            <v>1061209</v>
          </cell>
          <cell r="H43">
            <v>675710</v>
          </cell>
          <cell r="I43">
            <v>438428</v>
          </cell>
          <cell r="J43">
            <v>443577</v>
          </cell>
          <cell r="K43">
            <v>346130</v>
          </cell>
          <cell r="L43">
            <v>186582</v>
          </cell>
          <cell r="M43">
            <v>-45496</v>
          </cell>
          <cell r="N43">
            <v>112840</v>
          </cell>
          <cell r="O43">
            <v>-91283</v>
          </cell>
          <cell r="P43">
            <v>-513266</v>
          </cell>
          <cell r="Q43">
            <v>-4650</v>
          </cell>
          <cell r="R43">
            <v>1421100</v>
          </cell>
        </row>
        <row r="44">
          <cell r="A44" t="str">
            <v>SD</v>
          </cell>
          <cell r="B44" t="str">
            <v>South Dakota</v>
          </cell>
          <cell r="C44">
            <v>1239644</v>
          </cell>
          <cell r="D44">
            <v>385687</v>
          </cell>
          <cell r="E44">
            <v>936401</v>
          </cell>
          <cell r="F44">
            <v>8411</v>
          </cell>
          <cell r="G44">
            <v>169492</v>
          </cell>
          <cell r="H44">
            <v>164693</v>
          </cell>
          <cell r="I44">
            <v>61842</v>
          </cell>
          <cell r="J44">
            <v>96956</v>
          </cell>
          <cell r="K44">
            <v>129302</v>
          </cell>
          <cell r="L44">
            <v>149440</v>
          </cell>
          <cell r="M44">
            <v>30186</v>
          </cell>
          <cell r="N44">
            <v>-4474</v>
          </cell>
          <cell r="O44">
            <v>12376</v>
          </cell>
          <cell r="P44">
            <v>-14785</v>
          </cell>
          <cell r="Q44">
            <v>-2469</v>
          </cell>
          <cell r="R44">
            <v>344283</v>
          </cell>
        </row>
        <row r="45">
          <cell r="A45" t="str">
            <v>TN</v>
          </cell>
          <cell r="B45" t="str">
            <v>Tennessee</v>
          </cell>
          <cell r="C45">
            <v>8701312</v>
          </cell>
          <cell r="D45">
            <v>2926913</v>
          </cell>
          <cell r="E45">
            <v>2482426</v>
          </cell>
          <cell r="F45">
            <v>216394</v>
          </cell>
          <cell r="G45">
            <v>1663651</v>
          </cell>
          <cell r="H45">
            <v>1048733</v>
          </cell>
          <cell r="I45">
            <v>684364</v>
          </cell>
          <cell r="J45">
            <v>890561</v>
          </cell>
          <cell r="K45">
            <v>369883</v>
          </cell>
          <cell r="L45">
            <v>336691</v>
          </cell>
          <cell r="M45">
            <v>-73325</v>
          </cell>
          <cell r="N45">
            <v>127302</v>
          </cell>
          <cell r="O45">
            <v>16540</v>
          </cell>
          <cell r="P45">
            <v>-20903</v>
          </cell>
          <cell r="Q45">
            <v>-305955</v>
          </cell>
          <cell r="R45">
            <v>1975240</v>
          </cell>
        </row>
        <row r="46">
          <cell r="A46" t="str">
            <v>TX</v>
          </cell>
          <cell r="B46" t="str">
            <v>Texas</v>
          </cell>
          <cell r="C46">
            <v>44032028</v>
          </cell>
          <cell r="D46">
            <v>17926524</v>
          </cell>
          <cell r="E46">
            <v>10071798</v>
          </cell>
          <cell r="F46">
            <v>2412299</v>
          </cell>
          <cell r="G46">
            <v>6465479</v>
          </cell>
          <cell r="H46">
            <v>5482193</v>
          </cell>
          <cell r="I46">
            <v>2832360</v>
          </cell>
          <cell r="J46">
            <v>1945222</v>
          </cell>
          <cell r="K46">
            <v>1687227</v>
          </cell>
          <cell r="L46">
            <v>1540209</v>
          </cell>
          <cell r="M46">
            <v>-76265</v>
          </cell>
          <cell r="N46">
            <v>-44863</v>
          </cell>
          <cell r="O46">
            <v>-34919</v>
          </cell>
          <cell r="P46">
            <v>-781322</v>
          </cell>
          <cell r="Q46">
            <v>182814</v>
          </cell>
          <cell r="R46">
            <v>6944396</v>
          </cell>
        </row>
        <row r="47">
          <cell r="A47" t="str">
            <v>UT</v>
          </cell>
          <cell r="B47" t="str">
            <v>Utah</v>
          </cell>
          <cell r="C47">
            <v>4202501</v>
          </cell>
          <cell r="D47">
            <v>2416122</v>
          </cell>
          <cell r="E47">
            <v>1924087</v>
          </cell>
          <cell r="F47">
            <v>547163</v>
          </cell>
          <cell r="G47">
            <v>663415</v>
          </cell>
          <cell r="H47">
            <v>517998</v>
          </cell>
          <cell r="I47">
            <v>256045</v>
          </cell>
          <cell r="J47">
            <v>343067</v>
          </cell>
          <cell r="K47">
            <v>416969</v>
          </cell>
          <cell r="L47">
            <v>180680</v>
          </cell>
          <cell r="M47">
            <v>74816</v>
          </cell>
          <cell r="N47">
            <v>-23445</v>
          </cell>
          <cell r="O47">
            <v>206714</v>
          </cell>
          <cell r="P47">
            <v>-378880</v>
          </cell>
          <cell r="Q47">
            <v>-3612</v>
          </cell>
          <cell r="R47">
            <v>1332700</v>
          </cell>
        </row>
        <row r="48">
          <cell r="A48" t="str">
            <v>VT</v>
          </cell>
          <cell r="B48" t="str">
            <v>Vermont</v>
          </cell>
          <cell r="C48">
            <v>1471584</v>
          </cell>
          <cell r="D48">
            <v>361566</v>
          </cell>
          <cell r="E48">
            <v>668676</v>
          </cell>
          <cell r="F48">
            <v>25079</v>
          </cell>
          <cell r="G48">
            <v>177061</v>
          </cell>
          <cell r="H48">
            <v>125873</v>
          </cell>
          <cell r="I48">
            <v>49184</v>
          </cell>
          <cell r="J48">
            <v>127473</v>
          </cell>
          <cell r="K48">
            <v>33698</v>
          </cell>
          <cell r="L48">
            <v>88170</v>
          </cell>
          <cell r="M48">
            <v>21854</v>
          </cell>
          <cell r="N48">
            <v>15992</v>
          </cell>
          <cell r="O48">
            <v>1166</v>
          </cell>
          <cell r="P48">
            <v>-6353</v>
          </cell>
          <cell r="Q48">
            <v>0</v>
          </cell>
          <cell r="R48">
            <v>236271</v>
          </cell>
        </row>
        <row r="49">
          <cell r="A49" t="str">
            <v>VA</v>
          </cell>
          <cell r="B49" t="str">
            <v>Virginia</v>
          </cell>
          <cell r="C49">
            <v>15042560</v>
          </cell>
          <cell r="D49">
            <v>4530119</v>
          </cell>
          <cell r="E49">
            <v>4015611</v>
          </cell>
          <cell r="F49">
            <v>397631</v>
          </cell>
          <cell r="G49">
            <v>2083381</v>
          </cell>
          <cell r="H49">
            <v>2183660</v>
          </cell>
          <cell r="I49">
            <v>1203408</v>
          </cell>
          <cell r="J49">
            <v>887587</v>
          </cell>
          <cell r="K49">
            <v>680500</v>
          </cell>
          <cell r="L49">
            <v>284764</v>
          </cell>
          <cell r="M49">
            <v>151010</v>
          </cell>
          <cell r="N49">
            <v>200949</v>
          </cell>
          <cell r="O49">
            <v>-81749</v>
          </cell>
          <cell r="P49">
            <v>-20627</v>
          </cell>
          <cell r="Q49">
            <v>-9152</v>
          </cell>
          <cell r="R49">
            <v>3123367</v>
          </cell>
        </row>
        <row r="50">
          <cell r="A50" t="str">
            <v>WA</v>
          </cell>
          <cell r="B50" t="str">
            <v>Washington</v>
          </cell>
          <cell r="C50">
            <v>11598295</v>
          </cell>
          <cell r="D50">
            <v>4500030</v>
          </cell>
          <cell r="E50">
            <v>3828096</v>
          </cell>
          <cell r="F50">
            <v>1938570</v>
          </cell>
          <cell r="G50">
            <v>1626801</v>
          </cell>
          <cell r="H50">
            <v>1559392</v>
          </cell>
          <cell r="I50">
            <v>1237688</v>
          </cell>
          <cell r="J50">
            <v>1008168</v>
          </cell>
          <cell r="K50">
            <v>799931</v>
          </cell>
          <cell r="L50">
            <v>779158</v>
          </cell>
          <cell r="M50">
            <v>-109446</v>
          </cell>
          <cell r="N50">
            <v>24824</v>
          </cell>
          <cell r="O50">
            <v>-12217</v>
          </cell>
          <cell r="P50">
            <v>-603375</v>
          </cell>
          <cell r="Q50">
            <v>-716</v>
          </cell>
          <cell r="R50">
            <v>2550353</v>
          </cell>
        </row>
        <row r="51">
          <cell r="A51" t="str">
            <v>WV</v>
          </cell>
          <cell r="B51" t="str">
            <v>West Virginia</v>
          </cell>
          <cell r="C51">
            <v>3189416</v>
          </cell>
          <cell r="D51">
            <v>1074061</v>
          </cell>
          <cell r="E51">
            <v>1194061</v>
          </cell>
          <cell r="F51">
            <v>38362</v>
          </cell>
          <cell r="G51">
            <v>364352</v>
          </cell>
          <cell r="H51">
            <v>333775</v>
          </cell>
          <cell r="I51">
            <v>104656</v>
          </cell>
          <cell r="J51">
            <v>131829</v>
          </cell>
          <cell r="K51">
            <v>118407</v>
          </cell>
          <cell r="L51">
            <v>165361</v>
          </cell>
          <cell r="M51">
            <v>26983</v>
          </cell>
          <cell r="N51">
            <v>20978</v>
          </cell>
          <cell r="O51">
            <v>68257</v>
          </cell>
          <cell r="P51">
            <v>-4179</v>
          </cell>
          <cell r="Q51">
            <v>-17</v>
          </cell>
          <cell r="R51">
            <v>866243</v>
          </cell>
        </row>
        <row r="52">
          <cell r="A52" t="str">
            <v>WI</v>
          </cell>
          <cell r="B52" t="str">
            <v>Wisconsin</v>
          </cell>
          <cell r="C52">
            <v>10029561</v>
          </cell>
          <cell r="D52">
            <v>4460844</v>
          </cell>
          <cell r="E52">
            <v>3668271</v>
          </cell>
          <cell r="F52">
            <v>279106</v>
          </cell>
          <cell r="G52">
            <v>1779231</v>
          </cell>
          <cell r="H52">
            <v>1545438</v>
          </cell>
          <cell r="I52">
            <v>645744</v>
          </cell>
          <cell r="J52">
            <v>264917</v>
          </cell>
          <cell r="K52">
            <v>381609</v>
          </cell>
          <cell r="L52">
            <v>635890</v>
          </cell>
          <cell r="M52">
            <v>127043</v>
          </cell>
          <cell r="N52">
            <v>157341</v>
          </cell>
          <cell r="O52">
            <v>-4841</v>
          </cell>
          <cell r="P52">
            <v>-67750</v>
          </cell>
          <cell r="Q52">
            <v>15</v>
          </cell>
          <cell r="R52">
            <v>1895122</v>
          </cell>
        </row>
        <row r="53">
          <cell r="A53" t="str">
            <v>WY</v>
          </cell>
          <cell r="B53" t="str">
            <v>Wyoming</v>
          </cell>
          <cell r="C53">
            <v>1649487</v>
          </cell>
          <cell r="D53">
            <v>600115</v>
          </cell>
          <cell r="E53">
            <v>749043</v>
          </cell>
          <cell r="F53">
            <v>2816</v>
          </cell>
          <cell r="G53">
            <v>219723</v>
          </cell>
          <cell r="H53">
            <v>215414</v>
          </cell>
          <cell r="I53">
            <v>82581</v>
          </cell>
          <cell r="J53">
            <v>17428</v>
          </cell>
          <cell r="K53">
            <v>125737</v>
          </cell>
          <cell r="L53">
            <v>365246</v>
          </cell>
          <cell r="M53">
            <v>11190</v>
          </cell>
          <cell r="N53">
            <v>18245</v>
          </cell>
          <cell r="O53">
            <v>29113</v>
          </cell>
          <cell r="P53">
            <v>-6406</v>
          </cell>
          <cell r="Q53">
            <v>0</v>
          </cell>
          <cell r="R53">
            <v>518347</v>
          </cell>
        </row>
      </sheetData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3"/>
  <sheetViews>
    <sheetView workbookViewId="0">
      <selection activeCell="C9" sqref="C9"/>
    </sheetView>
  </sheetViews>
  <sheetFormatPr defaultColWidth="8.85546875" defaultRowHeight="15"/>
  <cols>
    <col min="1" max="1" width="7" bestFit="1" customWidth="1"/>
    <col min="2" max="2" width="20.140625" bestFit="1" customWidth="1"/>
    <col min="3" max="3" width="70.85546875" bestFit="1" customWidth="1"/>
    <col min="4" max="4" width="14.28515625" bestFit="1" customWidth="1"/>
  </cols>
  <sheetData>
    <row r="1" spans="1:4">
      <c r="A1" s="8" t="str">
        <f>'[1]All Capital'!A1</f>
        <v>Code</v>
      </c>
      <c r="B1" s="8" t="str">
        <f>'[1]All Capital'!B1</f>
        <v xml:space="preserve">State </v>
      </c>
      <c r="C1" t="s">
        <v>154</v>
      </c>
    </row>
    <row r="2" spans="1:4">
      <c r="A2" s="8" t="str">
        <f>'[1]All Capital'!A2</f>
        <v>US</v>
      </c>
      <c r="B2" s="8" t="str">
        <f>'[1]All Capital'!B2</f>
        <v>United States</v>
      </c>
      <c r="C2" s="8">
        <v>27044469</v>
      </c>
      <c r="D2" s="7"/>
    </row>
    <row r="3" spans="1:4">
      <c r="A3" s="8" t="str">
        <f>'[1]All Capital'!A3</f>
        <v>AL</v>
      </c>
      <c r="B3" s="8" t="str">
        <f>'[1]All Capital'!B3</f>
        <v>Alabama</v>
      </c>
      <c r="C3" s="8">
        <v>458685</v>
      </c>
      <c r="D3" s="7"/>
    </row>
    <row r="4" spans="1:4">
      <c r="A4" s="8" t="str">
        <f>'[1]All Capital'!A4</f>
        <v>AK</v>
      </c>
      <c r="B4" s="8" t="str">
        <f>'[1]All Capital'!B4</f>
        <v>Alaska</v>
      </c>
      <c r="C4" s="8">
        <v>19449</v>
      </c>
      <c r="D4" s="7"/>
    </row>
    <row r="5" spans="1:4">
      <c r="A5" s="8" t="str">
        <f>'[1]All Capital'!A5</f>
        <v>AZ</v>
      </c>
      <c r="B5" s="8" t="str">
        <f>'[1]All Capital'!B5</f>
        <v>Arizona</v>
      </c>
      <c r="C5" s="8">
        <v>571932</v>
      </c>
      <c r="D5" s="7"/>
    </row>
    <row r="6" spans="1:4">
      <c r="A6" s="8" t="str">
        <f>'[1]All Capital'!A6</f>
        <v>AR</v>
      </c>
      <c r="B6" s="8" t="str">
        <f>'[1]All Capital'!B6</f>
        <v>Arkansas</v>
      </c>
      <c r="C6" s="8">
        <v>512914</v>
      </c>
      <c r="D6" s="7"/>
    </row>
    <row r="7" spans="1:4">
      <c r="A7" s="8" t="str">
        <f>'[1]All Capital'!A7</f>
        <v>CA</v>
      </c>
      <c r="B7" s="8" t="str">
        <f>'[1]All Capital'!B7</f>
        <v>California</v>
      </c>
      <c r="C7" s="8">
        <v>4138422</v>
      </c>
      <c r="D7" s="7"/>
    </row>
    <row r="8" spans="1:4">
      <c r="A8" s="8" t="str">
        <f>'[1]All Capital'!A8</f>
        <v>CO</v>
      </c>
      <c r="B8" s="8" t="str">
        <f>'[1]All Capital'!B8</f>
        <v>Colorado</v>
      </c>
      <c r="C8" s="8">
        <v>347431</v>
      </c>
      <c r="D8" s="7"/>
    </row>
    <row r="9" spans="1:4">
      <c r="A9" s="8" t="str">
        <f>'[1]All Capital'!A9</f>
        <v>CT</v>
      </c>
      <c r="B9" s="8" t="str">
        <f>'[1]All Capital'!B9</f>
        <v>Connecticut</v>
      </c>
      <c r="C9" s="8">
        <v>331035</v>
      </c>
      <c r="D9" s="7"/>
    </row>
    <row r="10" spans="1:4">
      <c r="A10" s="8" t="str">
        <f>'[1]All Capital'!A10</f>
        <v>DE</v>
      </c>
      <c r="B10" s="8" t="str">
        <f>'[1]All Capital'!B10</f>
        <v>Delaware</v>
      </c>
      <c r="C10" s="8">
        <v>193244</v>
      </c>
      <c r="D10" s="7"/>
    </row>
    <row r="11" spans="1:4">
      <c r="A11" s="8" t="str">
        <f>'[1]All Capital'!A11</f>
        <v>DC</v>
      </c>
      <c r="B11" s="8" t="str">
        <f>'[1]All Capital'!B11</f>
        <v>District of Columbia</v>
      </c>
      <c r="C11" s="8">
        <v>0</v>
      </c>
      <c r="D11" s="7"/>
    </row>
    <row r="12" spans="1:4">
      <c r="A12" s="8" t="str">
        <f>'[1]All Capital'!A12</f>
        <v>FL</v>
      </c>
      <c r="B12" s="8" t="str">
        <f>'[1]All Capital'!B12</f>
        <v>Florida</v>
      </c>
      <c r="C12" s="8">
        <v>1738689</v>
      </c>
      <c r="D12" s="7"/>
    </row>
    <row r="13" spans="1:4">
      <c r="A13" s="8" t="str">
        <f>'[1]All Capital'!A13</f>
        <v>GA</v>
      </c>
      <c r="B13" s="8" t="str">
        <f>'[1]All Capital'!B13</f>
        <v>Georgia</v>
      </c>
      <c r="C13" s="8">
        <v>926466</v>
      </c>
      <c r="D13" s="7"/>
    </row>
    <row r="14" spans="1:4">
      <c r="A14" s="8" t="str">
        <f>'[1]All Capital'!A14</f>
        <v>HI</v>
      </c>
      <c r="B14" s="8" t="str">
        <f>'[1]All Capital'!B14</f>
        <v>Hawaii</v>
      </c>
      <c r="C14" s="8">
        <v>91801</v>
      </c>
      <c r="D14" s="7"/>
    </row>
    <row r="15" spans="1:4">
      <c r="A15" s="8" t="str">
        <f>'[1]All Capital'!A15</f>
        <v>ID</v>
      </c>
      <c r="B15" s="8" t="str">
        <f>'[1]All Capital'!B15</f>
        <v>Idaho</v>
      </c>
      <c r="C15" s="8">
        <v>75519</v>
      </c>
      <c r="D15" s="7"/>
    </row>
    <row r="16" spans="1:4">
      <c r="A16" s="8" t="str">
        <f>'[1]All Capital'!A16</f>
        <v>IL</v>
      </c>
      <c r="B16" s="8" t="str">
        <f>'[1]All Capital'!B16</f>
        <v>Illinois</v>
      </c>
      <c r="C16" s="8">
        <v>1034825</v>
      </c>
      <c r="D16" s="7"/>
    </row>
    <row r="17" spans="1:4">
      <c r="A17" s="8" t="str">
        <f>'[1]All Capital'!A17</f>
        <v>IN</v>
      </c>
      <c r="B17" s="8" t="str">
        <f>'[1]All Capital'!B17</f>
        <v>Indiana</v>
      </c>
      <c r="C17" s="8">
        <v>843562</v>
      </c>
      <c r="D17" s="7"/>
    </row>
    <row r="18" spans="1:4">
      <c r="A18" s="8" t="str">
        <f>'[1]All Capital'!A18</f>
        <v>IA</v>
      </c>
      <c r="B18" s="8" t="str">
        <f>'[1]All Capital'!B18</f>
        <v>Iowa</v>
      </c>
      <c r="C18" s="8">
        <v>270255</v>
      </c>
      <c r="D18" s="7"/>
    </row>
    <row r="19" spans="1:4">
      <c r="A19" s="8" t="str">
        <f>'[1]All Capital'!A19</f>
        <v>KS</v>
      </c>
      <c r="B19" s="8" t="str">
        <f>'[1]All Capital'!B19</f>
        <v>Kansas</v>
      </c>
      <c r="C19" s="8">
        <v>128118</v>
      </c>
      <c r="D19" s="7"/>
    </row>
    <row r="20" spans="1:4">
      <c r="A20" s="8" t="str">
        <f>'[1]All Capital'!A20</f>
        <v>KY</v>
      </c>
      <c r="B20" s="8" t="str">
        <f>'[1]All Capital'!B20</f>
        <v>Kentucky</v>
      </c>
      <c r="C20" s="8">
        <v>732887</v>
      </c>
      <c r="D20" s="7"/>
    </row>
    <row r="21" spans="1:4">
      <c r="A21" s="8" t="str">
        <f>'[1]All Capital'!A21</f>
        <v>LA</v>
      </c>
      <c r="B21" s="8" t="str">
        <f>'[1]All Capital'!B21</f>
        <v>Louisiana</v>
      </c>
      <c r="C21" s="8">
        <v>299344</v>
      </c>
      <c r="D21" s="7"/>
    </row>
    <row r="22" spans="1:4">
      <c r="A22" s="8" t="str">
        <f>'[1]All Capital'!A22</f>
        <v>ME</v>
      </c>
      <c r="B22" s="8" t="str">
        <f>'[1]All Capital'!B22</f>
        <v>Maine</v>
      </c>
      <c r="C22" s="8">
        <v>91105</v>
      </c>
      <c r="D22" s="7"/>
    </row>
    <row r="23" spans="1:4">
      <c r="A23" s="8" t="str">
        <f>'[1]All Capital'!A23</f>
        <v>MD</v>
      </c>
      <c r="B23" s="8" t="str">
        <f>'[1]All Capital'!B23</f>
        <v>Maryland</v>
      </c>
      <c r="C23" s="8">
        <v>411468</v>
      </c>
      <c r="D23" s="7"/>
    </row>
    <row r="24" spans="1:4">
      <c r="A24" s="8" t="str">
        <f>'[1]All Capital'!A24</f>
        <v>MA</v>
      </c>
      <c r="B24" s="8" t="str">
        <f>'[1]All Capital'!B24</f>
        <v>Massachusetts</v>
      </c>
      <c r="C24" s="8">
        <v>350966</v>
      </c>
      <c r="D24" s="7"/>
    </row>
    <row r="25" spans="1:4">
      <c r="A25" s="8" t="str">
        <f>'[1]All Capital'!A25</f>
        <v>MI</v>
      </c>
      <c r="B25" s="8" t="str">
        <f>'[1]All Capital'!B25</f>
        <v>Michigan</v>
      </c>
      <c r="C25" s="8">
        <v>867929</v>
      </c>
      <c r="D25" s="7"/>
    </row>
    <row r="26" spans="1:4">
      <c r="A26" s="8" t="str">
        <f>'[1]All Capital'!A26</f>
        <v>MN</v>
      </c>
      <c r="B26" s="8" t="str">
        <f>'[1]All Capital'!B26</f>
        <v>Minnesota</v>
      </c>
      <c r="C26" s="8">
        <v>502565</v>
      </c>
      <c r="D26" s="7"/>
    </row>
    <row r="27" spans="1:4">
      <c r="A27" s="8" t="str">
        <f>'[1]All Capital'!A27</f>
        <v>MS</v>
      </c>
      <c r="B27" s="8" t="str">
        <f>'[1]All Capital'!B27</f>
        <v>Mississippi</v>
      </c>
      <c r="C27" s="8">
        <v>195538</v>
      </c>
      <c r="D27" s="7"/>
    </row>
    <row r="28" spans="1:4">
      <c r="A28" s="8" t="str">
        <f>'[1]All Capital'!A28</f>
        <v>MO</v>
      </c>
      <c r="B28" s="8" t="str">
        <f>'[1]All Capital'!B28</f>
        <v>Missouri</v>
      </c>
      <c r="C28" s="8">
        <v>424806</v>
      </c>
      <c r="D28" s="7"/>
    </row>
    <row r="29" spans="1:4">
      <c r="A29" s="8" t="str">
        <f>'[1]All Capital'!A29</f>
        <v>MT</v>
      </c>
      <c r="B29" s="8" t="str">
        <f>'[1]All Capital'!B29</f>
        <v>Montana</v>
      </c>
      <c r="C29" s="8">
        <v>78501</v>
      </c>
      <c r="D29" s="7"/>
    </row>
    <row r="30" spans="1:4">
      <c r="A30" s="8" t="str">
        <f>'[1]All Capital'!A30</f>
        <v>NE</v>
      </c>
      <c r="B30" s="8" t="str">
        <f>'[1]All Capital'!B30</f>
        <v>Nebraska</v>
      </c>
      <c r="C30" s="8">
        <v>128011</v>
      </c>
      <c r="D30" s="7"/>
    </row>
    <row r="31" spans="1:4">
      <c r="A31" s="8" t="str">
        <f>'[1]All Capital'!A31</f>
        <v>NV</v>
      </c>
      <c r="B31" s="8" t="str">
        <f>'[1]All Capital'!B31</f>
        <v>Nevada</v>
      </c>
      <c r="C31" s="8">
        <v>227716</v>
      </c>
      <c r="D31" s="7"/>
    </row>
    <row r="32" spans="1:4">
      <c r="A32" s="8" t="str">
        <f>'[1]All Capital'!A32</f>
        <v>NH</v>
      </c>
      <c r="B32" s="8" t="str">
        <f>'[1]All Capital'!B32</f>
        <v>New Hampshire</v>
      </c>
      <c r="C32" s="8">
        <v>99267</v>
      </c>
      <c r="D32" s="7"/>
    </row>
    <row r="33" spans="1:4">
      <c r="A33" s="8" t="str">
        <f>'[1]All Capital'!A33</f>
        <v>NJ</v>
      </c>
      <c r="B33" s="8" t="str">
        <f>'[1]All Capital'!B33</f>
        <v>New Jersey</v>
      </c>
      <c r="C33" s="8">
        <v>817705</v>
      </c>
      <c r="D33" s="7"/>
    </row>
    <row r="34" spans="1:4">
      <c r="A34" s="8" t="str">
        <f>'[1]All Capital'!A34</f>
        <v>NM</v>
      </c>
      <c r="B34" s="8" t="str">
        <f>'[1]All Capital'!B34</f>
        <v>New Mexico</v>
      </c>
      <c r="C34" s="8">
        <v>185988</v>
      </c>
      <c r="D34" s="7"/>
    </row>
    <row r="35" spans="1:4">
      <c r="A35" s="8" t="str">
        <f>'[1]All Capital'!A35</f>
        <v>NY</v>
      </c>
      <c r="B35" s="8" t="str">
        <f>'[1]All Capital'!B35</f>
        <v>New York</v>
      </c>
      <c r="C35" s="8">
        <v>1614436</v>
      </c>
      <c r="D35" s="7"/>
    </row>
    <row r="36" spans="1:4">
      <c r="A36" s="8" t="str">
        <f>'[1]All Capital'!A36</f>
        <v>NC</v>
      </c>
      <c r="B36" s="8" t="str">
        <f>'[1]All Capital'!B36</f>
        <v>North Carolina</v>
      </c>
      <c r="C36" s="8">
        <v>584221</v>
      </c>
      <c r="D36" s="7"/>
    </row>
    <row r="37" spans="1:4">
      <c r="A37" s="8" t="str">
        <f>'[1]All Capital'!A37</f>
        <v>ND</v>
      </c>
      <c r="B37" s="8" t="str">
        <f>'[1]All Capital'!B37</f>
        <v>North Dakota</v>
      </c>
      <c r="C37" s="8">
        <v>47337</v>
      </c>
      <c r="D37" s="7"/>
    </row>
    <row r="38" spans="1:4">
      <c r="A38" s="8" t="str">
        <f>'[1]All Capital'!A38</f>
        <v>OH</v>
      </c>
      <c r="B38" s="8" t="str">
        <f>'[1]All Capital'!B38</f>
        <v>Ohio</v>
      </c>
      <c r="C38" s="8">
        <v>1001104</v>
      </c>
      <c r="D38" s="7"/>
    </row>
    <row r="39" spans="1:4">
      <c r="A39" s="8" t="str">
        <f>'[1]All Capital'!A39</f>
        <v>OK</v>
      </c>
      <c r="B39" s="8" t="str">
        <f>'[1]All Capital'!B39</f>
        <v>Oklahoma</v>
      </c>
      <c r="C39" s="8">
        <v>316848</v>
      </c>
      <c r="D39" s="7"/>
    </row>
    <row r="40" spans="1:4">
      <c r="A40" s="8" t="str">
        <f>'[1]All Capital'!A40</f>
        <v>OR</v>
      </c>
      <c r="B40" s="8" t="str">
        <f>'[1]All Capital'!B40</f>
        <v>Oregon</v>
      </c>
      <c r="C40" s="8">
        <v>217517</v>
      </c>
      <c r="D40" s="7"/>
    </row>
    <row r="41" spans="1:4">
      <c r="A41" s="8" t="str">
        <f>'[1]All Capital'!A41</f>
        <v>PA</v>
      </c>
      <c r="B41" s="8" t="str">
        <f>'[1]All Capital'!B41</f>
        <v>Pennsylvania</v>
      </c>
      <c r="C41" s="8">
        <v>1038739</v>
      </c>
      <c r="D41" s="7"/>
    </row>
    <row r="42" spans="1:4">
      <c r="A42" s="8" t="str">
        <f>'[1]All Capital'!A42</f>
        <v>RI</v>
      </c>
      <c r="B42" s="8" t="str">
        <f>'[1]All Capital'!B42</f>
        <v>Rhode Island</v>
      </c>
      <c r="C42" s="8">
        <v>110082</v>
      </c>
      <c r="D42" s="7"/>
    </row>
    <row r="43" spans="1:4">
      <c r="A43" s="8" t="str">
        <f>'[1]All Capital'!A43</f>
        <v>SC</v>
      </c>
      <c r="B43" s="8" t="str">
        <f>'[1]All Capital'!B43</f>
        <v>South Carolina</v>
      </c>
      <c r="C43" s="8">
        <v>811572</v>
      </c>
      <c r="D43" s="7"/>
    </row>
    <row r="44" spans="1:4">
      <c r="A44" s="8" t="str">
        <f>'[1]All Capital'!A44</f>
        <v>SD</v>
      </c>
      <c r="B44" s="8" t="str">
        <f>'[1]All Capital'!B44</f>
        <v>South Dakota</v>
      </c>
      <c r="C44" s="8">
        <v>32016</v>
      </c>
      <c r="D44" s="7"/>
    </row>
    <row r="45" spans="1:4">
      <c r="A45" s="8" t="str">
        <f>'[1]All Capital'!A45</f>
        <v>TN</v>
      </c>
      <c r="B45" s="8" t="str">
        <f>'[1]All Capital'!B45</f>
        <v>Tennessee</v>
      </c>
      <c r="C45" s="8">
        <v>579609</v>
      </c>
      <c r="D45" s="7"/>
    </row>
    <row r="46" spans="1:4">
      <c r="A46" s="8" t="str">
        <f>'[1]All Capital'!A46</f>
        <v>TX</v>
      </c>
      <c r="B46" s="8" t="str">
        <f>'[1]All Capital'!B46</f>
        <v>Texas</v>
      </c>
      <c r="C46" s="8">
        <v>1247478</v>
      </c>
      <c r="D46" s="7"/>
    </row>
    <row r="47" spans="1:4">
      <c r="A47" s="8" t="str">
        <f>'[1]All Capital'!A47</f>
        <v>UT</v>
      </c>
      <c r="B47" s="8" t="str">
        <f>'[1]All Capital'!B47</f>
        <v>Utah</v>
      </c>
      <c r="C47" s="8">
        <v>184361</v>
      </c>
      <c r="D47" s="7"/>
    </row>
    <row r="48" spans="1:4">
      <c r="A48" s="8" t="str">
        <f>'[1]All Capital'!A48</f>
        <v>VT</v>
      </c>
      <c r="B48" s="8" t="str">
        <f>'[1]All Capital'!B48</f>
        <v>Vermont</v>
      </c>
      <c r="C48" s="8">
        <v>101623</v>
      </c>
      <c r="D48" s="7"/>
    </row>
    <row r="49" spans="1:4">
      <c r="A49" s="8" t="str">
        <f>'[1]All Capital'!A49</f>
        <v>VA</v>
      </c>
      <c r="B49" s="8" t="str">
        <f>'[1]All Capital'!B49</f>
        <v>Virginia</v>
      </c>
      <c r="C49" s="8">
        <v>658753</v>
      </c>
      <c r="D49" s="7"/>
    </row>
    <row r="50" spans="1:4">
      <c r="A50" s="8" t="str">
        <f>'[1]All Capital'!A50</f>
        <v>WA</v>
      </c>
      <c r="B50" s="8" t="str">
        <f>'[1]All Capital'!B50</f>
        <v>Washington</v>
      </c>
      <c r="C50" s="8">
        <v>897621</v>
      </c>
      <c r="D50" s="7"/>
    </row>
    <row r="51" spans="1:4">
      <c r="A51" s="8" t="str">
        <f>'[1]All Capital'!A51</f>
        <v>WV</v>
      </c>
      <c r="B51" s="8" t="str">
        <f>'[1]All Capital'!B51</f>
        <v>West Virginia</v>
      </c>
      <c r="C51" s="8">
        <v>151284</v>
      </c>
      <c r="D51" s="7"/>
    </row>
    <row r="52" spans="1:4">
      <c r="A52" s="8" t="str">
        <f>'[1]All Capital'!A52</f>
        <v>WI</v>
      </c>
      <c r="B52" s="8" t="str">
        <f>'[1]All Capital'!B52</f>
        <v>Wisconsin</v>
      </c>
      <c r="C52" s="8">
        <v>306978</v>
      </c>
      <c r="D52" s="7"/>
    </row>
    <row r="53" spans="1:4">
      <c r="A53" s="8" t="str">
        <f>'[1]All Capital'!A53</f>
        <v>WY</v>
      </c>
      <c r="B53" s="8" t="str">
        <f>'[1]All Capital'!B53</f>
        <v>Wyoming</v>
      </c>
      <c r="C53" s="8">
        <v>46747</v>
      </c>
      <c r="D53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F16" sqref="F16"/>
    </sheetView>
  </sheetViews>
  <sheetFormatPr defaultColWidth="11.42578125" defaultRowHeight="15"/>
  <cols>
    <col min="2" max="2" width="15.85546875" bestFit="1" customWidth="1"/>
    <col min="3" max="3" width="19.7109375" customWidth="1"/>
    <col min="4" max="4" width="17.85546875" bestFit="1" customWidth="1"/>
    <col min="5" max="5" width="8" bestFit="1" customWidth="1"/>
    <col min="6" max="6" width="20.140625" customWidth="1"/>
    <col min="10" max="10" width="18" bestFit="1" customWidth="1"/>
  </cols>
  <sheetData>
    <row r="1" spans="1:10">
      <c r="A1" s="26" t="s">
        <v>131</v>
      </c>
      <c r="B1" s="27"/>
      <c r="C1" s="27"/>
      <c r="D1" s="27"/>
      <c r="E1" s="27"/>
      <c r="F1" s="28"/>
      <c r="H1" t="s">
        <v>106</v>
      </c>
    </row>
    <row r="2" spans="1:10">
      <c r="A2" s="29" t="s">
        <v>161</v>
      </c>
      <c r="B2" s="30"/>
      <c r="C2" s="30"/>
      <c r="D2" s="30"/>
      <c r="E2" s="30"/>
      <c r="F2" s="31"/>
    </row>
    <row r="3" spans="1:10" ht="30" customHeight="1">
      <c r="A3" s="15" t="s">
        <v>104</v>
      </c>
      <c r="B3" s="15" t="s">
        <v>105</v>
      </c>
      <c r="C3" s="15" t="s">
        <v>111</v>
      </c>
      <c r="D3" s="16" t="s">
        <v>123</v>
      </c>
      <c r="E3" s="15" t="s">
        <v>124</v>
      </c>
      <c r="F3" s="15" t="s">
        <v>110</v>
      </c>
      <c r="I3" s="7"/>
    </row>
    <row r="4" spans="1:10">
      <c r="A4" s="1" t="s">
        <v>96</v>
      </c>
      <c r="B4" s="1" t="s">
        <v>44</v>
      </c>
      <c r="C4" s="12">
        <f>1000*INDEX('Data - Total'!$C$2:$R$53,MATCH($B4,'Data - Total'!$B$2:$B$53,0),MATCH($H$1,'Data - Total'!$C$1:$R$1,0))/Population!$C2</f>
        <v>308.56664798479989</v>
      </c>
      <c r="D4" s="12">
        <f>INDEX('Data - Current'!$C$2:$R$53,MATCH($B4,'Data - Current'!$B$2:$B$53,0),MATCH($H$1,'Data - Current'!$C$1:$R$1,0))*1000/Population!$C2</f>
        <v>296.96514248649811</v>
      </c>
      <c r="E4" s="12">
        <f>INDEX('Data - Capital'!$C$2:$R$53,MATCH($B4,'Data - Capital'!$B$2:$B$53,0),MATCH($H$1,'Data - Capital'!$C$1:$R$1,0))*1000/Population!$C2</f>
        <v>11.601505498301787</v>
      </c>
      <c r="F4" s="9">
        <f>D4+E4-C4</f>
        <v>0</v>
      </c>
      <c r="J4" s="8"/>
    </row>
    <row r="5" spans="1:10">
      <c r="A5" s="2" t="s">
        <v>52</v>
      </c>
      <c r="B5" s="2" t="s">
        <v>0</v>
      </c>
      <c r="C5" s="13">
        <f>1000*INDEX('Data - Total'!$C$2:$R$53,MATCH($B5,'Data - Total'!$B$2:$B$53,0),MATCH($H$1,'Data - Total'!$C$1:$R$1,0))/Population!$C3</f>
        <v>239.95409221909196</v>
      </c>
      <c r="D5" s="10">
        <f>INDEX('Data - Current'!$C$2:$R$53,MATCH($B5,'Data - Current'!$B$2:$B$53,0),MATCH($H$1,'Data - Current'!$C$1:$R$1,0))*1000/Population!$C3</f>
        <v>235.04136183949961</v>
      </c>
      <c r="E5" s="10">
        <f>INDEX('Data - Capital'!$C$2:$R$53,MATCH($B5,'Data - Capital'!$B$2:$B$53,0),MATCH($H$1,'Data - Capital'!$C$1:$R$1,0))*1000/Population!$C3</f>
        <v>4.9127303795923352</v>
      </c>
      <c r="F5" s="4">
        <f>D5+E5-C5</f>
        <v>0</v>
      </c>
      <c r="J5" s="8"/>
    </row>
    <row r="6" spans="1:10">
      <c r="A6" s="2" t="s">
        <v>53</v>
      </c>
      <c r="B6" s="2" t="s">
        <v>1</v>
      </c>
      <c r="C6" s="13">
        <f>1000*INDEX('Data - Total'!$C$2:$R$53,MATCH($B6,'Data - Total'!$B$2:$B$53,0),MATCH($H$1,'Data - Total'!$C$1:$R$1,0))/Population!$C4</f>
        <v>472.41824093363118</v>
      </c>
      <c r="D6" s="10">
        <f>INDEX('Data - Current'!$C$2:$R$53,MATCH($B6,'Data - Current'!$B$2:$B$53,0),MATCH($H$1,'Data - Current'!$C$1:$R$1,0))*1000/Population!$C4</f>
        <v>450.13343254714596</v>
      </c>
      <c r="E6" s="10">
        <f>INDEX('Data - Capital'!$C$2:$R$53,MATCH($B6,'Data - Capital'!$B$2:$B$53,0),MATCH($H$1,'Data - Capital'!$C$1:$R$1,0))*1000/Population!$C4</f>
        <v>22.284808386485217</v>
      </c>
      <c r="F6" s="4">
        <f t="shared" ref="F6:F55" si="0">D6+E6-C6</f>
        <v>0</v>
      </c>
      <c r="J6" s="8"/>
    </row>
    <row r="7" spans="1:10">
      <c r="A7" s="2" t="s">
        <v>54</v>
      </c>
      <c r="B7" s="2" t="s">
        <v>2</v>
      </c>
      <c r="C7" s="13">
        <f>1000*INDEX('Data - Total'!$C$2:$R$53,MATCH($B7,'Data - Total'!$B$2:$B$53,0),MATCH($H$1,'Data - Total'!$C$1:$R$1,0))/Population!$C5</f>
        <v>314.41485632914981</v>
      </c>
      <c r="D7" s="10">
        <f>INDEX('Data - Current'!$C$2:$R$53,MATCH($B7,'Data - Current'!$B$2:$B$53,0),MATCH($H$1,'Data - Current'!$C$1:$R$1,0))*1000/Population!$C5</f>
        <v>299.82828561998076</v>
      </c>
      <c r="E7" s="10">
        <f>INDEX('Data - Capital'!$C$2:$R$53,MATCH($B7,'Data - Capital'!$B$2:$B$53,0),MATCH($H$1,'Data - Capital'!$C$1:$R$1,0))*1000/Population!$C5</f>
        <v>14.586570709169102</v>
      </c>
      <c r="F7" s="4">
        <f t="shared" si="0"/>
        <v>0</v>
      </c>
      <c r="J7" s="8"/>
    </row>
    <row r="8" spans="1:10">
      <c r="A8" s="2" t="s">
        <v>55</v>
      </c>
      <c r="B8" s="2" t="s">
        <v>3</v>
      </c>
      <c r="C8" s="13">
        <f>1000*INDEX('Data - Total'!$C$2:$R$53,MATCH($B8,'Data - Total'!$B$2:$B$53,0),MATCH($H$1,'Data - Total'!$C$1:$R$1,0))/Population!$C6</f>
        <v>198.98925168684096</v>
      </c>
      <c r="D8" s="10">
        <f>INDEX('Data - Current'!$C$2:$R$53,MATCH($B8,'Data - Current'!$B$2:$B$53,0),MATCH($H$1,'Data - Current'!$C$1:$R$1,0))*1000/Population!$C6</f>
        <v>194.33933475740005</v>
      </c>
      <c r="E8" s="10">
        <f>INDEX('Data - Capital'!$C$2:$R$53,MATCH($B8,'Data - Capital'!$B$2:$B$53,0),MATCH($H$1,'Data - Capital'!$C$1:$R$1,0))*1000/Population!$C6</f>
        <v>4.6499169294408844</v>
      </c>
      <c r="F8" s="4">
        <f t="shared" si="0"/>
        <v>0</v>
      </c>
      <c r="J8" s="8"/>
    </row>
    <row r="9" spans="1:10">
      <c r="A9" s="2" t="s">
        <v>56</v>
      </c>
      <c r="B9" s="2" t="s">
        <v>4</v>
      </c>
      <c r="C9" s="13">
        <f>1000*INDEX('Data - Total'!$C$2:$R$53,MATCH($B9,'Data - Total'!$B$2:$B$53,0),MATCH($H$1,'Data - Total'!$C$1:$R$1,0))/Population!$C7</f>
        <v>391.2796437884989</v>
      </c>
      <c r="D9" s="10">
        <f>INDEX('Data - Current'!$C$2:$R$53,MATCH($B9,'Data - Current'!$B$2:$B$53,0),MATCH($H$1,'Data - Current'!$C$1:$R$1,0))*1000/Population!$C7</f>
        <v>382.2758873629304</v>
      </c>
      <c r="E9" s="10">
        <f>INDEX('Data - Capital'!$C$2:$R$53,MATCH($B9,'Data - Capital'!$B$2:$B$53,0),MATCH($H$1,'Data - Capital'!$C$1:$R$1,0))*1000/Population!$C7</f>
        <v>9.0037564255684952</v>
      </c>
      <c r="F9" s="4">
        <f t="shared" si="0"/>
        <v>0</v>
      </c>
      <c r="J9" s="8"/>
    </row>
    <row r="10" spans="1:10">
      <c r="A10" s="2" t="s">
        <v>57</v>
      </c>
      <c r="B10" s="2" t="s">
        <v>5</v>
      </c>
      <c r="C10" s="13">
        <f>1000*INDEX('Data - Total'!$C$2:$R$53,MATCH($B10,'Data - Total'!$B$2:$B$53,0),MATCH($H$1,'Data - Total'!$C$1:$R$1,0))/Population!$C8</f>
        <v>307.21405995597979</v>
      </c>
      <c r="D10" s="10">
        <f>INDEX('Data - Current'!$C$2:$R$53,MATCH($B10,'Data - Current'!$B$2:$B$53,0),MATCH($H$1,'Data - Current'!$C$1:$R$1,0))*1000/Population!$C8</f>
        <v>296.30262404922928</v>
      </c>
      <c r="E10" s="10">
        <f>INDEX('Data - Capital'!$C$2:$R$53,MATCH($B10,'Data - Capital'!$B$2:$B$53,0),MATCH($H$1,'Data - Capital'!$C$1:$R$1,0))*1000/Population!$C8</f>
        <v>10.911435906750551</v>
      </c>
      <c r="F10" s="4">
        <f t="shared" si="0"/>
        <v>0</v>
      </c>
      <c r="J10" s="8"/>
    </row>
    <row r="11" spans="1:10">
      <c r="A11" s="2" t="s">
        <v>58</v>
      </c>
      <c r="B11" s="2" t="s">
        <v>6</v>
      </c>
      <c r="C11" s="13">
        <f>1000*INDEX('Data - Total'!$C$2:$R$53,MATCH($B11,'Data - Total'!$B$2:$B$53,0),MATCH($H$1,'Data - Total'!$C$1:$R$1,0))/Population!$C9</f>
        <v>310.9447518085268</v>
      </c>
      <c r="D11" s="10">
        <f>INDEX('Data - Current'!$C$2:$R$53,MATCH($B11,'Data - Current'!$B$2:$B$53,0),MATCH($H$1,'Data - Current'!$C$1:$R$1,0))*1000/Population!$C9</f>
        <v>297.48812167500103</v>
      </c>
      <c r="E11" s="10">
        <f>INDEX('Data - Capital'!$C$2:$R$53,MATCH($B11,'Data - Capital'!$B$2:$B$53,0),MATCH($H$1,'Data - Capital'!$C$1:$R$1,0))*1000/Population!$C9</f>
        <v>13.456630133525783</v>
      </c>
      <c r="F11" s="4">
        <f t="shared" si="0"/>
        <v>0</v>
      </c>
      <c r="J11" s="8"/>
    </row>
    <row r="12" spans="1:10">
      <c r="A12" s="2" t="s">
        <v>59</v>
      </c>
      <c r="B12" s="2" t="s">
        <v>7</v>
      </c>
      <c r="C12" s="13">
        <f>1000*INDEX('Data - Total'!$C$2:$R$53,MATCH($B12,'Data - Total'!$B$2:$B$53,0),MATCH($H$1,'Data - Total'!$C$1:$R$1,0))/Population!$C10</f>
        <v>332.08889703243932</v>
      </c>
      <c r="D12" s="10">
        <f>INDEX('Data - Current'!$C$2:$R$53,MATCH($B12,'Data - Current'!$B$2:$B$53,0),MATCH($H$1,'Data - Current'!$C$1:$R$1,0))*1000/Population!$C10</f>
        <v>325.40973147005991</v>
      </c>
      <c r="E12" s="10">
        <f>INDEX('Data - Capital'!$C$2:$R$53,MATCH($B12,'Data - Capital'!$B$2:$B$53,0),MATCH($H$1,'Data - Capital'!$C$1:$R$1,0))*1000/Population!$C10</f>
        <v>6.6791655623794144</v>
      </c>
      <c r="F12" s="4">
        <f t="shared" si="0"/>
        <v>0</v>
      </c>
      <c r="J12" s="8"/>
    </row>
    <row r="13" spans="1:10">
      <c r="A13" s="2" t="s">
        <v>60</v>
      </c>
      <c r="B13" s="2" t="s">
        <v>8</v>
      </c>
      <c r="C13" s="13">
        <f>1000*INDEX('Data - Total'!$C$2:$R$53,MATCH($B13,'Data - Total'!$B$2:$B$53,0),MATCH($H$1,'Data - Total'!$C$1:$R$1,0))/Population!$C11</f>
        <v>887.75982615268333</v>
      </c>
      <c r="D13" s="10">
        <f>INDEX('Data - Current'!$C$2:$R$53,MATCH($B13,'Data - Current'!$B$2:$B$53,0),MATCH($H$1,'Data - Current'!$C$1:$R$1,0))*1000/Population!$C11</f>
        <v>797.03483245149914</v>
      </c>
      <c r="E13" s="10">
        <f>INDEX('Data - Capital'!$C$2:$R$53,MATCH($B13,'Data - Capital'!$B$2:$B$53,0),MATCH($H$1,'Data - Capital'!$C$1:$R$1,0))*1000/Population!$C11</f>
        <v>90.724993701184175</v>
      </c>
      <c r="F13" s="4">
        <f t="shared" si="0"/>
        <v>0</v>
      </c>
      <c r="J13" s="8"/>
    </row>
    <row r="14" spans="1:10">
      <c r="A14" s="2" t="s">
        <v>61</v>
      </c>
      <c r="B14" s="2" t="s">
        <v>9</v>
      </c>
      <c r="C14" s="13">
        <f>1000*INDEX('Data - Total'!$C$2:$R$53,MATCH($B14,'Data - Total'!$B$2:$B$53,0),MATCH($H$1,'Data - Total'!$C$1:$R$1,0))/Population!$C12</f>
        <v>378.08813388527983</v>
      </c>
      <c r="D14" s="10">
        <f>INDEX('Data - Current'!$C$2:$R$53,MATCH($B14,'Data - Current'!$B$2:$B$53,0),MATCH($H$1,'Data - Current'!$C$1:$R$1,0))*1000/Population!$C12</f>
        <v>363.70506472737611</v>
      </c>
      <c r="E14" s="10">
        <f>INDEX('Data - Capital'!$C$2:$R$53,MATCH($B14,'Data - Capital'!$B$2:$B$53,0),MATCH($H$1,'Data - Capital'!$C$1:$R$1,0))*1000/Population!$C12</f>
        <v>14.383069157903716</v>
      </c>
      <c r="F14" s="4">
        <f t="shared" si="0"/>
        <v>0</v>
      </c>
      <c r="J14" s="8"/>
    </row>
    <row r="15" spans="1:10">
      <c r="A15" s="2" t="s">
        <v>62</v>
      </c>
      <c r="B15" s="2" t="s">
        <v>10</v>
      </c>
      <c r="C15" s="13">
        <f>1000*INDEX('Data - Total'!$C$2:$R$53,MATCH($B15,'Data - Total'!$B$2:$B$53,0),MATCH($H$1,'Data - Total'!$C$1:$R$1,0))/Population!$C13</f>
        <v>239.84010484927916</v>
      </c>
      <c r="D15" s="10">
        <f>INDEX('Data - Current'!$C$2:$R$53,MATCH($B15,'Data - Current'!$B$2:$B$53,0),MATCH($H$1,'Data - Current'!$C$1:$R$1,0))*1000/Population!$C13</f>
        <v>225.29236818227645</v>
      </c>
      <c r="E15" s="10">
        <f>INDEX('Data - Capital'!$C$2:$R$53,MATCH($B15,'Data - Capital'!$B$2:$B$53,0),MATCH($H$1,'Data - Capital'!$C$1:$R$1,0))*1000/Population!$C13</f>
        <v>14.547736667002722</v>
      </c>
      <c r="F15" s="4">
        <f t="shared" si="0"/>
        <v>0</v>
      </c>
      <c r="J15" s="8"/>
    </row>
    <row r="16" spans="1:10">
      <c r="A16" s="2" t="s">
        <v>63</v>
      </c>
      <c r="B16" s="2" t="s">
        <v>11</v>
      </c>
      <c r="C16" s="13">
        <f>1000*INDEX('Data - Total'!$C$2:$R$53,MATCH($B16,'Data - Total'!$B$2:$B$53,0),MATCH($H$1,'Data - Total'!$C$1:$R$1,0))/Population!$C14</f>
        <v>278.97794748005049</v>
      </c>
      <c r="D16" s="10">
        <f>INDEX('Data - Current'!$C$2:$R$53,MATCH($B16,'Data - Current'!$B$2:$B$53,0),MATCH($H$1,'Data - Current'!$C$1:$R$1,0))*1000/Population!$C14</f>
        <v>270.00946318333445</v>
      </c>
      <c r="E16" s="10">
        <f>INDEX('Data - Capital'!$C$2:$R$53,MATCH($B16,'Data - Capital'!$B$2:$B$53,0),MATCH($H$1,'Data - Capital'!$C$1:$R$1,0))*1000/Population!$C14</f>
        <v>8.9684842967160314</v>
      </c>
      <c r="F16" s="4">
        <f t="shared" si="0"/>
        <v>0</v>
      </c>
      <c r="J16" s="8"/>
    </row>
    <row r="17" spans="1:10">
      <c r="A17" s="2" t="s">
        <v>64</v>
      </c>
      <c r="B17" s="2" t="s">
        <v>12</v>
      </c>
      <c r="C17" s="13">
        <f>1000*INDEX('Data - Total'!$C$2:$R$53,MATCH($B17,'Data - Total'!$B$2:$B$53,0),MATCH($H$1,'Data - Total'!$C$1:$R$1,0))/Population!$C15</f>
        <v>250.81944609830848</v>
      </c>
      <c r="D17" s="10">
        <f>INDEX('Data - Current'!$C$2:$R$53,MATCH($B17,'Data - Current'!$B$2:$B$53,0),MATCH($H$1,'Data - Current'!$C$1:$R$1,0))*1000/Population!$C15</f>
        <v>243.38332529033147</v>
      </c>
      <c r="E17" s="10">
        <f>INDEX('Data - Capital'!$C$2:$R$53,MATCH($B17,'Data - Capital'!$B$2:$B$53,0),MATCH($H$1,'Data - Capital'!$C$1:$R$1,0))*1000/Population!$C15</f>
        <v>7.4361208079769865</v>
      </c>
      <c r="F17" s="4">
        <f t="shared" si="0"/>
        <v>0</v>
      </c>
      <c r="J17" s="8"/>
    </row>
    <row r="18" spans="1:10">
      <c r="A18" s="2" t="s">
        <v>65</v>
      </c>
      <c r="B18" s="2" t="s">
        <v>13</v>
      </c>
      <c r="C18" s="13">
        <f>1000*INDEX('Data - Total'!$C$2:$R$53,MATCH($B18,'Data - Total'!$B$2:$B$53,0),MATCH($H$1,'Data - Total'!$C$1:$R$1,0))/Population!$C16</f>
        <v>357.7024060486433</v>
      </c>
      <c r="D18" s="10">
        <f>INDEX('Data - Current'!$C$2:$R$53,MATCH($B18,'Data - Current'!$B$2:$B$53,0),MATCH($H$1,'Data - Current'!$C$1:$R$1,0))*1000/Population!$C16</f>
        <v>347.2104465493112</v>
      </c>
      <c r="E18" s="10">
        <f>INDEX('Data - Capital'!$C$2:$R$53,MATCH($B18,'Data - Capital'!$B$2:$B$53,0),MATCH($H$1,'Data - Capital'!$C$1:$R$1,0))*1000/Population!$C16</f>
        <v>10.491959499332092</v>
      </c>
      <c r="F18" s="4">
        <f t="shared" si="0"/>
        <v>0</v>
      </c>
      <c r="J18" s="8"/>
    </row>
    <row r="19" spans="1:10">
      <c r="A19" s="2" t="s">
        <v>66</v>
      </c>
      <c r="B19" s="2" t="s">
        <v>14</v>
      </c>
      <c r="C19" s="13">
        <f>1000*INDEX('Data - Total'!$C$2:$R$53,MATCH($B19,'Data - Total'!$B$2:$B$53,0),MATCH($H$1,'Data - Total'!$C$1:$R$1,0))/Population!$C17</f>
        <v>176.59436933739923</v>
      </c>
      <c r="D19" s="10">
        <f>INDEX('Data - Current'!$C$2:$R$53,MATCH($B19,'Data - Current'!$B$2:$B$53,0),MATCH($H$1,'Data - Current'!$C$1:$R$1,0))*1000/Population!$C17</f>
        <v>172.93738772693231</v>
      </c>
      <c r="E19" s="10">
        <f>INDEX('Data - Capital'!$C$2:$R$53,MATCH($B19,'Data - Capital'!$B$2:$B$53,0),MATCH($H$1,'Data - Capital'!$C$1:$R$1,0))*1000/Population!$C17</f>
        <v>3.6569816104669091</v>
      </c>
      <c r="F19" s="4">
        <f t="shared" si="0"/>
        <v>0</v>
      </c>
      <c r="J19" s="8"/>
    </row>
    <row r="20" spans="1:10">
      <c r="A20" s="2" t="s">
        <v>67</v>
      </c>
      <c r="B20" s="2" t="s">
        <v>15</v>
      </c>
      <c r="C20" s="13">
        <f>1000*INDEX('Data - Total'!$C$2:$R$53,MATCH($B20,'Data - Total'!$B$2:$B$53,0),MATCH($H$1,'Data - Total'!$C$1:$R$1,0))/Population!$C18</f>
        <v>223.91923106307513</v>
      </c>
      <c r="D20" s="10">
        <f>INDEX('Data - Current'!$C$2:$R$53,MATCH($B20,'Data - Current'!$B$2:$B$53,0),MATCH($H$1,'Data - Current'!$C$1:$R$1,0))*1000/Population!$C18</f>
        <v>216.47499053133438</v>
      </c>
      <c r="E20" s="10">
        <f>INDEX('Data - Capital'!$C$2:$R$53,MATCH($B20,'Data - Capital'!$B$2:$B$53,0),MATCH($H$1,'Data - Capital'!$C$1:$R$1,0))*1000/Population!$C18</f>
        <v>7.4442405317407552</v>
      </c>
      <c r="F20" s="4">
        <f t="shared" si="0"/>
        <v>0</v>
      </c>
      <c r="J20" s="8"/>
    </row>
    <row r="21" spans="1:10">
      <c r="A21" s="2" t="s">
        <v>68</v>
      </c>
      <c r="B21" s="2" t="s">
        <v>16</v>
      </c>
      <c r="C21" s="13">
        <f>1000*INDEX('Data - Total'!$C$2:$R$53,MATCH($B21,'Data - Total'!$B$2:$B$53,0),MATCH($H$1,'Data - Total'!$C$1:$R$1,0))/Population!$C19</f>
        <v>255.88970902637107</v>
      </c>
      <c r="D21" s="10">
        <f>INDEX('Data - Current'!$C$2:$R$53,MATCH($B21,'Data - Current'!$B$2:$B$53,0),MATCH($H$1,'Data - Current'!$C$1:$R$1,0))*1000/Population!$C19</f>
        <v>247.97381535333403</v>
      </c>
      <c r="E21" s="10">
        <f>INDEX('Data - Capital'!$C$2:$R$53,MATCH($B21,'Data - Capital'!$B$2:$B$53,0),MATCH($H$1,'Data - Capital'!$C$1:$R$1,0))*1000/Population!$C19</f>
        <v>7.9158936730370355</v>
      </c>
      <c r="F21" s="4">
        <f t="shared" si="0"/>
        <v>0</v>
      </c>
      <c r="J21" s="8"/>
    </row>
    <row r="22" spans="1:10">
      <c r="A22" s="2" t="s">
        <v>69</v>
      </c>
      <c r="B22" s="2" t="s">
        <v>17</v>
      </c>
      <c r="C22" s="13">
        <f>1000*INDEX('Data - Total'!$C$2:$R$53,MATCH($B22,'Data - Total'!$B$2:$B$53,0),MATCH($H$1,'Data - Total'!$C$1:$R$1,0))/Population!$C20</f>
        <v>155.03397426465136</v>
      </c>
      <c r="D22" s="10">
        <f>INDEX('Data - Current'!$C$2:$R$53,MATCH($B22,'Data - Current'!$B$2:$B$53,0),MATCH($H$1,'Data - Current'!$C$1:$R$1,0))*1000/Population!$C20</f>
        <v>149.62272996362466</v>
      </c>
      <c r="E22" s="10">
        <f>INDEX('Data - Capital'!$C$2:$R$53,MATCH($B22,'Data - Capital'!$B$2:$B$53,0),MATCH($H$1,'Data - Capital'!$C$1:$R$1,0))*1000/Population!$C20</f>
        <v>5.4112443010266995</v>
      </c>
      <c r="F22" s="4">
        <f t="shared" si="0"/>
        <v>0</v>
      </c>
      <c r="J22" s="8"/>
    </row>
    <row r="23" spans="1:10">
      <c r="A23" s="2" t="s">
        <v>70</v>
      </c>
      <c r="B23" s="2" t="s">
        <v>18</v>
      </c>
      <c r="C23" s="13">
        <f>1000*INDEX('Data - Total'!$C$2:$R$53,MATCH($B23,'Data - Total'!$B$2:$B$53,0),MATCH($H$1,'Data - Total'!$C$1:$R$1,0))/Population!$C21</f>
        <v>337.07628480540939</v>
      </c>
      <c r="D23" s="10">
        <f>INDEX('Data - Current'!$C$2:$R$53,MATCH($B23,'Data - Current'!$B$2:$B$53,0),MATCH($H$1,'Data - Current'!$C$1:$R$1,0))*1000/Population!$C21</f>
        <v>322.28914354413621</v>
      </c>
      <c r="E23" s="10">
        <f>INDEX('Data - Capital'!$C$2:$R$53,MATCH($B23,'Data - Capital'!$B$2:$B$53,0),MATCH($H$1,'Data - Capital'!$C$1:$R$1,0))*1000/Population!$C21</f>
        <v>14.787141261273156</v>
      </c>
      <c r="F23" s="4">
        <f t="shared" si="0"/>
        <v>0</v>
      </c>
      <c r="J23" s="8"/>
    </row>
    <row r="24" spans="1:10">
      <c r="A24" s="2" t="s">
        <v>71</v>
      </c>
      <c r="B24" s="2" t="s">
        <v>19</v>
      </c>
      <c r="C24" s="13">
        <f>1000*INDEX('Data - Total'!$C$2:$R$53,MATCH($B24,'Data - Total'!$B$2:$B$53,0),MATCH($H$1,'Data - Total'!$C$1:$R$1,0))/Population!$C22</f>
        <v>185.06433878873273</v>
      </c>
      <c r="D24" s="10">
        <f>INDEX('Data - Current'!$C$2:$R$53,MATCH($B24,'Data - Current'!$B$2:$B$53,0),MATCH($H$1,'Data - Current'!$C$1:$R$1,0))*1000/Population!$C22</f>
        <v>180.67397666100655</v>
      </c>
      <c r="E24" s="10">
        <f>INDEX('Data - Capital'!$C$2:$R$53,MATCH($B24,'Data - Capital'!$B$2:$B$53,0),MATCH($H$1,'Data - Capital'!$C$1:$R$1,0))*1000/Population!$C22</f>
        <v>4.3903621277261946</v>
      </c>
      <c r="F24" s="4">
        <f t="shared" si="0"/>
        <v>0</v>
      </c>
      <c r="J24" s="8"/>
    </row>
    <row r="25" spans="1:10">
      <c r="A25" s="2" t="s">
        <v>72</v>
      </c>
      <c r="B25" s="2" t="s">
        <v>20</v>
      </c>
      <c r="C25" s="13">
        <f>1000*INDEX('Data - Total'!$C$2:$R$53,MATCH($B25,'Data - Total'!$B$2:$B$53,0),MATCH($H$1,'Data - Total'!$C$1:$R$1,0))/Population!$C23</f>
        <v>360.3953210375268</v>
      </c>
      <c r="D25" s="10">
        <f>INDEX('Data - Current'!$C$2:$R$53,MATCH($B25,'Data - Current'!$B$2:$B$53,0),MATCH($H$1,'Data - Current'!$C$1:$R$1,0))*1000/Population!$C23</f>
        <v>356.07458409703355</v>
      </c>
      <c r="E25" s="10">
        <f>INDEX('Data - Capital'!$C$2:$R$53,MATCH($B25,'Data - Capital'!$B$2:$B$53,0),MATCH($H$1,'Data - Capital'!$C$1:$R$1,0))*1000/Population!$C23</f>
        <v>4.3207369404932496</v>
      </c>
      <c r="F25" s="4">
        <f t="shared" si="0"/>
        <v>0</v>
      </c>
      <c r="J25" s="8"/>
    </row>
    <row r="26" spans="1:10">
      <c r="A26" s="2" t="s">
        <v>73</v>
      </c>
      <c r="B26" s="2" t="s">
        <v>21</v>
      </c>
      <c r="C26" s="13">
        <f>1000*INDEX('Data - Total'!$C$2:$R$53,MATCH($B26,'Data - Total'!$B$2:$B$53,0),MATCH($H$1,'Data - Total'!$C$1:$R$1,0))/Population!$C24</f>
        <v>320.98150358129692</v>
      </c>
      <c r="D26" s="10">
        <f>INDEX('Data - Current'!$C$2:$R$53,MATCH($B26,'Data - Current'!$B$2:$B$53,0),MATCH($H$1,'Data - Current'!$C$1:$R$1,0))*1000/Population!$C24</f>
        <v>311.93064004498916</v>
      </c>
      <c r="E26" s="10">
        <f>INDEX('Data - Capital'!$C$2:$R$53,MATCH($B26,'Data - Capital'!$B$2:$B$53,0),MATCH($H$1,'Data - Capital'!$C$1:$R$1,0))*1000/Population!$C24</f>
        <v>9.0508635363077996</v>
      </c>
      <c r="F26" s="4">
        <f t="shared" si="0"/>
        <v>0</v>
      </c>
      <c r="J26" s="8"/>
    </row>
    <row r="27" spans="1:10">
      <c r="A27" s="2" t="s">
        <v>74</v>
      </c>
      <c r="B27" s="2" t="s">
        <v>22</v>
      </c>
      <c r="C27" s="13">
        <f>1000*INDEX('Data - Total'!$C$2:$R$53,MATCH($B27,'Data - Total'!$B$2:$B$53,0),MATCH($H$1,'Data - Total'!$C$1:$R$1,0))/Population!$C25</f>
        <v>236.77398619149983</v>
      </c>
      <c r="D27" s="10">
        <f>INDEX('Data - Current'!$C$2:$R$53,MATCH($B27,'Data - Current'!$B$2:$B$53,0),MATCH($H$1,'Data - Current'!$C$1:$R$1,0))*1000/Population!$C25</f>
        <v>232.00534235406934</v>
      </c>
      <c r="E27" s="10">
        <f>INDEX('Data - Capital'!$C$2:$R$53,MATCH($B27,'Data - Capital'!$B$2:$B$53,0),MATCH($H$1,'Data - Capital'!$C$1:$R$1,0))*1000/Population!$C25</f>
        <v>4.7686438374304903</v>
      </c>
      <c r="F27" s="4">
        <f t="shared" si="0"/>
        <v>0</v>
      </c>
      <c r="J27" s="8"/>
    </row>
    <row r="28" spans="1:10">
      <c r="A28" s="2" t="s">
        <v>75</v>
      </c>
      <c r="B28" s="2" t="s">
        <v>23</v>
      </c>
      <c r="C28" s="13">
        <f>1000*INDEX('Data - Total'!$C$2:$R$53,MATCH($B28,'Data - Total'!$B$2:$B$53,0),MATCH($H$1,'Data - Total'!$C$1:$R$1,0))/Population!$C26</f>
        <v>304.0050254478345</v>
      </c>
      <c r="D28" s="10">
        <f>INDEX('Data - Current'!$C$2:$R$53,MATCH($B28,'Data - Current'!$B$2:$B$53,0),MATCH($H$1,'Data - Current'!$C$1:$R$1,0))*1000/Population!$C26</f>
        <v>291.71237860356109</v>
      </c>
      <c r="E28" s="10">
        <f>INDEX('Data - Capital'!$C$2:$R$53,MATCH($B28,'Data - Capital'!$B$2:$B$53,0),MATCH($H$1,'Data - Capital'!$C$1:$R$1,0))*1000/Population!$C26</f>
        <v>12.292646844273378</v>
      </c>
      <c r="F28" s="4">
        <f t="shared" si="0"/>
        <v>0</v>
      </c>
      <c r="J28" s="8"/>
    </row>
    <row r="29" spans="1:10">
      <c r="A29" s="2" t="s">
        <v>76</v>
      </c>
      <c r="B29" s="2" t="s">
        <v>24</v>
      </c>
      <c r="C29" s="13">
        <f>1000*INDEX('Data - Total'!$C$2:$R$53,MATCH($B29,'Data - Total'!$B$2:$B$53,0),MATCH($H$1,'Data - Total'!$C$1:$R$1,0))/Population!$C27</f>
        <v>221.66263637602697</v>
      </c>
      <c r="D29" s="10">
        <f>INDEX('Data - Current'!$C$2:$R$53,MATCH($B29,'Data - Current'!$B$2:$B$53,0),MATCH($H$1,'Data - Current'!$C$1:$R$1,0))*1000/Population!$C27</f>
        <v>212.7591600787238</v>
      </c>
      <c r="E29" s="10">
        <f>INDEX('Data - Capital'!$C$2:$R$53,MATCH($B29,'Data - Capital'!$B$2:$B$53,0),MATCH($H$1,'Data - Capital'!$C$1:$R$1,0))*1000/Population!$C27</f>
        <v>8.9034762973031718</v>
      </c>
      <c r="F29" s="4">
        <f t="shared" si="0"/>
        <v>0</v>
      </c>
      <c r="J29" s="8"/>
    </row>
    <row r="30" spans="1:10">
      <c r="A30" s="2" t="s">
        <v>77</v>
      </c>
      <c r="B30" s="2" t="s">
        <v>25</v>
      </c>
      <c r="C30" s="13">
        <f>1000*INDEX('Data - Total'!$C$2:$R$53,MATCH($B30,'Data - Total'!$B$2:$B$53,0),MATCH($H$1,'Data - Total'!$C$1:$R$1,0))/Population!$C28</f>
        <v>280.7933771055657</v>
      </c>
      <c r="D30" s="10">
        <f>INDEX('Data - Current'!$C$2:$R$53,MATCH($B30,'Data - Current'!$B$2:$B$53,0),MATCH($H$1,'Data - Current'!$C$1:$R$1,0))*1000/Population!$C28</f>
        <v>263.50887203434991</v>
      </c>
      <c r="E30" s="10">
        <f>INDEX('Data - Capital'!$C$2:$R$53,MATCH($B30,'Data - Capital'!$B$2:$B$53,0),MATCH($H$1,'Data - Capital'!$C$1:$R$1,0))*1000/Population!$C28</f>
        <v>17.284505071215765</v>
      </c>
      <c r="F30" s="4">
        <f t="shared" si="0"/>
        <v>0</v>
      </c>
      <c r="J30" s="8"/>
    </row>
    <row r="31" spans="1:10">
      <c r="A31" s="2" t="s">
        <v>78</v>
      </c>
      <c r="B31" s="2" t="s">
        <v>26</v>
      </c>
      <c r="C31" s="13">
        <f>1000*INDEX('Data - Total'!$C$2:$R$53,MATCH($B31,'Data - Total'!$B$2:$B$53,0),MATCH($H$1,'Data - Total'!$C$1:$R$1,0))/Population!$C29</f>
        <v>273.92870609045497</v>
      </c>
      <c r="D31" s="10">
        <f>INDEX('Data - Current'!$C$2:$R$53,MATCH($B31,'Data - Current'!$B$2:$B$53,0),MATCH($H$1,'Data - Current'!$C$1:$R$1,0))*1000/Population!$C29</f>
        <v>261.32478016003375</v>
      </c>
      <c r="E31" s="10">
        <f>INDEX('Data - Capital'!$C$2:$R$53,MATCH($B31,'Data - Capital'!$B$2:$B$53,0),MATCH($H$1,'Data - Capital'!$C$1:$R$1,0))*1000/Population!$C29</f>
        <v>12.603925930421235</v>
      </c>
      <c r="F31" s="4">
        <f t="shared" si="0"/>
        <v>0</v>
      </c>
      <c r="J31" s="8"/>
    </row>
    <row r="32" spans="1:10">
      <c r="A32" s="2" t="s">
        <v>79</v>
      </c>
      <c r="B32" s="2" t="s">
        <v>27</v>
      </c>
      <c r="C32" s="13">
        <f>1000*INDEX('Data - Total'!$C$2:$R$53,MATCH($B32,'Data - Total'!$B$2:$B$53,0),MATCH($H$1,'Data - Total'!$C$1:$R$1,0))/Population!$C30</f>
        <v>217.97080766397178</v>
      </c>
      <c r="D32" s="10">
        <f>INDEX('Data - Current'!$C$2:$R$53,MATCH($B32,'Data - Current'!$B$2:$B$53,0),MATCH($H$1,'Data - Current'!$C$1:$R$1,0))*1000/Population!$C30</f>
        <v>208.95969629536611</v>
      </c>
      <c r="E32" s="10">
        <f>INDEX('Data - Capital'!$C$2:$R$53,MATCH($B32,'Data - Capital'!$B$2:$B$53,0),MATCH($H$1,'Data - Capital'!$C$1:$R$1,0))*1000/Population!$C30</f>
        <v>9.0111113686056541</v>
      </c>
      <c r="F32" s="4">
        <f t="shared" si="0"/>
        <v>0</v>
      </c>
      <c r="J32" s="8"/>
    </row>
    <row r="33" spans="1:10">
      <c r="A33" s="2" t="s">
        <v>80</v>
      </c>
      <c r="B33" s="2" t="s">
        <v>28</v>
      </c>
      <c r="C33" s="13">
        <f>1000*INDEX('Data - Total'!$C$2:$R$53,MATCH($B33,'Data - Total'!$B$2:$B$53,0),MATCH($H$1,'Data - Total'!$C$1:$R$1,0))/Population!$C31</f>
        <v>398.85019299554125</v>
      </c>
      <c r="D33" s="10">
        <f>INDEX('Data - Current'!$C$2:$R$53,MATCH($B33,'Data - Current'!$B$2:$B$53,0),MATCH($H$1,'Data - Current'!$C$1:$R$1,0))*1000/Population!$C31</f>
        <v>382.26001680431324</v>
      </c>
      <c r="E33" s="10">
        <f>INDEX('Data - Capital'!$C$2:$R$53,MATCH($B33,'Data - Capital'!$B$2:$B$53,0),MATCH($H$1,'Data - Capital'!$C$1:$R$1,0))*1000/Population!$C31</f>
        <v>16.590176191228004</v>
      </c>
      <c r="F33" s="4">
        <f t="shared" si="0"/>
        <v>0</v>
      </c>
      <c r="J33" s="8"/>
    </row>
    <row r="34" spans="1:10">
      <c r="A34" s="2" t="s">
        <v>81</v>
      </c>
      <c r="B34" s="2" t="s">
        <v>29</v>
      </c>
      <c r="C34" s="13">
        <f>1000*INDEX('Data - Total'!$C$2:$R$53,MATCH($B34,'Data - Total'!$B$2:$B$53,0),MATCH($H$1,'Data - Total'!$C$1:$R$1,0))/Population!$C32</f>
        <v>266.53129462944366</v>
      </c>
      <c r="D34" s="10">
        <f>INDEX('Data - Current'!$C$2:$R$53,MATCH($B34,'Data - Current'!$B$2:$B$53,0),MATCH($H$1,'Data - Current'!$C$1:$R$1,0))*1000/Population!$C32</f>
        <v>262.37779999500492</v>
      </c>
      <c r="E34" s="10">
        <f>INDEX('Data - Capital'!$C$2:$R$53,MATCH($B34,'Data - Capital'!$B$2:$B$53,0),MATCH($H$1,'Data - Capital'!$C$1:$R$1,0))*1000/Population!$C32</f>
        <v>4.1534946344387373</v>
      </c>
      <c r="F34" s="4">
        <f t="shared" si="0"/>
        <v>0</v>
      </c>
      <c r="J34" s="8"/>
    </row>
    <row r="35" spans="1:10">
      <c r="A35" s="2" t="s">
        <v>82</v>
      </c>
      <c r="B35" s="2" t="s">
        <v>30</v>
      </c>
      <c r="C35" s="13">
        <f>1000*INDEX('Data - Total'!$C$2:$R$53,MATCH($B35,'Data - Total'!$B$2:$B$53,0),MATCH($H$1,'Data - Total'!$C$1:$R$1,0))/Population!$C33</f>
        <v>374.34936908517352</v>
      </c>
      <c r="D35" s="10">
        <f>INDEX('Data - Current'!$C$2:$R$53,MATCH($B35,'Data - Current'!$B$2:$B$53,0),MATCH($H$1,'Data - Current'!$C$1:$R$1,0))*1000/Population!$C33</f>
        <v>368.02287066246055</v>
      </c>
      <c r="E35" s="10">
        <f>INDEX('Data - Capital'!$C$2:$R$53,MATCH($B35,'Data - Capital'!$B$2:$B$53,0),MATCH($H$1,'Data - Capital'!$C$1:$R$1,0))*1000/Population!$C33</f>
        <v>6.3264984227129339</v>
      </c>
      <c r="F35" s="4">
        <f t="shared" si="0"/>
        <v>0</v>
      </c>
      <c r="J35" s="8"/>
    </row>
    <row r="36" spans="1:10">
      <c r="A36" s="2" t="s">
        <v>83</v>
      </c>
      <c r="B36" s="2" t="s">
        <v>31</v>
      </c>
      <c r="C36" s="13">
        <f>1000*INDEX('Data - Total'!$C$2:$R$53,MATCH($B36,'Data - Total'!$B$2:$B$53,0),MATCH($H$1,'Data - Total'!$C$1:$R$1,0))/Population!$C34</f>
        <v>310.68591773745868</v>
      </c>
      <c r="D36" s="10">
        <f>INDEX('Data - Current'!$C$2:$R$53,MATCH($B36,'Data - Current'!$B$2:$B$53,0),MATCH($H$1,'Data - Current'!$C$1:$R$1,0))*1000/Population!$C34</f>
        <v>296.15023357066173</v>
      </c>
      <c r="E36" s="10">
        <f>INDEX('Data - Capital'!$C$2:$R$53,MATCH($B36,'Data - Capital'!$B$2:$B$53,0),MATCH($H$1,'Data - Capital'!$C$1:$R$1,0))*1000/Population!$C34</f>
        <v>14.535684166796988</v>
      </c>
      <c r="F36" s="4">
        <f t="shared" si="0"/>
        <v>0</v>
      </c>
      <c r="J36" s="8"/>
    </row>
    <row r="37" spans="1:10">
      <c r="A37" s="2" t="s">
        <v>84</v>
      </c>
      <c r="B37" s="2" t="s">
        <v>32</v>
      </c>
      <c r="C37" s="13">
        <f>1000*INDEX('Data - Total'!$C$2:$R$53,MATCH($B37,'Data - Total'!$B$2:$B$53,0),MATCH($H$1,'Data - Total'!$C$1:$R$1,0))/Population!$C35</f>
        <v>473.50388684938241</v>
      </c>
      <c r="D37" s="10">
        <f>INDEX('Data - Current'!$C$2:$R$53,MATCH($B37,'Data - Current'!$B$2:$B$53,0),MATCH($H$1,'Data - Current'!$C$1:$R$1,0))*1000/Population!$C35</f>
        <v>448.05173013504265</v>
      </c>
      <c r="E37" s="10">
        <f>INDEX('Data - Capital'!$C$2:$R$53,MATCH($B37,'Data - Capital'!$B$2:$B$53,0),MATCH($H$1,'Data - Capital'!$C$1:$R$1,0))*1000/Population!$C35</f>
        <v>25.452156714339775</v>
      </c>
      <c r="F37" s="4">
        <f t="shared" si="0"/>
        <v>0</v>
      </c>
      <c r="J37" s="8"/>
    </row>
    <row r="38" spans="1:10">
      <c r="A38" s="2" t="s">
        <v>85</v>
      </c>
      <c r="B38" s="2" t="s">
        <v>33</v>
      </c>
      <c r="C38" s="13">
        <f>1000*INDEX('Data - Total'!$C$2:$R$53,MATCH($B38,'Data - Total'!$B$2:$B$53,0),MATCH($H$1,'Data - Total'!$C$1:$R$1,0))/Population!$C36</f>
        <v>292.57335291579011</v>
      </c>
      <c r="D38" s="10">
        <f>INDEX('Data - Current'!$C$2:$R$53,MATCH($B38,'Data - Current'!$B$2:$B$53,0),MATCH($H$1,'Data - Current'!$C$1:$R$1,0))*1000/Population!$C36</f>
        <v>267.04407724887341</v>
      </c>
      <c r="E38" s="10">
        <f>INDEX('Data - Capital'!$C$2:$R$53,MATCH($B38,'Data - Capital'!$B$2:$B$53,0),MATCH($H$1,'Data - Capital'!$C$1:$R$1,0))*1000/Population!$C36</f>
        <v>25.529275666916732</v>
      </c>
      <c r="F38" s="4">
        <f t="shared" si="0"/>
        <v>0</v>
      </c>
      <c r="J38" s="8"/>
    </row>
    <row r="39" spans="1:10">
      <c r="A39" s="2" t="s">
        <v>86</v>
      </c>
      <c r="B39" s="2" t="s">
        <v>34</v>
      </c>
      <c r="C39" s="13">
        <f>1000*INDEX('Data - Total'!$C$2:$R$53,MATCH($B39,'Data - Total'!$B$2:$B$53,0),MATCH($H$1,'Data - Total'!$C$1:$R$1,0))/Population!$C37</f>
        <v>245.68586514275941</v>
      </c>
      <c r="D39" s="10">
        <f>INDEX('Data - Current'!$C$2:$R$53,MATCH($B39,'Data - Current'!$B$2:$B$53,0),MATCH($H$1,'Data - Current'!$C$1:$R$1,0))*1000/Population!$C37</f>
        <v>238.20123841215326</v>
      </c>
      <c r="E39" s="10">
        <f>INDEX('Data - Capital'!$C$2:$R$53,MATCH($B39,'Data - Capital'!$B$2:$B$53,0),MATCH($H$1,'Data - Capital'!$C$1:$R$1,0))*1000/Population!$C37</f>
        <v>7.4846267306061662</v>
      </c>
      <c r="F39" s="4">
        <f t="shared" si="0"/>
        <v>0</v>
      </c>
      <c r="J39" s="8"/>
    </row>
    <row r="40" spans="1:10">
      <c r="A40" s="2" t="s">
        <v>87</v>
      </c>
      <c r="B40" s="2" t="s">
        <v>35</v>
      </c>
      <c r="C40" s="13">
        <f>1000*INDEX('Data - Total'!$C$2:$R$53,MATCH($B40,'Data - Total'!$B$2:$B$53,0),MATCH($H$1,'Data - Total'!$C$1:$R$1,0))/Population!$C38</f>
        <v>279.32695466786532</v>
      </c>
      <c r="D40" s="10">
        <f>INDEX('Data - Current'!$C$2:$R$53,MATCH($B40,'Data - Current'!$B$2:$B$53,0),MATCH($H$1,'Data - Current'!$C$1:$R$1,0))*1000/Population!$C38</f>
        <v>269.4718792932257</v>
      </c>
      <c r="E40" s="10">
        <f>INDEX('Data - Capital'!$C$2:$R$53,MATCH($B40,'Data - Capital'!$B$2:$B$53,0),MATCH($H$1,'Data - Capital'!$C$1:$R$1,0))*1000/Population!$C38</f>
        <v>9.8550753746396058</v>
      </c>
      <c r="F40" s="4">
        <f t="shared" si="0"/>
        <v>0</v>
      </c>
      <c r="J40" s="8"/>
    </row>
    <row r="41" spans="1:10">
      <c r="A41" s="2" t="s">
        <v>88</v>
      </c>
      <c r="B41" s="2" t="s">
        <v>36</v>
      </c>
      <c r="C41" s="13">
        <f>1000*INDEX('Data - Total'!$C$2:$R$53,MATCH($B41,'Data - Total'!$B$2:$B$53,0),MATCH($H$1,'Data - Total'!$C$1:$R$1,0))/Population!$C39</f>
        <v>236.41159332355093</v>
      </c>
      <c r="D41" s="10">
        <f>INDEX('Data - Current'!$C$2:$R$53,MATCH($B41,'Data - Current'!$B$2:$B$53,0),MATCH($H$1,'Data - Current'!$C$1:$R$1,0))*1000/Population!$C39</f>
        <v>223.73927151767893</v>
      </c>
      <c r="E41" s="10">
        <f>INDEX('Data - Capital'!$C$2:$R$53,MATCH($B41,'Data - Capital'!$B$2:$B$53,0),MATCH($H$1,'Data - Capital'!$C$1:$R$1,0))*1000/Population!$C39</f>
        <v>12.672321805872008</v>
      </c>
      <c r="F41" s="4">
        <f t="shared" si="0"/>
        <v>0</v>
      </c>
      <c r="J41" s="8"/>
    </row>
    <row r="42" spans="1:10">
      <c r="A42" s="2" t="s">
        <v>89</v>
      </c>
      <c r="B42" s="2" t="s">
        <v>37</v>
      </c>
      <c r="C42" s="13">
        <f>1000*INDEX('Data - Total'!$C$2:$R$53,MATCH($B42,'Data - Total'!$B$2:$B$53,0),MATCH($H$1,'Data - Total'!$C$1:$R$1,0))/Population!$C40</f>
        <v>294.91797745085267</v>
      </c>
      <c r="D42" s="10">
        <f>INDEX('Data - Current'!$C$2:$R$53,MATCH($B42,'Data - Current'!$B$2:$B$53,0),MATCH($H$1,'Data - Current'!$C$1:$R$1,0))*1000/Population!$C40</f>
        <v>285.08953277567508</v>
      </c>
      <c r="E42" s="10">
        <f>INDEX('Data - Capital'!$C$2:$R$53,MATCH($B42,'Data - Capital'!$B$2:$B$53,0),MATCH($H$1,'Data - Capital'!$C$1:$R$1,0))*1000/Population!$C40</f>
        <v>9.8284446751775736</v>
      </c>
      <c r="F42" s="4">
        <f t="shared" si="0"/>
        <v>0</v>
      </c>
      <c r="J42" s="8"/>
    </row>
    <row r="43" spans="1:10">
      <c r="A43" s="2" t="s">
        <v>90</v>
      </c>
      <c r="B43" s="2" t="s">
        <v>38</v>
      </c>
      <c r="C43" s="13">
        <f>1000*INDEX('Data - Total'!$C$2:$R$53,MATCH($B43,'Data - Total'!$B$2:$B$53,0),MATCH($H$1,'Data - Total'!$C$1:$R$1,0))/Population!$C41</f>
        <v>254.07674821455183</v>
      </c>
      <c r="D43" s="10">
        <f>INDEX('Data - Current'!$C$2:$R$53,MATCH($B43,'Data - Current'!$B$2:$B$53,0),MATCH($H$1,'Data - Current'!$C$1:$R$1,0))*1000/Population!$C41</f>
        <v>246.57371944636364</v>
      </c>
      <c r="E43" s="10">
        <f>INDEX('Data - Capital'!$C$2:$R$53,MATCH($B43,'Data - Capital'!$B$2:$B$53,0),MATCH($H$1,'Data - Capital'!$C$1:$R$1,0))*1000/Population!$C41</f>
        <v>7.5030287681881731</v>
      </c>
      <c r="F43" s="4">
        <f t="shared" si="0"/>
        <v>0</v>
      </c>
      <c r="J43" s="8"/>
    </row>
    <row r="44" spans="1:10">
      <c r="A44" s="2" t="s">
        <v>91</v>
      </c>
      <c r="B44" s="2" t="s">
        <v>39</v>
      </c>
      <c r="C44" s="13">
        <f>1000*INDEX('Data - Total'!$C$2:$R$53,MATCH($B44,'Data - Total'!$B$2:$B$53,0),MATCH($H$1,'Data - Total'!$C$1:$R$1,0))/Population!$C42</f>
        <v>336.51011697289761</v>
      </c>
      <c r="D44" s="10">
        <f>INDEX('Data - Current'!$C$2:$R$53,MATCH($B44,'Data - Current'!$B$2:$B$53,0),MATCH($H$1,'Data - Current'!$C$1:$R$1,0))*1000/Population!$C42</f>
        <v>333.86248060822487</v>
      </c>
      <c r="E44" s="10">
        <f>INDEX('Data - Capital'!$C$2:$R$53,MATCH($B44,'Data - Capital'!$B$2:$B$53,0),MATCH($H$1,'Data - Capital'!$C$1:$R$1,0))*1000/Population!$C42</f>
        <v>2.6476363646727221</v>
      </c>
      <c r="F44" s="4">
        <f t="shared" si="0"/>
        <v>0</v>
      </c>
      <c r="J44" s="8"/>
    </row>
    <row r="45" spans="1:10">
      <c r="A45" s="2" t="s">
        <v>92</v>
      </c>
      <c r="B45" s="2" t="s">
        <v>40</v>
      </c>
      <c r="C45" s="13">
        <f>1000*INDEX('Data - Total'!$C$2:$R$53,MATCH($B45,'Data - Total'!$B$2:$B$53,0),MATCH($H$1,'Data - Total'!$C$1:$R$1,0))/Population!$C43</f>
        <v>224.70763586576183</v>
      </c>
      <c r="D45" s="10">
        <f>INDEX('Data - Current'!$C$2:$R$53,MATCH($B45,'Data - Current'!$B$2:$B$53,0),MATCH($H$1,'Data - Current'!$C$1:$R$1,0))*1000/Population!$C43</f>
        <v>215.82612705952903</v>
      </c>
      <c r="E45" s="10">
        <f>INDEX('Data - Capital'!$C$2:$R$53,MATCH($B45,'Data - Capital'!$B$2:$B$53,0),MATCH($H$1,'Data - Capital'!$C$1:$R$1,0))*1000/Population!$C43</f>
        <v>8.8815088062328105</v>
      </c>
      <c r="F45" s="4">
        <f t="shared" si="0"/>
        <v>0</v>
      </c>
      <c r="J45" s="8"/>
    </row>
    <row r="46" spans="1:10">
      <c r="A46" s="2" t="s">
        <v>93</v>
      </c>
      <c r="B46" s="2" t="s">
        <v>41</v>
      </c>
      <c r="C46" s="13">
        <f>1000*INDEX('Data - Total'!$C$2:$R$53,MATCH($B46,'Data - Total'!$B$2:$B$53,0),MATCH($H$1,'Data - Total'!$C$1:$R$1,0))/Population!$C44</f>
        <v>203.10507798644466</v>
      </c>
      <c r="D46" s="10">
        <f>INDEX('Data - Current'!$C$2:$R$53,MATCH($B46,'Data - Current'!$B$2:$B$53,0),MATCH($H$1,'Data - Current'!$C$1:$R$1,0))*1000/Population!$C44</f>
        <v>195.01164763739899</v>
      </c>
      <c r="E46" s="10">
        <f>INDEX('Data - Capital'!$C$2:$R$53,MATCH($B46,'Data - Capital'!$B$2:$B$53,0),MATCH($H$1,'Data - Capital'!$C$1:$R$1,0))*1000/Population!$C44</f>
        <v>8.0934303490456614</v>
      </c>
      <c r="F46" s="4">
        <f t="shared" si="0"/>
        <v>0</v>
      </c>
      <c r="J46" s="8"/>
    </row>
    <row r="47" spans="1:10">
      <c r="A47" s="2" t="s">
        <v>94</v>
      </c>
      <c r="B47" s="2" t="s">
        <v>42</v>
      </c>
      <c r="C47" s="13">
        <f>1000*INDEX('Data - Total'!$C$2:$R$53,MATCH($B47,'Data - Total'!$B$2:$B$53,0),MATCH($H$1,'Data - Total'!$C$1:$R$1,0))/Population!$C45</f>
        <v>257.72352950197956</v>
      </c>
      <c r="D47" s="10">
        <f>INDEX('Data - Current'!$C$2:$R$53,MATCH($B47,'Data - Current'!$B$2:$B$53,0),MATCH($H$1,'Data - Current'!$C$1:$R$1,0))*1000/Population!$C45</f>
        <v>248.63826352089183</v>
      </c>
      <c r="E47" s="10">
        <f>INDEX('Data - Capital'!$C$2:$R$53,MATCH($B47,'Data - Capital'!$B$2:$B$53,0),MATCH($H$1,'Data - Capital'!$C$1:$R$1,0))*1000/Population!$C45</f>
        <v>9.085265981087737</v>
      </c>
      <c r="F47" s="4">
        <f t="shared" si="0"/>
        <v>0</v>
      </c>
      <c r="J47" s="8"/>
    </row>
    <row r="48" spans="1:10">
      <c r="A48" s="2" t="s">
        <v>95</v>
      </c>
      <c r="B48" s="2" t="s">
        <v>43</v>
      </c>
      <c r="C48" s="13">
        <f>1000*INDEX('Data - Total'!$C$2:$R$53,MATCH($B48,'Data - Total'!$B$2:$B$53,0),MATCH($H$1,'Data - Total'!$C$1:$R$1,0))/Population!$C46</f>
        <v>247.77245497141112</v>
      </c>
      <c r="D48" s="10">
        <f>INDEX('Data - Current'!$C$2:$R$53,MATCH($B48,'Data - Current'!$B$2:$B$53,0),MATCH($H$1,'Data - Current'!$C$1:$R$1,0))*1000/Population!$C46</f>
        <v>237.89911882317224</v>
      </c>
      <c r="E48" s="10">
        <f>INDEX('Data - Capital'!$C$2:$R$53,MATCH($B48,'Data - Capital'!$B$2:$B$53,0),MATCH($H$1,'Data - Capital'!$C$1:$R$1,0))*1000/Population!$C46</f>
        <v>9.8733361482388844</v>
      </c>
      <c r="F48" s="4">
        <f t="shared" si="0"/>
        <v>0</v>
      </c>
      <c r="J48" s="8"/>
    </row>
    <row r="49" spans="1:10">
      <c r="A49" s="2" t="s">
        <v>97</v>
      </c>
      <c r="B49" s="2" t="s">
        <v>45</v>
      </c>
      <c r="C49" s="13">
        <f>1000*INDEX('Data - Total'!$C$2:$R$53,MATCH($B49,'Data - Total'!$B$2:$B$53,0),MATCH($H$1,'Data - Total'!$C$1:$R$1,0))/Population!$C47</f>
        <v>232.35373848502064</v>
      </c>
      <c r="D49" s="10">
        <f>INDEX('Data - Current'!$C$2:$R$53,MATCH($B49,'Data - Current'!$B$2:$B$53,0),MATCH($H$1,'Data - Current'!$C$1:$R$1,0))*1000/Population!$C47</f>
        <v>224.37704758415714</v>
      </c>
      <c r="E49" s="10">
        <f>INDEX('Data - Capital'!$C$2:$R$53,MATCH($B49,'Data - Capital'!$B$2:$B$53,0),MATCH($H$1,'Data - Capital'!$C$1:$R$1,0))*1000/Population!$C47</f>
        <v>7.9766909008634785</v>
      </c>
      <c r="F49" s="4">
        <f t="shared" si="0"/>
        <v>0</v>
      </c>
      <c r="J49" s="8"/>
    </row>
    <row r="50" spans="1:10">
      <c r="A50" s="2" t="s">
        <v>98</v>
      </c>
      <c r="B50" s="2" t="s">
        <v>46</v>
      </c>
      <c r="C50" s="13">
        <f>1000*INDEX('Data - Total'!$C$2:$R$53,MATCH($B50,'Data - Total'!$B$2:$B$53,0),MATCH($H$1,'Data - Total'!$C$1:$R$1,0))/Population!$C48</f>
        <v>282.78270924301034</v>
      </c>
      <c r="D50" s="10">
        <f>INDEX('Data - Current'!$C$2:$R$53,MATCH($B50,'Data - Current'!$B$2:$B$53,0),MATCH($H$1,'Data - Current'!$C$1:$R$1,0))*1000/Population!$C48</f>
        <v>266.11545697593823</v>
      </c>
      <c r="E50" s="10">
        <f>INDEX('Data - Capital'!$C$2:$R$53,MATCH($B50,'Data - Capital'!$B$2:$B$53,0),MATCH($H$1,'Data - Capital'!$C$1:$R$1,0))*1000/Population!$C48</f>
        <v>16.667252267072115</v>
      </c>
      <c r="F50" s="4">
        <f t="shared" si="0"/>
        <v>0</v>
      </c>
      <c r="J50" s="8"/>
    </row>
    <row r="51" spans="1:10">
      <c r="A51" s="2" t="s">
        <v>99</v>
      </c>
      <c r="B51" s="2" t="s">
        <v>47</v>
      </c>
      <c r="C51" s="13">
        <f>1000*INDEX('Data - Total'!$C$2:$R$53,MATCH($B51,'Data - Total'!$B$2:$B$53,0),MATCH($H$1,'Data - Total'!$C$1:$R$1,0))/Population!$C49</f>
        <v>254.27483168815178</v>
      </c>
      <c r="D51" s="10">
        <f>INDEX('Data - Current'!$C$2:$R$53,MATCH($B51,'Data - Current'!$B$2:$B$53,0),MATCH($H$1,'Data - Current'!$C$1:$R$1,0))*1000/Population!$C49</f>
        <v>237.72667879184058</v>
      </c>
      <c r="E51" s="10">
        <f>INDEX('Data - Capital'!$C$2:$R$53,MATCH($B51,'Data - Capital'!$B$2:$B$53,0),MATCH($H$1,'Data - Capital'!$C$1:$R$1,0))*1000/Population!$C49</f>
        <v>16.548152896311212</v>
      </c>
      <c r="F51" s="4">
        <f t="shared" si="0"/>
        <v>0</v>
      </c>
      <c r="J51" s="8"/>
    </row>
    <row r="52" spans="1:10">
      <c r="A52" s="2" t="s">
        <v>100</v>
      </c>
      <c r="B52" s="2" t="s">
        <v>48</v>
      </c>
      <c r="C52" s="13">
        <f>1000*INDEX('Data - Total'!$C$2:$R$53,MATCH($B52,'Data - Total'!$B$2:$B$53,0),MATCH($H$1,'Data - Total'!$C$1:$R$1,0))/Population!$C50</f>
        <v>235.8939000119629</v>
      </c>
      <c r="D52" s="10">
        <f>INDEX('Data - Current'!$C$2:$R$53,MATCH($B52,'Data - Current'!$B$2:$B$53,0),MATCH($H$1,'Data - Current'!$C$1:$R$1,0))*1000/Population!$C50</f>
        <v>231.29637886845529</v>
      </c>
      <c r="E52" s="10">
        <f>INDEX('Data - Capital'!$C$2:$R$53,MATCH($B52,'Data - Capital'!$B$2:$B$53,0),MATCH($H$1,'Data - Capital'!$C$1:$R$1,0))*1000/Population!$C50</f>
        <v>4.5975211435075929</v>
      </c>
      <c r="F52" s="4">
        <f t="shared" si="0"/>
        <v>0</v>
      </c>
      <c r="J52" s="8"/>
    </row>
    <row r="53" spans="1:10">
      <c r="A53" s="2" t="s">
        <v>101</v>
      </c>
      <c r="B53" s="2" t="s">
        <v>49</v>
      </c>
      <c r="C53" s="13">
        <f>1000*INDEX('Data - Total'!$C$2:$R$53,MATCH($B53,'Data - Total'!$B$2:$B$53,0),MATCH($H$1,'Data - Total'!$C$1:$R$1,0))/Population!$C51</f>
        <v>196.27724419319372</v>
      </c>
      <c r="D53" s="10">
        <f>INDEX('Data - Current'!$C$2:$R$53,MATCH($B53,'Data - Current'!$B$2:$B$53,0),MATCH($H$1,'Data - Current'!$C$1:$R$1,0))*1000/Population!$C51</f>
        <v>187.46407529333683</v>
      </c>
      <c r="E53" s="10">
        <f>INDEX('Data - Capital'!$C$2:$R$53,MATCH($B53,'Data - Capital'!$B$2:$B$53,0),MATCH($H$1,'Data - Capital'!$C$1:$R$1,0))*1000/Population!$C51</f>
        <v>8.8131688998568674</v>
      </c>
      <c r="F53" s="4">
        <f t="shared" si="0"/>
        <v>0</v>
      </c>
      <c r="J53" s="8"/>
    </row>
    <row r="54" spans="1:10">
      <c r="A54" s="2" t="s">
        <v>102</v>
      </c>
      <c r="B54" s="2" t="s">
        <v>50</v>
      </c>
      <c r="C54" s="13">
        <f>1000*INDEX('Data - Total'!$C$2:$R$53,MATCH($B54,'Data - Total'!$B$2:$B$53,0),MATCH($H$1,'Data - Total'!$C$1:$R$1,0))/Population!$C52</f>
        <v>310.78878748370272</v>
      </c>
      <c r="D54" s="10">
        <f>INDEX('Data - Current'!$C$2:$R$53,MATCH($B54,'Data - Current'!$B$2:$B$53,0),MATCH($H$1,'Data - Current'!$C$1:$R$1,0))*1000/Population!$C52</f>
        <v>295.84142082779613</v>
      </c>
      <c r="E54" s="10">
        <f>INDEX('Data - Capital'!$C$2:$R$53,MATCH($B54,'Data - Capital'!$B$2:$B$53,0),MATCH($H$1,'Data - Capital'!$C$1:$R$1,0))*1000/Population!$C52</f>
        <v>14.947366655906631</v>
      </c>
      <c r="F54" s="4">
        <f t="shared" si="0"/>
        <v>0</v>
      </c>
      <c r="J54" s="8"/>
    </row>
    <row r="55" spans="1:10">
      <c r="A55" s="3" t="s">
        <v>103</v>
      </c>
      <c r="B55" s="3" t="s">
        <v>51</v>
      </c>
      <c r="C55" s="14">
        <f>1000*INDEX('Data - Total'!$C$2:$R$53,MATCH($B55,'Data - Total'!$B$2:$B$53,0),MATCH($H$1,'Data - Total'!$C$1:$R$1,0))/Population!$C53</f>
        <v>380.87305618199559</v>
      </c>
      <c r="D55" s="11">
        <f>INDEX('Data - Current'!$C$2:$R$53,MATCH($B55,'Data - Current'!$B$2:$B$53,0),MATCH($H$1,'Data - Current'!$C$1:$R$1,0))*1000/Population!$C53</f>
        <v>350.46707101663566</v>
      </c>
      <c r="E55" s="11">
        <f>INDEX('Data - Capital'!$C$2:$R$53,MATCH($B55,'Data - Capital'!$B$2:$B$53,0),MATCH($H$1,'Data - Capital'!$C$1:$R$1,0))*1000/Population!$C53</f>
        <v>30.405985165359954</v>
      </c>
      <c r="F55" s="5">
        <f t="shared" si="0"/>
        <v>0</v>
      </c>
      <c r="J55" s="8"/>
    </row>
    <row r="56" spans="1:10" ht="15" customHeight="1">
      <c r="A56" s="32" t="s">
        <v>142</v>
      </c>
      <c r="B56" s="33"/>
      <c r="C56" s="33"/>
      <c r="D56" s="33"/>
      <c r="E56" s="33"/>
      <c r="F56" s="34"/>
    </row>
    <row r="57" spans="1:10">
      <c r="A57" s="35"/>
      <c r="B57" s="36"/>
      <c r="C57" s="36"/>
      <c r="D57" s="36"/>
      <c r="E57" s="36"/>
      <c r="F57" s="37"/>
    </row>
    <row r="58" spans="1:10">
      <c r="A58" s="35"/>
      <c r="B58" s="36"/>
      <c r="C58" s="36"/>
      <c r="D58" s="36"/>
      <c r="E58" s="36"/>
      <c r="F58" s="37"/>
    </row>
    <row r="59" spans="1:10">
      <c r="A59" s="35"/>
      <c r="B59" s="36"/>
      <c r="C59" s="36"/>
      <c r="D59" s="36"/>
      <c r="E59" s="36"/>
      <c r="F59" s="37"/>
    </row>
    <row r="60" spans="1:10">
      <c r="A60" s="35"/>
      <c r="B60" s="36"/>
      <c r="C60" s="36"/>
      <c r="D60" s="36"/>
      <c r="E60" s="36"/>
      <c r="F60" s="37"/>
    </row>
    <row r="61" spans="1:10">
      <c r="A61" s="35"/>
      <c r="B61" s="36"/>
      <c r="C61" s="36"/>
      <c r="D61" s="36"/>
      <c r="E61" s="36"/>
      <c r="F61" s="37"/>
    </row>
    <row r="62" spans="1:10">
      <c r="A62" s="35"/>
      <c r="B62" s="36"/>
      <c r="C62" s="36"/>
      <c r="D62" s="36"/>
      <c r="E62" s="36"/>
      <c r="F62" s="37"/>
    </row>
    <row r="63" spans="1:10">
      <c r="A63" s="38"/>
      <c r="B63" s="39"/>
      <c r="C63" s="39"/>
      <c r="D63" s="39"/>
      <c r="E63" s="39"/>
      <c r="F63" s="40"/>
    </row>
    <row r="67" spans="7:7">
      <c r="G67" s="6"/>
    </row>
  </sheetData>
  <mergeCells count="3">
    <mergeCell ref="A1:F1"/>
    <mergeCell ref="A2:F2"/>
    <mergeCell ref="A56:F6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A2" sqref="A2:F2"/>
    </sheetView>
  </sheetViews>
  <sheetFormatPr defaultColWidth="11.42578125" defaultRowHeight="15"/>
  <cols>
    <col min="2" max="2" width="15.85546875" bestFit="1" customWidth="1"/>
    <col min="3" max="3" width="19.7109375" customWidth="1"/>
    <col min="4" max="4" width="17.85546875" bestFit="1" customWidth="1"/>
    <col min="5" max="5" width="8" bestFit="1" customWidth="1"/>
    <col min="6" max="6" width="20.140625" customWidth="1"/>
  </cols>
  <sheetData>
    <row r="1" spans="1:10">
      <c r="A1" s="26" t="s">
        <v>132</v>
      </c>
      <c r="B1" s="27"/>
      <c r="C1" s="27"/>
      <c r="D1" s="27"/>
      <c r="E1" s="27"/>
      <c r="F1" s="28"/>
      <c r="H1" t="s">
        <v>117</v>
      </c>
    </row>
    <row r="2" spans="1:10">
      <c r="A2" s="29" t="s">
        <v>161</v>
      </c>
      <c r="B2" s="30"/>
      <c r="C2" s="30"/>
      <c r="D2" s="30"/>
      <c r="E2" s="30"/>
      <c r="F2" s="31"/>
    </row>
    <row r="3" spans="1:10" ht="30" customHeight="1">
      <c r="A3" s="15" t="s">
        <v>104</v>
      </c>
      <c r="B3" s="15" t="s">
        <v>105</v>
      </c>
      <c r="C3" s="15" t="s">
        <v>111</v>
      </c>
      <c r="D3" s="16" t="s">
        <v>123</v>
      </c>
      <c r="E3" s="15" t="s">
        <v>124</v>
      </c>
      <c r="F3" s="15" t="s">
        <v>110</v>
      </c>
      <c r="I3" s="7"/>
      <c r="J3" s="7"/>
    </row>
    <row r="4" spans="1:10">
      <c r="A4" s="1" t="s">
        <v>96</v>
      </c>
      <c r="B4" s="1" t="s">
        <v>44</v>
      </c>
      <c r="C4" s="12">
        <f>1000*INDEX('Data - Total'!$C$2:$R$53,MATCH($B4,'Data - Total'!$B$2:$B$53,0),MATCH($H$1,'Data - Total'!$C$1:$R$1,0))/Population!$C2</f>
        <v>194.66320871622136</v>
      </c>
      <c r="D4" s="12">
        <f>INDEX('Data - Current'!$C$2:$R$53,MATCH($B4,'Data - Current'!$B$2:$B$53,0),MATCH($H$1,'Data - Current'!$C$1:$R$1,0))*1000/Population!$C2</f>
        <v>185.01464308545309</v>
      </c>
      <c r="E4" s="12">
        <f>INDEX('Data - Capital'!$C$2:$R$53,MATCH($B4,'Data - Capital'!$B$2:$B$53,0),MATCH($H$1,'Data - Capital'!$C$1:$R$1,0))*1000/Population!$C2</f>
        <v>9.6485656307682639</v>
      </c>
      <c r="F4" s="9">
        <f>D4+E4-C4</f>
        <v>0</v>
      </c>
    </row>
    <row r="5" spans="1:10">
      <c r="A5" s="2" t="s">
        <v>52</v>
      </c>
      <c r="B5" s="2" t="s">
        <v>0</v>
      </c>
      <c r="C5" s="13">
        <f>1000*INDEX('Data - Total'!$C$2:$R$53,MATCH($B5,'Data - Total'!$B$2:$B$53,0),MATCH($H$1,'Data - Total'!$C$1:$R$1,0))/Population!$C3</f>
        <v>147.75824891167255</v>
      </c>
      <c r="D5" s="10">
        <f>INDEX('Data - Current'!$C$2:$R$53,MATCH($B5,'Data - Current'!$B$2:$B$53,0),MATCH($H$1,'Data - Current'!$C$1:$R$1,0))*1000/Population!$C3</f>
        <v>143.32087039624832</v>
      </c>
      <c r="E5" s="10">
        <f>INDEX('Data - Capital'!$C$2:$R$53,MATCH($B5,'Data - Capital'!$B$2:$B$53,0),MATCH($H$1,'Data - Capital'!$C$1:$R$1,0))*1000/Population!$C3</f>
        <v>4.4373785154242338</v>
      </c>
      <c r="F5" s="4">
        <f>D5+E5-C5</f>
        <v>0</v>
      </c>
    </row>
    <row r="6" spans="1:10">
      <c r="A6" s="2" t="s">
        <v>53</v>
      </c>
      <c r="B6" s="2" t="s">
        <v>1</v>
      </c>
      <c r="C6" s="13">
        <f>1000*INDEX('Data - Total'!$C$2:$R$53,MATCH($B6,'Data - Total'!$B$2:$B$53,0),MATCH($H$1,'Data - Total'!$C$1:$R$1,0))/Population!$C4</f>
        <v>432.56355998856486</v>
      </c>
      <c r="D6" s="10">
        <f>INDEX('Data - Current'!$C$2:$R$53,MATCH($B6,'Data - Current'!$B$2:$B$53,0),MATCH($H$1,'Data - Current'!$C$1:$R$1,0))*1000/Population!$C4</f>
        <v>411.23487000756415</v>
      </c>
      <c r="E6" s="10">
        <f>INDEX('Data - Capital'!$C$2:$R$53,MATCH($B6,'Data - Capital'!$B$2:$B$53,0),MATCH($H$1,'Data - Capital'!$C$1:$R$1,0))*1000/Population!$C4</f>
        <v>21.328689981000736</v>
      </c>
      <c r="F6" s="4">
        <f t="shared" ref="F6:F55" si="0">D6+E6-C6</f>
        <v>0</v>
      </c>
    </row>
    <row r="7" spans="1:10">
      <c r="A7" s="2" t="s">
        <v>54</v>
      </c>
      <c r="B7" s="2" t="s">
        <v>2</v>
      </c>
      <c r="C7" s="13">
        <f>1000*INDEX('Data - Total'!$C$2:$R$53,MATCH($B7,'Data - Total'!$B$2:$B$53,0),MATCH($H$1,'Data - Total'!$C$1:$R$1,0))/Population!$C5</f>
        <v>235.57419226519607</v>
      </c>
      <c r="D7" s="10">
        <f>INDEX('Data - Current'!$C$2:$R$53,MATCH($B7,'Data - Current'!$B$2:$B$53,0),MATCH($H$1,'Data - Current'!$C$1:$R$1,0))*1000/Population!$C5</f>
        <v>224.00154600902104</v>
      </c>
      <c r="E7" s="10">
        <f>INDEX('Data - Capital'!$C$2:$R$53,MATCH($B7,'Data - Capital'!$B$2:$B$53,0),MATCH($H$1,'Data - Capital'!$C$1:$R$1,0))*1000/Population!$C5</f>
        <v>11.572646256175037</v>
      </c>
      <c r="F7" s="4">
        <f t="shared" si="0"/>
        <v>0</v>
      </c>
    </row>
    <row r="8" spans="1:10">
      <c r="A8" s="2" t="s">
        <v>55</v>
      </c>
      <c r="B8" s="2" t="s">
        <v>3</v>
      </c>
      <c r="C8" s="13">
        <f>1000*INDEX('Data - Total'!$C$2:$R$53,MATCH($B8,'Data - Total'!$B$2:$B$53,0),MATCH($H$1,'Data - Total'!$C$1:$R$1,0))/Population!$C6</f>
        <v>189.24287118977384</v>
      </c>
      <c r="D8" s="10">
        <f>INDEX('Data - Current'!$C$2:$R$53,MATCH($B8,'Data - Current'!$B$2:$B$53,0),MATCH($H$1,'Data - Current'!$C$1:$R$1,0))*1000/Population!$C6</f>
        <v>173.84667548231783</v>
      </c>
      <c r="E8" s="10">
        <f>INDEX('Data - Capital'!$C$2:$R$53,MATCH($B8,'Data - Capital'!$B$2:$B$53,0),MATCH($H$1,'Data - Capital'!$C$1:$R$1,0))*1000/Population!$C6</f>
        <v>15.396195707456007</v>
      </c>
      <c r="F8" s="4">
        <f t="shared" si="0"/>
        <v>0</v>
      </c>
    </row>
    <row r="9" spans="1:10">
      <c r="A9" s="2" t="s">
        <v>56</v>
      </c>
      <c r="B9" s="2" t="s">
        <v>4</v>
      </c>
      <c r="C9" s="13">
        <f>1000*INDEX('Data - Total'!$C$2:$R$53,MATCH($B9,'Data - Total'!$B$2:$B$53,0),MATCH($H$1,'Data - Total'!$C$1:$R$1,0))/Population!$C7</f>
        <v>359.69795164725224</v>
      </c>
      <c r="D9" s="10">
        <f>INDEX('Data - Current'!$C$2:$R$53,MATCH($B9,'Data - Current'!$B$2:$B$53,0),MATCH($H$1,'Data - Current'!$C$1:$R$1,0))*1000/Population!$C7</f>
        <v>334.69341966088655</v>
      </c>
      <c r="E9" s="10">
        <f>INDEX('Data - Capital'!$C$2:$R$53,MATCH($B9,'Data - Capital'!$B$2:$B$53,0),MATCH($H$1,'Data - Capital'!$C$1:$R$1,0))*1000/Population!$C7</f>
        <v>25.004531986365684</v>
      </c>
      <c r="F9" s="4">
        <f t="shared" si="0"/>
        <v>0</v>
      </c>
    </row>
    <row r="10" spans="1:10">
      <c r="A10" s="2" t="s">
        <v>57</v>
      </c>
      <c r="B10" s="2" t="s">
        <v>5</v>
      </c>
      <c r="C10" s="13">
        <f>1000*INDEX('Data - Total'!$C$2:$R$53,MATCH($B10,'Data - Total'!$B$2:$B$53,0),MATCH($H$1,'Data - Total'!$C$1:$R$1,0))/Population!$C8</f>
        <v>239.53596012411327</v>
      </c>
      <c r="D10" s="10">
        <f>INDEX('Data - Current'!$C$2:$R$53,MATCH($B10,'Data - Current'!$B$2:$B$53,0),MATCH($H$1,'Data - Current'!$C$1:$R$1,0))*1000/Population!$C8</f>
        <v>232.88208179618695</v>
      </c>
      <c r="E10" s="10">
        <f>INDEX('Data - Capital'!$C$2:$R$53,MATCH($B10,'Data - Capital'!$B$2:$B$53,0),MATCH($H$1,'Data - Capital'!$C$1:$R$1,0))*1000/Population!$C8</f>
        <v>6.6538783279263152</v>
      </c>
      <c r="F10" s="4">
        <f t="shared" si="0"/>
        <v>0</v>
      </c>
    </row>
    <row r="11" spans="1:10">
      <c r="A11" s="2" t="s">
        <v>58</v>
      </c>
      <c r="B11" s="2" t="s">
        <v>6</v>
      </c>
      <c r="C11" s="13">
        <f>1000*INDEX('Data - Total'!$C$2:$R$53,MATCH($B11,'Data - Total'!$B$2:$B$53,0),MATCH($H$1,'Data - Total'!$C$1:$R$1,0))/Population!$C9</f>
        <v>190.54535964936198</v>
      </c>
      <c r="D11" s="10">
        <f>INDEX('Data - Current'!$C$2:$R$53,MATCH($B11,'Data - Current'!$B$2:$B$53,0),MATCH($H$1,'Data - Current'!$C$1:$R$1,0))*1000/Population!$C9</f>
        <v>188.17887569476864</v>
      </c>
      <c r="E11" s="10">
        <f>INDEX('Data - Capital'!$C$2:$R$53,MATCH($B11,'Data - Capital'!$B$2:$B$53,0),MATCH($H$1,'Data - Capital'!$C$1:$R$1,0))*1000/Population!$C9</f>
        <v>2.3664839545933325</v>
      </c>
      <c r="F11" s="4">
        <f t="shared" si="0"/>
        <v>0</v>
      </c>
    </row>
    <row r="12" spans="1:10">
      <c r="A12" s="2" t="s">
        <v>59</v>
      </c>
      <c r="B12" s="2" t="s">
        <v>7</v>
      </c>
      <c r="C12" s="13">
        <f>1000*INDEX('Data - Total'!$C$2:$R$53,MATCH($B12,'Data - Total'!$B$2:$B$53,0),MATCH($H$1,'Data - Total'!$C$1:$R$1,0))/Population!$C10</f>
        <v>307.62116348795536</v>
      </c>
      <c r="D12" s="10">
        <f>INDEX('Data - Current'!$C$2:$R$53,MATCH($B12,'Data - Current'!$B$2:$B$53,0),MATCH($H$1,'Data - Current'!$C$1:$R$1,0))*1000/Population!$C10</f>
        <v>306.48906455690542</v>
      </c>
      <c r="E12" s="10">
        <f>INDEX('Data - Capital'!$C$2:$R$53,MATCH($B12,'Data - Capital'!$B$2:$B$53,0),MATCH($H$1,'Data - Capital'!$C$1:$R$1,0))*1000/Population!$C10</f>
        <v>1.1320989310499399</v>
      </c>
      <c r="F12" s="4">
        <f t="shared" si="0"/>
        <v>0</v>
      </c>
    </row>
    <row r="13" spans="1:10">
      <c r="A13" s="2" t="s">
        <v>60</v>
      </c>
      <c r="B13" s="2" t="s">
        <v>8</v>
      </c>
      <c r="C13" s="13">
        <f>1000*INDEX('Data - Total'!$C$2:$R$53,MATCH($B13,'Data - Total'!$B$2:$B$53,0),MATCH($H$1,'Data - Total'!$C$1:$R$1,0))/Population!$C11</f>
        <v>378.96510456034264</v>
      </c>
      <c r="D13" s="10">
        <f>INDEX('Data - Current'!$C$2:$R$53,MATCH($B13,'Data - Current'!$B$2:$B$53,0),MATCH($H$1,'Data - Current'!$C$1:$R$1,0))*1000/Population!$C11</f>
        <v>367.57999496094732</v>
      </c>
      <c r="E13" s="10">
        <f>INDEX('Data - Capital'!$C$2:$R$53,MATCH($B13,'Data - Capital'!$B$2:$B$53,0),MATCH($H$1,'Data - Capital'!$C$1:$R$1,0))*1000/Population!$C11</f>
        <v>11.385109599395314</v>
      </c>
      <c r="F13" s="4">
        <f t="shared" si="0"/>
        <v>0</v>
      </c>
    </row>
    <row r="14" spans="1:10">
      <c r="A14" s="2" t="s">
        <v>61</v>
      </c>
      <c r="B14" s="2" t="s">
        <v>9</v>
      </c>
      <c r="C14" s="13">
        <f>1000*INDEX('Data - Total'!$C$2:$R$53,MATCH($B14,'Data - Total'!$B$2:$B$53,0),MATCH($H$1,'Data - Total'!$C$1:$R$1,0))/Population!$C12</f>
        <v>210.04701720054661</v>
      </c>
      <c r="D14" s="10">
        <f>INDEX('Data - Current'!$C$2:$R$53,MATCH($B14,'Data - Current'!$B$2:$B$53,0),MATCH($H$1,'Data - Current'!$C$1:$R$1,0))*1000/Population!$C12</f>
        <v>207.51840184813872</v>
      </c>
      <c r="E14" s="10">
        <f>INDEX('Data - Capital'!$C$2:$R$53,MATCH($B14,'Data - Capital'!$B$2:$B$53,0),MATCH($H$1,'Data - Capital'!$C$1:$R$1,0))*1000/Population!$C12</f>
        <v>2.5286153524078756</v>
      </c>
      <c r="F14" s="4">
        <f t="shared" si="0"/>
        <v>0</v>
      </c>
    </row>
    <row r="15" spans="1:10">
      <c r="A15" s="2" t="s">
        <v>62</v>
      </c>
      <c r="B15" s="2" t="s">
        <v>10</v>
      </c>
      <c r="C15" s="13">
        <f>1000*INDEX('Data - Total'!$C$2:$R$53,MATCH($B15,'Data - Total'!$B$2:$B$53,0),MATCH($H$1,'Data - Total'!$C$1:$R$1,0))/Population!$C13</f>
        <v>234.99616896864603</v>
      </c>
      <c r="D15" s="10">
        <f>INDEX('Data - Current'!$C$2:$R$53,MATCH($B15,'Data - Current'!$B$2:$B$53,0),MATCH($H$1,'Data - Current'!$C$1:$R$1,0))*1000/Population!$C13</f>
        <v>210.90220788385926</v>
      </c>
      <c r="E15" s="10">
        <f>INDEX('Data - Capital'!$C$2:$R$53,MATCH($B15,'Data - Capital'!$B$2:$B$53,0),MATCH($H$1,'Data - Capital'!$C$1:$R$1,0))*1000/Population!$C13</f>
        <v>24.093961084786773</v>
      </c>
      <c r="F15" s="4">
        <f t="shared" si="0"/>
        <v>0</v>
      </c>
    </row>
    <row r="16" spans="1:10">
      <c r="A16" s="2" t="s">
        <v>63</v>
      </c>
      <c r="B16" s="2" t="s">
        <v>11</v>
      </c>
      <c r="C16" s="13">
        <f>1000*INDEX('Data - Total'!$C$2:$R$53,MATCH($B16,'Data - Total'!$B$2:$B$53,0),MATCH($H$1,'Data - Total'!$C$1:$R$1,0))/Population!$C14</f>
        <v>142.31177383709826</v>
      </c>
      <c r="D16" s="10">
        <f>INDEX('Data - Current'!$C$2:$R$53,MATCH($B16,'Data - Current'!$B$2:$B$53,0),MATCH($H$1,'Data - Current'!$C$1:$R$1,0))*1000/Population!$C14</f>
        <v>141.97216187069472</v>
      </c>
      <c r="E16" s="10">
        <f>INDEX('Data - Capital'!$C$2:$R$53,MATCH($B16,'Data - Capital'!$B$2:$B$53,0),MATCH($H$1,'Data - Capital'!$C$1:$R$1,0))*1000/Population!$C14</f>
        <v>0.33961196640354518</v>
      </c>
      <c r="F16" s="4">
        <f t="shared" si="0"/>
        <v>0</v>
      </c>
    </row>
    <row r="17" spans="1:6">
      <c r="A17" s="2" t="s">
        <v>64</v>
      </c>
      <c r="B17" s="2" t="s">
        <v>12</v>
      </c>
      <c r="C17" s="13">
        <f>1000*INDEX('Data - Total'!$C$2:$R$53,MATCH($B17,'Data - Total'!$B$2:$B$53,0),MATCH($H$1,'Data - Total'!$C$1:$R$1,0))/Population!$C15</f>
        <v>191.07477484817528</v>
      </c>
      <c r="D17" s="10">
        <f>INDEX('Data - Current'!$C$2:$R$53,MATCH($B17,'Data - Current'!$B$2:$B$53,0),MATCH($H$1,'Data - Current'!$C$1:$R$1,0))*1000/Population!$C15</f>
        <v>184.64141790810922</v>
      </c>
      <c r="E17" s="10">
        <f>INDEX('Data - Capital'!$C$2:$R$53,MATCH($B17,'Data - Capital'!$B$2:$B$53,0),MATCH($H$1,'Data - Capital'!$C$1:$R$1,0))*1000/Population!$C15</f>
        <v>6.4333569400660569</v>
      </c>
      <c r="F17" s="4">
        <f t="shared" si="0"/>
        <v>0</v>
      </c>
    </row>
    <row r="18" spans="1:6">
      <c r="A18" s="2" t="s">
        <v>65</v>
      </c>
      <c r="B18" s="2" t="s">
        <v>13</v>
      </c>
      <c r="C18" s="13">
        <f>1000*INDEX('Data - Total'!$C$2:$R$53,MATCH($B18,'Data - Total'!$B$2:$B$53,0),MATCH($H$1,'Data - Total'!$C$1:$R$1,0))/Population!$C16</f>
        <v>160.17601069710543</v>
      </c>
      <c r="D18" s="10">
        <f>INDEX('Data - Current'!$C$2:$R$53,MATCH($B18,'Data - Current'!$B$2:$B$53,0),MATCH($H$1,'Data - Current'!$C$1:$R$1,0))*1000/Population!$C16</f>
        <v>157.48192661306567</v>
      </c>
      <c r="E18" s="10">
        <f>INDEX('Data - Capital'!$C$2:$R$53,MATCH($B18,'Data - Capital'!$B$2:$B$53,0),MATCH($H$1,'Data - Capital'!$C$1:$R$1,0))*1000/Population!$C16</f>
        <v>2.6940840840397637</v>
      </c>
      <c r="F18" s="4">
        <f t="shared" si="0"/>
        <v>0</v>
      </c>
    </row>
    <row r="19" spans="1:6">
      <c r="A19" s="2" t="s">
        <v>66</v>
      </c>
      <c r="B19" s="2" t="s">
        <v>14</v>
      </c>
      <c r="C19" s="13">
        <f>1000*INDEX('Data - Total'!$C$2:$R$53,MATCH($B19,'Data - Total'!$B$2:$B$53,0),MATCH($H$1,'Data - Total'!$C$1:$R$1,0))/Population!$C17</f>
        <v>146.63566257629674</v>
      </c>
      <c r="D19" s="10">
        <f>INDEX('Data - Current'!$C$2:$R$53,MATCH($B19,'Data - Current'!$B$2:$B$53,0),MATCH($H$1,'Data - Current'!$C$1:$R$1,0))*1000/Population!$C17</f>
        <v>143.68031115853569</v>
      </c>
      <c r="E19" s="10">
        <f>INDEX('Data - Capital'!$C$2:$R$53,MATCH($B19,'Data - Capital'!$B$2:$B$53,0),MATCH($H$1,'Data - Capital'!$C$1:$R$1,0))*1000/Population!$C17</f>
        <v>2.9553514177610487</v>
      </c>
      <c r="F19" s="4">
        <f t="shared" si="0"/>
        <v>0</v>
      </c>
    </row>
    <row r="20" spans="1:6">
      <c r="A20" s="2" t="s">
        <v>67</v>
      </c>
      <c r="B20" s="2" t="s">
        <v>15</v>
      </c>
      <c r="C20" s="13">
        <f>1000*INDEX('Data - Total'!$C$2:$R$53,MATCH($B20,'Data - Total'!$B$2:$B$53,0),MATCH($H$1,'Data - Total'!$C$1:$R$1,0))/Population!$C18</f>
        <v>169.99221374964034</v>
      </c>
      <c r="D20" s="10">
        <f>INDEX('Data - Current'!$C$2:$R$53,MATCH($B20,'Data - Current'!$B$2:$B$53,0),MATCH($H$1,'Data - Current'!$C$1:$R$1,0))*1000/Population!$C18</f>
        <v>131.59640889680699</v>
      </c>
      <c r="E20" s="10">
        <f>INDEX('Data - Capital'!$C$2:$R$53,MATCH($B20,'Data - Capital'!$B$2:$B$53,0),MATCH($H$1,'Data - Capital'!$C$1:$R$1,0))*1000/Population!$C18</f>
        <v>38.395804852833365</v>
      </c>
      <c r="F20" s="4">
        <f t="shared" si="0"/>
        <v>0</v>
      </c>
    </row>
    <row r="21" spans="1:6">
      <c r="A21" s="2" t="s">
        <v>68</v>
      </c>
      <c r="B21" s="2" t="s">
        <v>16</v>
      </c>
      <c r="C21" s="13">
        <f>1000*INDEX('Data - Total'!$C$2:$R$53,MATCH($B21,'Data - Total'!$B$2:$B$53,0),MATCH($H$1,'Data - Total'!$C$1:$R$1,0))/Population!$C19</f>
        <v>166.53591899558069</v>
      </c>
      <c r="D21" s="10">
        <f>INDEX('Data - Current'!$C$2:$R$53,MATCH($B21,'Data - Current'!$B$2:$B$53,0),MATCH($H$1,'Data - Current'!$C$1:$R$1,0))*1000/Population!$C19</f>
        <v>163.2829354191976</v>
      </c>
      <c r="E21" s="10">
        <f>INDEX('Data - Capital'!$C$2:$R$53,MATCH($B21,'Data - Capital'!$B$2:$B$53,0),MATCH($H$1,'Data - Capital'!$C$1:$R$1,0))*1000/Population!$C19</f>
        <v>3.2529835763830897</v>
      </c>
      <c r="F21" s="4">
        <f t="shared" si="0"/>
        <v>0</v>
      </c>
    </row>
    <row r="22" spans="1:6">
      <c r="A22" s="2" t="s">
        <v>69</v>
      </c>
      <c r="B22" s="2" t="s">
        <v>17</v>
      </c>
      <c r="C22" s="13">
        <f>1000*INDEX('Data - Total'!$C$2:$R$53,MATCH($B22,'Data - Total'!$B$2:$B$53,0),MATCH($H$1,'Data - Total'!$C$1:$R$1,0))/Population!$C20</f>
        <v>168.57645720908002</v>
      </c>
      <c r="D22" s="10">
        <f>INDEX('Data - Current'!$C$2:$R$53,MATCH($B22,'Data - Current'!$B$2:$B$53,0),MATCH($H$1,'Data - Current'!$C$1:$R$1,0))*1000/Population!$C20</f>
        <v>165.90368578282249</v>
      </c>
      <c r="E22" s="10">
        <f>INDEX('Data - Capital'!$C$2:$R$53,MATCH($B22,'Data - Capital'!$B$2:$B$53,0),MATCH($H$1,'Data - Capital'!$C$1:$R$1,0))*1000/Population!$C20</f>
        <v>2.6727714262575382</v>
      </c>
      <c r="F22" s="4">
        <f t="shared" si="0"/>
        <v>0</v>
      </c>
    </row>
    <row r="23" spans="1:6">
      <c r="A23" s="2" t="s">
        <v>70</v>
      </c>
      <c r="B23" s="2" t="s">
        <v>18</v>
      </c>
      <c r="C23" s="13">
        <f>1000*INDEX('Data - Total'!$C$2:$R$53,MATCH($B23,'Data - Total'!$B$2:$B$53,0),MATCH($H$1,'Data - Total'!$C$1:$R$1,0))/Population!$C21</f>
        <v>288.66816483174745</v>
      </c>
      <c r="D23" s="10">
        <f>INDEX('Data - Current'!$C$2:$R$53,MATCH($B23,'Data - Current'!$B$2:$B$53,0),MATCH($H$1,'Data - Current'!$C$1:$R$1,0))*1000/Population!$C21</f>
        <v>260.78561587788596</v>
      </c>
      <c r="E23" s="10">
        <f>INDEX('Data - Capital'!$C$2:$R$53,MATCH($B23,'Data - Capital'!$B$2:$B$53,0),MATCH($H$1,'Data - Capital'!$C$1:$R$1,0))*1000/Population!$C21</f>
        <v>27.882548953861495</v>
      </c>
      <c r="F23" s="4">
        <f t="shared" si="0"/>
        <v>0</v>
      </c>
    </row>
    <row r="24" spans="1:6">
      <c r="A24" s="2" t="s">
        <v>71</v>
      </c>
      <c r="B24" s="2" t="s">
        <v>19</v>
      </c>
      <c r="C24" s="13">
        <f>1000*INDEX('Data - Total'!$C$2:$R$53,MATCH($B24,'Data - Total'!$B$2:$B$53,0),MATCH($H$1,'Data - Total'!$C$1:$R$1,0))/Population!$C22</f>
        <v>145.8197851560148</v>
      </c>
      <c r="D24" s="10">
        <f>INDEX('Data - Current'!$C$2:$R$53,MATCH($B24,'Data - Current'!$B$2:$B$53,0),MATCH($H$1,'Data - Current'!$C$1:$R$1,0))*1000/Population!$C22</f>
        <v>144.94743307200406</v>
      </c>
      <c r="E24" s="10">
        <f>INDEX('Data - Capital'!$C$2:$R$53,MATCH($B24,'Data - Capital'!$B$2:$B$53,0),MATCH($H$1,'Data - Capital'!$C$1:$R$1,0))*1000/Population!$C22</f>
        <v>0.87235208401074216</v>
      </c>
      <c r="F24" s="4">
        <f t="shared" si="0"/>
        <v>0</v>
      </c>
    </row>
    <row r="25" spans="1:6">
      <c r="A25" s="2" t="s">
        <v>72</v>
      </c>
      <c r="B25" s="2" t="s">
        <v>20</v>
      </c>
      <c r="C25" s="13">
        <f>1000*INDEX('Data - Total'!$C$2:$R$53,MATCH($B25,'Data - Total'!$B$2:$B$53,0),MATCH($H$1,'Data - Total'!$C$1:$R$1,0))/Population!$C23</f>
        <v>296.97229327649069</v>
      </c>
      <c r="D25" s="10">
        <f>INDEX('Data - Current'!$C$2:$R$53,MATCH($B25,'Data - Current'!$B$2:$B$53,0),MATCH($H$1,'Data - Current'!$C$1:$R$1,0))*1000/Population!$C23</f>
        <v>291.93496948904914</v>
      </c>
      <c r="E25" s="10">
        <f>INDEX('Data - Capital'!$C$2:$R$53,MATCH($B25,'Data - Capital'!$B$2:$B$53,0),MATCH($H$1,'Data - Capital'!$C$1:$R$1,0))*1000/Population!$C23</f>
        <v>5.0373237874415357</v>
      </c>
      <c r="F25" s="4">
        <f t="shared" si="0"/>
        <v>0</v>
      </c>
    </row>
    <row r="26" spans="1:6">
      <c r="A26" s="2" t="s">
        <v>73</v>
      </c>
      <c r="B26" s="2" t="s">
        <v>21</v>
      </c>
      <c r="C26" s="13">
        <f>1000*INDEX('Data - Total'!$C$2:$R$53,MATCH($B26,'Data - Total'!$B$2:$B$53,0),MATCH($H$1,'Data - Total'!$C$1:$R$1,0))/Population!$C24</f>
        <v>158.6864686577735</v>
      </c>
      <c r="D26" s="10">
        <f>INDEX('Data - Current'!$C$2:$R$53,MATCH($B26,'Data - Current'!$B$2:$B$53,0),MATCH($H$1,'Data - Current'!$C$1:$R$1,0))*1000/Population!$C24</f>
        <v>155.70231747239902</v>
      </c>
      <c r="E26" s="10">
        <f>INDEX('Data - Capital'!$C$2:$R$53,MATCH($B26,'Data - Capital'!$B$2:$B$53,0),MATCH($H$1,'Data - Capital'!$C$1:$R$1,0))*1000/Population!$C24</f>
        <v>2.984151185374504</v>
      </c>
      <c r="F26" s="4">
        <f t="shared" si="0"/>
        <v>0</v>
      </c>
    </row>
    <row r="27" spans="1:6">
      <c r="A27" s="2" t="s">
        <v>74</v>
      </c>
      <c r="B27" s="2" t="s">
        <v>22</v>
      </c>
      <c r="C27" s="13">
        <f>1000*INDEX('Data - Total'!$C$2:$R$53,MATCH($B27,'Data - Total'!$B$2:$B$53,0),MATCH($H$1,'Data - Total'!$C$1:$R$1,0))/Population!$C25</f>
        <v>227.18328306919497</v>
      </c>
      <c r="D27" s="10">
        <f>INDEX('Data - Current'!$C$2:$R$53,MATCH($B27,'Data - Current'!$B$2:$B$53,0),MATCH($H$1,'Data - Current'!$C$1:$R$1,0))*1000/Population!$C25</f>
        <v>224.04654185054784</v>
      </c>
      <c r="E27" s="10">
        <f>INDEX('Data - Capital'!$C$2:$R$53,MATCH($B27,'Data - Capital'!$B$2:$B$53,0),MATCH($H$1,'Data - Capital'!$C$1:$R$1,0))*1000/Population!$C25</f>
        <v>3.1367412186471304</v>
      </c>
      <c r="F27" s="4">
        <f t="shared" si="0"/>
        <v>0</v>
      </c>
    </row>
    <row r="28" spans="1:6">
      <c r="A28" s="2" t="s">
        <v>75</v>
      </c>
      <c r="B28" s="2" t="s">
        <v>23</v>
      </c>
      <c r="C28" s="13">
        <f>1000*INDEX('Data - Total'!$C$2:$R$53,MATCH($B28,'Data - Total'!$B$2:$B$53,0),MATCH($H$1,'Data - Total'!$C$1:$R$1,0))/Population!$C26</f>
        <v>160.56157149322149</v>
      </c>
      <c r="D28" s="10">
        <f>INDEX('Data - Current'!$C$2:$R$53,MATCH($B28,'Data - Current'!$B$2:$B$53,0),MATCH($H$1,'Data - Current'!$C$1:$R$1,0))*1000/Population!$C26</f>
        <v>157.17664244700651</v>
      </c>
      <c r="E28" s="10">
        <f>INDEX('Data - Capital'!$C$2:$R$53,MATCH($B28,'Data - Capital'!$B$2:$B$53,0),MATCH($H$1,'Data - Capital'!$C$1:$R$1,0))*1000/Population!$C26</f>
        <v>3.3849290462149773</v>
      </c>
      <c r="F28" s="4">
        <f t="shared" si="0"/>
        <v>0</v>
      </c>
    </row>
    <row r="29" spans="1:6">
      <c r="A29" s="2" t="s">
        <v>76</v>
      </c>
      <c r="B29" s="2" t="s">
        <v>24</v>
      </c>
      <c r="C29" s="13">
        <f>1000*INDEX('Data - Total'!$C$2:$R$53,MATCH($B29,'Data - Total'!$B$2:$B$53,0),MATCH($H$1,'Data - Total'!$C$1:$R$1,0))/Population!$C27</f>
        <v>186.95491867921666</v>
      </c>
      <c r="D29" s="10">
        <f>INDEX('Data - Current'!$C$2:$R$53,MATCH($B29,'Data - Current'!$B$2:$B$53,0),MATCH($H$1,'Data - Current'!$C$1:$R$1,0))*1000/Population!$C27</f>
        <v>158.11900123805438</v>
      </c>
      <c r="E29" s="10">
        <f>INDEX('Data - Capital'!$C$2:$R$53,MATCH($B29,'Data - Capital'!$B$2:$B$53,0),MATCH($H$1,'Data - Capital'!$C$1:$R$1,0))*1000/Population!$C27</f>
        <v>28.835917441162277</v>
      </c>
      <c r="F29" s="4">
        <f t="shared" si="0"/>
        <v>0</v>
      </c>
    </row>
    <row r="30" spans="1:6">
      <c r="A30" s="2" t="s">
        <v>77</v>
      </c>
      <c r="B30" s="2" t="s">
        <v>25</v>
      </c>
      <c r="C30" s="13">
        <f>1000*INDEX('Data - Total'!$C$2:$R$53,MATCH($B30,'Data - Total'!$B$2:$B$53,0),MATCH($H$1,'Data - Total'!$C$1:$R$1,0))/Population!$C28</f>
        <v>143.09208151453848</v>
      </c>
      <c r="D30" s="10">
        <f>INDEX('Data - Current'!$C$2:$R$53,MATCH($B30,'Data - Current'!$B$2:$B$53,0),MATCH($H$1,'Data - Current'!$C$1:$R$1,0))*1000/Population!$C28</f>
        <v>141.02047688730201</v>
      </c>
      <c r="E30" s="10">
        <f>INDEX('Data - Capital'!$C$2:$R$53,MATCH($B30,'Data - Capital'!$B$2:$B$53,0),MATCH($H$1,'Data - Capital'!$C$1:$R$1,0))*1000/Population!$C28</f>
        <v>2.0716046272364723</v>
      </c>
      <c r="F30" s="4">
        <f t="shared" si="0"/>
        <v>0</v>
      </c>
    </row>
    <row r="31" spans="1:6">
      <c r="A31" s="2" t="s">
        <v>78</v>
      </c>
      <c r="B31" s="2" t="s">
        <v>26</v>
      </c>
      <c r="C31" s="13">
        <f>1000*INDEX('Data - Total'!$C$2:$R$53,MATCH($B31,'Data - Total'!$B$2:$B$53,0),MATCH($H$1,'Data - Total'!$C$1:$R$1,0))/Population!$C29</f>
        <v>236.33579827351386</v>
      </c>
      <c r="D31" s="10">
        <f>INDEX('Data - Current'!$C$2:$R$53,MATCH($B31,'Data - Current'!$B$2:$B$53,0),MATCH($H$1,'Data - Current'!$C$1:$R$1,0))*1000/Population!$C29</f>
        <v>222.36691959413548</v>
      </c>
      <c r="E31" s="10">
        <f>INDEX('Data - Capital'!$C$2:$R$53,MATCH($B31,'Data - Capital'!$B$2:$B$53,0),MATCH($H$1,'Data - Capital'!$C$1:$R$1,0))*1000/Population!$C29</f>
        <v>13.968878679378369</v>
      </c>
      <c r="F31" s="4">
        <f t="shared" si="0"/>
        <v>0</v>
      </c>
    </row>
    <row r="32" spans="1:6">
      <c r="A32" s="2" t="s">
        <v>79</v>
      </c>
      <c r="B32" s="2" t="s">
        <v>27</v>
      </c>
      <c r="C32" s="13">
        <f>1000*INDEX('Data - Total'!$C$2:$R$53,MATCH($B32,'Data - Total'!$B$2:$B$53,0),MATCH($H$1,'Data - Total'!$C$1:$R$1,0))/Population!$C30</f>
        <v>194.92402803145481</v>
      </c>
      <c r="D32" s="10">
        <f>INDEX('Data - Current'!$C$2:$R$53,MATCH($B32,'Data - Current'!$B$2:$B$53,0),MATCH($H$1,'Data - Current'!$C$1:$R$1,0))*1000/Population!$C30</f>
        <v>192.75263044149594</v>
      </c>
      <c r="E32" s="10">
        <f>INDEX('Data - Capital'!$C$2:$R$53,MATCH($B32,'Data - Capital'!$B$2:$B$53,0),MATCH($H$1,'Data - Capital'!$C$1:$R$1,0))*1000/Population!$C30</f>
        <v>2.1713975899588625</v>
      </c>
      <c r="F32" s="4">
        <f t="shared" si="0"/>
        <v>0</v>
      </c>
    </row>
    <row r="33" spans="1:6">
      <c r="A33" s="2" t="s">
        <v>80</v>
      </c>
      <c r="B33" s="2" t="s">
        <v>28</v>
      </c>
      <c r="C33" s="13">
        <f>1000*INDEX('Data - Total'!$C$2:$R$53,MATCH($B33,'Data - Total'!$B$2:$B$53,0),MATCH($H$1,'Data - Total'!$C$1:$R$1,0))/Population!$C31</f>
        <v>255.84548742489324</v>
      </c>
      <c r="D33" s="10">
        <f>INDEX('Data - Current'!$C$2:$R$53,MATCH($B33,'Data - Current'!$B$2:$B$53,0),MATCH($H$1,'Data - Current'!$C$1:$R$1,0))*1000/Population!$C31</f>
        <v>250.49605388994445</v>
      </c>
      <c r="E33" s="10">
        <f>INDEX('Data - Capital'!$C$2:$R$53,MATCH($B33,'Data - Capital'!$B$2:$B$53,0),MATCH($H$1,'Data - Capital'!$C$1:$R$1,0))*1000/Population!$C31</f>
        <v>5.3494335349487976</v>
      </c>
      <c r="F33" s="4">
        <f t="shared" si="0"/>
        <v>0</v>
      </c>
    </row>
    <row r="34" spans="1:6">
      <c r="A34" s="2" t="s">
        <v>81</v>
      </c>
      <c r="B34" s="2" t="s">
        <v>29</v>
      </c>
      <c r="C34" s="13">
        <f>1000*INDEX('Data - Total'!$C$2:$R$53,MATCH($B34,'Data - Total'!$B$2:$B$53,0),MATCH($H$1,'Data - Total'!$C$1:$R$1,0))/Population!$C32</f>
        <v>138.14078136860979</v>
      </c>
      <c r="D34" s="10">
        <f>INDEX('Data - Current'!$C$2:$R$53,MATCH($B34,'Data - Current'!$B$2:$B$53,0),MATCH($H$1,'Data - Current'!$C$1:$R$1,0))*1000/Population!$C32</f>
        <v>135.78476300180807</v>
      </c>
      <c r="E34" s="10">
        <f>INDEX('Data - Capital'!$C$2:$R$53,MATCH($B34,'Data - Capital'!$B$2:$B$53,0),MATCH($H$1,'Data - Capital'!$C$1:$R$1,0))*1000/Population!$C32</f>
        <v>2.356018366801711</v>
      </c>
      <c r="F34" s="4">
        <f t="shared" si="0"/>
        <v>0</v>
      </c>
    </row>
    <row r="35" spans="1:6">
      <c r="A35" s="2" t="s">
        <v>82</v>
      </c>
      <c r="B35" s="2" t="s">
        <v>30</v>
      </c>
      <c r="C35" s="13">
        <f>1000*INDEX('Data - Total'!$C$2:$R$53,MATCH($B35,'Data - Total'!$B$2:$B$53,0),MATCH($H$1,'Data - Total'!$C$1:$R$1,0))/Population!$C33</f>
        <v>233.76994141505182</v>
      </c>
      <c r="D35" s="10">
        <f>INDEX('Data - Current'!$C$2:$R$53,MATCH($B35,'Data - Current'!$B$2:$B$53,0),MATCH($H$1,'Data - Current'!$C$1:$R$1,0))*1000/Population!$C33</f>
        <v>228.44445696259575</v>
      </c>
      <c r="E35" s="10">
        <f>INDEX('Data - Capital'!$C$2:$R$53,MATCH($B35,'Data - Capital'!$B$2:$B$53,0),MATCH($H$1,'Data - Capital'!$C$1:$R$1,0))*1000/Population!$C33</f>
        <v>5.3254844524560614</v>
      </c>
      <c r="F35" s="4">
        <f t="shared" si="0"/>
        <v>0</v>
      </c>
    </row>
    <row r="36" spans="1:6">
      <c r="A36" s="2" t="s">
        <v>83</v>
      </c>
      <c r="B36" s="2" t="s">
        <v>31</v>
      </c>
      <c r="C36" s="13">
        <f>1000*INDEX('Data - Total'!$C$2:$R$53,MATCH($B36,'Data - Total'!$B$2:$B$53,0),MATCH($H$1,'Data - Total'!$C$1:$R$1,0))/Population!$C34</f>
        <v>288.81595169131253</v>
      </c>
      <c r="D36" s="10">
        <f>INDEX('Data - Current'!$C$2:$R$53,MATCH($B36,'Data - Current'!$B$2:$B$53,0),MATCH($H$1,'Data - Current'!$C$1:$R$1,0))*1000/Population!$C34</f>
        <v>284.6400785956402</v>
      </c>
      <c r="E36" s="10">
        <f>INDEX('Data - Capital'!$C$2:$R$53,MATCH($B36,'Data - Capital'!$B$2:$B$53,0),MATCH($H$1,'Data - Capital'!$C$1:$R$1,0))*1000/Population!$C34</f>
        <v>4.1758730956723467</v>
      </c>
      <c r="F36" s="4">
        <f t="shared" si="0"/>
        <v>0</v>
      </c>
    </row>
    <row r="37" spans="1:6">
      <c r="A37" s="2" t="s">
        <v>84</v>
      </c>
      <c r="B37" s="2" t="s">
        <v>32</v>
      </c>
      <c r="C37" s="13">
        <f>1000*INDEX('Data - Total'!$C$2:$R$53,MATCH($B37,'Data - Total'!$B$2:$B$53,0),MATCH($H$1,'Data - Total'!$C$1:$R$1,0))/Population!$C35</f>
        <v>294.36934708478645</v>
      </c>
      <c r="D37" s="10">
        <f>INDEX('Data - Current'!$C$2:$R$53,MATCH($B37,'Data - Current'!$B$2:$B$53,0),MATCH($H$1,'Data - Current'!$C$1:$R$1,0))*1000/Population!$C35</f>
        <v>278.40541761827581</v>
      </c>
      <c r="E37" s="10">
        <f>INDEX('Data - Capital'!$C$2:$R$53,MATCH($B37,'Data - Capital'!$B$2:$B$53,0),MATCH($H$1,'Data - Capital'!$C$1:$R$1,0))*1000/Population!$C35</f>
        <v>15.963929466510669</v>
      </c>
      <c r="F37" s="4">
        <f t="shared" si="0"/>
        <v>0</v>
      </c>
    </row>
    <row r="38" spans="1:6">
      <c r="A38" s="2" t="s">
        <v>85</v>
      </c>
      <c r="B38" s="2" t="s">
        <v>33</v>
      </c>
      <c r="C38" s="13">
        <f>1000*INDEX('Data - Total'!$C$2:$R$53,MATCH($B38,'Data - Total'!$B$2:$B$53,0),MATCH($H$1,'Data - Total'!$C$1:$R$1,0))/Population!$C36</f>
        <v>194.09846821678835</v>
      </c>
      <c r="D38" s="10">
        <f>INDEX('Data - Current'!$C$2:$R$53,MATCH($B38,'Data - Current'!$B$2:$B$53,0),MATCH($H$1,'Data - Current'!$C$1:$R$1,0))*1000/Population!$C36</f>
        <v>179.39726396134827</v>
      </c>
      <c r="E38" s="10">
        <f>INDEX('Data - Capital'!$C$2:$R$53,MATCH($B38,'Data - Capital'!$B$2:$B$53,0),MATCH($H$1,'Data - Capital'!$C$1:$R$1,0))*1000/Population!$C36</f>
        <v>14.701204255440066</v>
      </c>
      <c r="F38" s="4">
        <f t="shared" si="0"/>
        <v>0</v>
      </c>
    </row>
    <row r="39" spans="1:6">
      <c r="A39" s="2" t="s">
        <v>86</v>
      </c>
      <c r="B39" s="2" t="s">
        <v>34</v>
      </c>
      <c r="C39" s="13">
        <f>1000*INDEX('Data - Total'!$C$2:$R$53,MATCH($B39,'Data - Total'!$B$2:$B$53,0),MATCH($H$1,'Data - Total'!$C$1:$R$1,0))/Population!$C37</f>
        <v>199.26464824962056</v>
      </c>
      <c r="D39" s="10">
        <f>INDEX('Data - Current'!$C$2:$R$53,MATCH($B39,'Data - Current'!$B$2:$B$53,0),MATCH($H$1,'Data - Current'!$C$1:$R$1,0))*1000/Population!$C37</f>
        <v>157.03180111300333</v>
      </c>
      <c r="E39" s="10">
        <f>INDEX('Data - Capital'!$C$2:$R$53,MATCH($B39,'Data - Capital'!$B$2:$B$53,0),MATCH($H$1,'Data - Capital'!$C$1:$R$1,0))*1000/Population!$C37</f>
        <v>42.232847136617238</v>
      </c>
      <c r="F39" s="4">
        <f t="shared" si="0"/>
        <v>0</v>
      </c>
    </row>
    <row r="40" spans="1:6">
      <c r="A40" s="2" t="s">
        <v>87</v>
      </c>
      <c r="B40" s="2" t="s">
        <v>35</v>
      </c>
      <c r="C40" s="13">
        <f>1000*INDEX('Data - Total'!$C$2:$R$53,MATCH($B40,'Data - Total'!$B$2:$B$53,0),MATCH($H$1,'Data - Total'!$C$1:$R$1,0))/Population!$C38</f>
        <v>157.50520240801995</v>
      </c>
      <c r="D40" s="10">
        <f>INDEX('Data - Current'!$C$2:$R$53,MATCH($B40,'Data - Current'!$B$2:$B$53,0),MATCH($H$1,'Data - Current'!$C$1:$R$1,0))*1000/Population!$C38</f>
        <v>153.43235995183406</v>
      </c>
      <c r="E40" s="10">
        <f>INDEX('Data - Capital'!$C$2:$R$53,MATCH($B40,'Data - Capital'!$B$2:$B$53,0),MATCH($H$1,'Data - Capital'!$C$1:$R$1,0))*1000/Population!$C38</f>
        <v>4.0728424561858851</v>
      </c>
      <c r="F40" s="4">
        <f t="shared" si="0"/>
        <v>0</v>
      </c>
    </row>
    <row r="41" spans="1:6">
      <c r="A41" s="2" t="s">
        <v>88</v>
      </c>
      <c r="B41" s="2" t="s">
        <v>36</v>
      </c>
      <c r="C41" s="13">
        <f>1000*INDEX('Data - Total'!$C$2:$R$53,MATCH($B41,'Data - Total'!$B$2:$B$53,0),MATCH($H$1,'Data - Total'!$C$1:$R$1,0))/Population!$C39</f>
        <v>178.35118608331703</v>
      </c>
      <c r="D41" s="10">
        <f>INDEX('Data - Current'!$C$2:$R$53,MATCH($B41,'Data - Current'!$B$2:$B$53,0),MATCH($H$1,'Data - Current'!$C$1:$R$1,0))*1000/Population!$C39</f>
        <v>174.49743375724609</v>
      </c>
      <c r="E41" s="10">
        <f>INDEX('Data - Capital'!$C$2:$R$53,MATCH($B41,'Data - Capital'!$B$2:$B$53,0),MATCH($H$1,'Data - Capital'!$C$1:$R$1,0))*1000/Population!$C39</f>
        <v>3.8537523260709357</v>
      </c>
      <c r="F41" s="4">
        <f t="shared" si="0"/>
        <v>0</v>
      </c>
    </row>
    <row r="42" spans="1:6">
      <c r="A42" s="2" t="s">
        <v>89</v>
      </c>
      <c r="B42" s="2" t="s">
        <v>37</v>
      </c>
      <c r="C42" s="13">
        <f>1000*INDEX('Data - Total'!$C$2:$R$53,MATCH($B42,'Data - Total'!$B$2:$B$53,0),MATCH($H$1,'Data - Total'!$C$1:$R$1,0))/Population!$C40</f>
        <v>274.61599862928108</v>
      </c>
      <c r="D42" s="10">
        <f>INDEX('Data - Current'!$C$2:$R$53,MATCH($B42,'Data - Current'!$B$2:$B$53,0),MATCH($H$1,'Data - Current'!$C$1:$R$1,0))*1000/Population!$C40</f>
        <v>270.60541454501055</v>
      </c>
      <c r="E42" s="10">
        <f>INDEX('Data - Capital'!$C$2:$R$53,MATCH($B42,'Data - Capital'!$B$2:$B$53,0),MATCH($H$1,'Data - Capital'!$C$1:$R$1,0))*1000/Population!$C40</f>
        <v>4.0105840842704872</v>
      </c>
      <c r="F42" s="4">
        <f t="shared" si="0"/>
        <v>0</v>
      </c>
    </row>
    <row r="43" spans="1:6">
      <c r="A43" s="2" t="s">
        <v>90</v>
      </c>
      <c r="B43" s="2" t="s">
        <v>38</v>
      </c>
      <c r="C43" s="13">
        <f>1000*INDEX('Data - Total'!$C$2:$R$53,MATCH($B43,'Data - Total'!$B$2:$B$53,0),MATCH($H$1,'Data - Total'!$C$1:$R$1,0))/Population!$C41</f>
        <v>258.68260584557157</v>
      </c>
      <c r="D43" s="10">
        <f>INDEX('Data - Current'!$C$2:$R$53,MATCH($B43,'Data - Current'!$B$2:$B$53,0),MATCH($H$1,'Data - Current'!$C$1:$R$1,0))*1000/Population!$C41</f>
        <v>246.73221538878138</v>
      </c>
      <c r="E43" s="10">
        <f>INDEX('Data - Capital'!$C$2:$R$53,MATCH($B43,'Data - Capital'!$B$2:$B$53,0),MATCH($H$1,'Data - Capital'!$C$1:$R$1,0))*1000/Population!$C41</f>
        <v>11.950390456790162</v>
      </c>
      <c r="F43" s="4">
        <f t="shared" si="0"/>
        <v>0</v>
      </c>
    </row>
    <row r="44" spans="1:6">
      <c r="A44" s="2" t="s">
        <v>91</v>
      </c>
      <c r="B44" s="2" t="s">
        <v>39</v>
      </c>
      <c r="C44" s="13">
        <f>1000*INDEX('Data - Total'!$C$2:$R$53,MATCH($B44,'Data - Total'!$B$2:$B$53,0),MATCH($H$1,'Data - Total'!$C$1:$R$1,0))/Population!$C42</f>
        <v>189.31502502762112</v>
      </c>
      <c r="D44" s="10">
        <f>INDEX('Data - Current'!$C$2:$R$53,MATCH($B44,'Data - Current'!$B$2:$B$53,0),MATCH($H$1,'Data - Current'!$C$1:$R$1,0))*1000/Population!$C42</f>
        <v>187.38843494956001</v>
      </c>
      <c r="E44" s="10">
        <f>INDEX('Data - Capital'!$C$2:$R$53,MATCH($B44,'Data - Capital'!$B$2:$B$53,0),MATCH($H$1,'Data - Capital'!$C$1:$R$1,0))*1000/Population!$C42</f>
        <v>1.9265900780610981</v>
      </c>
      <c r="F44" s="4">
        <f t="shared" si="0"/>
        <v>0</v>
      </c>
    </row>
    <row r="45" spans="1:6">
      <c r="A45" s="2" t="s">
        <v>92</v>
      </c>
      <c r="B45" s="2" t="s">
        <v>40</v>
      </c>
      <c r="C45" s="13">
        <f>1000*INDEX('Data - Total'!$C$2:$R$53,MATCH($B45,'Data - Total'!$B$2:$B$53,0),MATCH($H$1,'Data - Total'!$C$1:$R$1,0))/Population!$C43</f>
        <v>143.07944677330661</v>
      </c>
      <c r="D45" s="10">
        <f>INDEX('Data - Current'!$C$2:$R$53,MATCH($B45,'Data - Current'!$B$2:$B$53,0),MATCH($H$1,'Data - Current'!$C$1:$R$1,0))*1000/Population!$C43</f>
        <v>141.20252292106437</v>
      </c>
      <c r="E45" s="10">
        <f>INDEX('Data - Capital'!$C$2:$R$53,MATCH($B45,'Data - Capital'!$B$2:$B$53,0),MATCH($H$1,'Data - Capital'!$C$1:$R$1,0))*1000/Population!$C43</f>
        <v>1.8769238522422189</v>
      </c>
      <c r="F45" s="4">
        <f t="shared" si="0"/>
        <v>0</v>
      </c>
    </row>
    <row r="46" spans="1:6">
      <c r="A46" s="2" t="s">
        <v>93</v>
      </c>
      <c r="B46" s="2" t="s">
        <v>41</v>
      </c>
      <c r="C46" s="13">
        <f>1000*INDEX('Data - Total'!$C$2:$R$53,MATCH($B46,'Data - Total'!$B$2:$B$53,0),MATCH($H$1,'Data - Total'!$C$1:$R$1,0))/Population!$C44</f>
        <v>197.35435659984853</v>
      </c>
      <c r="D46" s="10">
        <f>INDEX('Data - Current'!$C$2:$R$53,MATCH($B46,'Data - Current'!$B$2:$B$53,0),MATCH($H$1,'Data - Current'!$C$1:$R$1,0))*1000/Population!$C44</f>
        <v>185.30048987182806</v>
      </c>
      <c r="E46" s="10">
        <f>INDEX('Data - Capital'!$C$2:$R$53,MATCH($B46,'Data - Capital'!$B$2:$B$53,0),MATCH($H$1,'Data - Capital'!$C$1:$R$1,0))*1000/Population!$C44</f>
        <v>12.053866728020477</v>
      </c>
      <c r="F46" s="4">
        <f t="shared" si="0"/>
        <v>0</v>
      </c>
    </row>
    <row r="47" spans="1:6">
      <c r="A47" s="2" t="s">
        <v>94</v>
      </c>
      <c r="B47" s="2" t="s">
        <v>42</v>
      </c>
      <c r="C47" s="13">
        <f>1000*INDEX('Data - Total'!$C$2:$R$53,MATCH($B47,'Data - Total'!$B$2:$B$53,0),MATCH($H$1,'Data - Total'!$C$1:$R$1,0))/Population!$C45</f>
        <v>162.46386427513917</v>
      </c>
      <c r="D47" s="10">
        <f>INDEX('Data - Current'!$C$2:$R$53,MATCH($B47,'Data - Current'!$B$2:$B$53,0),MATCH($H$1,'Data - Current'!$C$1:$R$1,0))*1000/Population!$C45</f>
        <v>160.90403098164467</v>
      </c>
      <c r="E47" s="10">
        <f>INDEX('Data - Capital'!$C$2:$R$53,MATCH($B47,'Data - Capital'!$B$2:$B$53,0),MATCH($H$1,'Data - Capital'!$C$1:$R$1,0))*1000/Population!$C45</f>
        <v>1.5598332934945083</v>
      </c>
      <c r="F47" s="4">
        <f t="shared" si="0"/>
        <v>0</v>
      </c>
    </row>
    <row r="48" spans="1:6">
      <c r="A48" s="2" t="s">
        <v>95</v>
      </c>
      <c r="B48" s="2" t="s">
        <v>43</v>
      </c>
      <c r="C48" s="13">
        <f>1000*INDEX('Data - Total'!$C$2:$R$53,MATCH($B48,'Data - Total'!$B$2:$B$53,0),MATCH($H$1,'Data - Total'!$C$1:$R$1,0))/Population!$C46</f>
        <v>210.09060863658908</v>
      </c>
      <c r="D48" s="10">
        <f>INDEX('Data - Current'!$C$2:$R$53,MATCH($B48,'Data - Current'!$B$2:$B$53,0),MATCH($H$1,'Data - Current'!$C$1:$R$1,0))*1000/Population!$C46</f>
        <v>205.26045757978468</v>
      </c>
      <c r="E48" s="10">
        <f>INDEX('Data - Capital'!$C$2:$R$53,MATCH($B48,'Data - Capital'!$B$2:$B$53,0),MATCH($H$1,'Data - Capital'!$C$1:$R$1,0))*1000/Population!$C46</f>
        <v>4.8301510568044002</v>
      </c>
      <c r="F48" s="4">
        <f t="shared" si="0"/>
        <v>0</v>
      </c>
    </row>
    <row r="49" spans="1:6">
      <c r="A49" s="2" t="s">
        <v>97</v>
      </c>
      <c r="B49" s="2" t="s">
        <v>45</v>
      </c>
      <c r="C49" s="13">
        <f>1000*INDEX('Data - Total'!$C$2:$R$53,MATCH($B49,'Data - Total'!$B$2:$B$53,0),MATCH($H$1,'Data - Total'!$C$1:$R$1,0))/Population!$C47</f>
        <v>181.423048661492</v>
      </c>
      <c r="D49" s="10">
        <f>INDEX('Data - Current'!$C$2:$R$53,MATCH($B49,'Data - Current'!$B$2:$B$53,0),MATCH($H$1,'Data - Current'!$C$1:$R$1,0))*1000/Population!$C47</f>
        <v>172.87897074594582</v>
      </c>
      <c r="E49" s="10">
        <f>INDEX('Data - Capital'!$C$2:$R$53,MATCH($B49,'Data - Capital'!$B$2:$B$53,0),MATCH($H$1,'Data - Capital'!$C$1:$R$1,0))*1000/Population!$C47</f>
        <v>8.5440779155461932</v>
      </c>
      <c r="F49" s="4">
        <f t="shared" si="0"/>
        <v>0</v>
      </c>
    </row>
    <row r="50" spans="1:6">
      <c r="A50" s="2" t="s">
        <v>98</v>
      </c>
      <c r="B50" s="2" t="s">
        <v>46</v>
      </c>
      <c r="C50" s="13">
        <f>1000*INDEX('Data - Total'!$C$2:$R$53,MATCH($B50,'Data - Total'!$B$2:$B$53,0),MATCH($H$1,'Data - Total'!$C$1:$R$1,0))/Population!$C48</f>
        <v>201.03076318639023</v>
      </c>
      <c r="D50" s="10">
        <f>INDEX('Data - Current'!$C$2:$R$53,MATCH($B50,'Data - Current'!$B$2:$B$53,0),MATCH($H$1,'Data - Current'!$C$1:$R$1,0))*1000/Population!$C48</f>
        <v>200.08368762157863</v>
      </c>
      <c r="E50" s="10">
        <f>INDEX('Data - Capital'!$C$2:$R$53,MATCH($B50,'Data - Capital'!$B$2:$B$53,0),MATCH($H$1,'Data - Capital'!$C$1:$R$1,0))*1000/Population!$C48</f>
        <v>0.94707556481159105</v>
      </c>
      <c r="F50" s="4">
        <f t="shared" si="0"/>
        <v>0</v>
      </c>
    </row>
    <row r="51" spans="1:6">
      <c r="A51" s="2" t="s">
        <v>99</v>
      </c>
      <c r="B51" s="2" t="s">
        <v>47</v>
      </c>
      <c r="C51" s="13">
        <f>1000*INDEX('Data - Total'!$C$2:$R$53,MATCH($B51,'Data - Total'!$B$2:$B$53,0),MATCH($H$1,'Data - Total'!$C$1:$R$1,0))/Population!$C49</f>
        <v>266.51379606713778</v>
      </c>
      <c r="D51" s="10">
        <f>INDEX('Data - Current'!$C$2:$R$53,MATCH($B51,'Data - Current'!$B$2:$B$53,0),MATCH($H$1,'Data - Current'!$C$1:$R$1,0))*1000/Population!$C49</f>
        <v>257.78789375184141</v>
      </c>
      <c r="E51" s="10">
        <f>INDEX('Data - Capital'!$C$2:$R$53,MATCH($B51,'Data - Capital'!$B$2:$B$53,0),MATCH($H$1,'Data - Capital'!$C$1:$R$1,0))*1000/Population!$C49</f>
        <v>8.7259023152963433</v>
      </c>
      <c r="F51" s="4">
        <f t="shared" si="0"/>
        <v>0</v>
      </c>
    </row>
    <row r="52" spans="1:6">
      <c r="A52" s="2" t="s">
        <v>100</v>
      </c>
      <c r="B52" s="2" t="s">
        <v>48</v>
      </c>
      <c r="C52" s="13">
        <f>1000*INDEX('Data - Total'!$C$2:$R$53,MATCH($B52,'Data - Total'!$B$2:$B$53,0),MATCH($H$1,'Data - Total'!$C$1:$R$1,0))/Population!$C50</f>
        <v>226.11927367112193</v>
      </c>
      <c r="D52" s="10">
        <f>INDEX('Data - Current'!$C$2:$R$53,MATCH($B52,'Data - Current'!$B$2:$B$53,0),MATCH($H$1,'Data - Current'!$C$1:$R$1,0))*1000/Population!$C50</f>
        <v>215.19142441807773</v>
      </c>
      <c r="E52" s="10">
        <f>INDEX('Data - Capital'!$C$2:$R$53,MATCH($B52,'Data - Capital'!$B$2:$B$53,0),MATCH($H$1,'Data - Capital'!$C$1:$R$1,0))*1000/Population!$C50</f>
        <v>10.927849253044194</v>
      </c>
      <c r="F52" s="4">
        <f t="shared" si="0"/>
        <v>0</v>
      </c>
    </row>
    <row r="53" spans="1:6">
      <c r="A53" s="2" t="s">
        <v>101</v>
      </c>
      <c r="B53" s="2" t="s">
        <v>49</v>
      </c>
      <c r="C53" s="13">
        <f>1000*INDEX('Data - Total'!$C$2:$R$53,MATCH($B53,'Data - Total'!$B$2:$B$53,0),MATCH($H$1,'Data - Total'!$C$1:$R$1,0))/Population!$C51</f>
        <v>179.80534532700034</v>
      </c>
      <c r="D53" s="10">
        <f>INDEX('Data - Current'!$C$2:$R$53,MATCH($B53,'Data - Current'!$B$2:$B$53,0),MATCH($H$1,'Data - Current'!$C$1:$R$1,0))*1000/Population!$C51</f>
        <v>173.53377366855696</v>
      </c>
      <c r="E53" s="10">
        <f>INDEX('Data - Capital'!$C$2:$R$53,MATCH($B53,'Data - Capital'!$B$2:$B$53,0),MATCH($H$1,'Data - Capital'!$C$1:$R$1,0))*1000/Population!$C51</f>
        <v>6.2715716584433769</v>
      </c>
      <c r="F53" s="4">
        <f t="shared" si="0"/>
        <v>0</v>
      </c>
    </row>
    <row r="54" spans="1:6">
      <c r="A54" s="2" t="s">
        <v>102</v>
      </c>
      <c r="B54" s="2" t="s">
        <v>50</v>
      </c>
      <c r="C54" s="13">
        <f>1000*INDEX('Data - Total'!$C$2:$R$53,MATCH($B54,'Data - Total'!$B$2:$B$53,0),MATCH($H$1,'Data - Total'!$C$1:$R$1,0))/Population!$C52</f>
        <v>269.95078331663433</v>
      </c>
      <c r="D54" s="10">
        <f>INDEX('Data - Current'!$C$2:$R$53,MATCH($B54,'Data - Current'!$B$2:$B$53,0),MATCH($H$1,'Data - Current'!$C$1:$R$1,0))*1000/Population!$C52</f>
        <v>259.06288472368368</v>
      </c>
      <c r="E54" s="10">
        <f>INDEX('Data - Capital'!$C$2:$R$53,MATCH($B54,'Data - Capital'!$B$2:$B$53,0),MATCH($H$1,'Data - Capital'!$C$1:$R$1,0))*1000/Population!$C52</f>
        <v>10.88789859295064</v>
      </c>
      <c r="F54" s="4">
        <f t="shared" si="0"/>
        <v>0</v>
      </c>
    </row>
    <row r="55" spans="1:6">
      <c r="A55" s="3" t="s">
        <v>103</v>
      </c>
      <c r="B55" s="3" t="s">
        <v>51</v>
      </c>
      <c r="C55" s="14">
        <f>1000*INDEX('Data - Total'!$C$2:$R$53,MATCH($B55,'Data - Total'!$B$2:$B$53,0),MATCH($H$1,'Data - Total'!$C$1:$R$1,0))/Population!$C53</f>
        <v>373.40373344797041</v>
      </c>
      <c r="D55" s="11">
        <f>INDEX('Data - Current'!$C$2:$R$53,MATCH($B55,'Data - Current'!$B$2:$B$53,0),MATCH($H$1,'Data - Current'!$C$1:$R$1,0))*1000/Population!$C53</f>
        <v>362.98759041971385</v>
      </c>
      <c r="E55" s="11">
        <f>INDEX('Data - Capital'!$C$2:$R$53,MATCH($B55,'Data - Capital'!$B$2:$B$53,0),MATCH($H$1,'Data - Capital'!$C$1:$R$1,0))*1000/Population!$C53</f>
        <v>10.41614302825654</v>
      </c>
      <c r="F55" s="5">
        <f t="shared" si="0"/>
        <v>0</v>
      </c>
    </row>
    <row r="56" spans="1:6" ht="15" customHeight="1">
      <c r="A56" s="32" t="s">
        <v>158</v>
      </c>
      <c r="B56" s="33"/>
      <c r="C56" s="33"/>
      <c r="D56" s="33"/>
      <c r="E56" s="33"/>
      <c r="F56" s="34"/>
    </row>
    <row r="57" spans="1:6">
      <c r="A57" s="35"/>
      <c r="B57" s="36"/>
      <c r="C57" s="36"/>
      <c r="D57" s="36"/>
      <c r="E57" s="36"/>
      <c r="F57" s="37"/>
    </row>
    <row r="58" spans="1:6">
      <c r="A58" s="35"/>
      <c r="B58" s="36"/>
      <c r="C58" s="36"/>
      <c r="D58" s="36"/>
      <c r="E58" s="36"/>
      <c r="F58" s="37"/>
    </row>
    <row r="59" spans="1:6">
      <c r="A59" s="35"/>
      <c r="B59" s="36"/>
      <c r="C59" s="36"/>
      <c r="D59" s="36"/>
      <c r="E59" s="36"/>
      <c r="F59" s="37"/>
    </row>
    <row r="60" spans="1:6">
      <c r="A60" s="35"/>
      <c r="B60" s="36"/>
      <c r="C60" s="36"/>
      <c r="D60" s="36"/>
      <c r="E60" s="36"/>
      <c r="F60" s="37"/>
    </row>
    <row r="61" spans="1:6">
      <c r="A61" s="35"/>
      <c r="B61" s="36"/>
      <c r="C61" s="36"/>
      <c r="D61" s="36"/>
      <c r="E61" s="36"/>
      <c r="F61" s="37"/>
    </row>
    <row r="62" spans="1:6">
      <c r="A62" s="35"/>
      <c r="B62" s="36"/>
      <c r="C62" s="36"/>
      <c r="D62" s="36"/>
      <c r="E62" s="36"/>
      <c r="F62" s="37"/>
    </row>
    <row r="63" spans="1:6">
      <c r="A63" s="38"/>
      <c r="B63" s="39"/>
      <c r="C63" s="39"/>
      <c r="D63" s="39"/>
      <c r="E63" s="39"/>
      <c r="F63" s="40"/>
    </row>
    <row r="67" spans="7:7">
      <c r="G67" s="6"/>
    </row>
  </sheetData>
  <mergeCells count="3">
    <mergeCell ref="A1:F1"/>
    <mergeCell ref="A2:F2"/>
    <mergeCell ref="A56:F6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A2" sqref="A2:F2"/>
    </sheetView>
  </sheetViews>
  <sheetFormatPr defaultColWidth="11.42578125" defaultRowHeight="15"/>
  <cols>
    <col min="2" max="2" width="15.85546875" bestFit="1" customWidth="1"/>
    <col min="3" max="3" width="19.7109375" customWidth="1"/>
    <col min="4" max="4" width="17.85546875" bestFit="1" customWidth="1"/>
    <col min="5" max="5" width="8" bestFit="1" customWidth="1"/>
    <col min="6" max="6" width="20.140625" customWidth="1"/>
  </cols>
  <sheetData>
    <row r="1" spans="1:10">
      <c r="A1" s="26" t="s">
        <v>133</v>
      </c>
      <c r="B1" s="27"/>
      <c r="C1" s="27"/>
      <c r="D1" s="27"/>
      <c r="E1" s="27"/>
      <c r="F1" s="28"/>
      <c r="H1" t="s">
        <v>107</v>
      </c>
    </row>
    <row r="2" spans="1:10">
      <c r="A2" s="29" t="s">
        <v>161</v>
      </c>
      <c r="B2" s="30"/>
      <c r="C2" s="30"/>
      <c r="D2" s="30"/>
      <c r="E2" s="30"/>
      <c r="F2" s="31"/>
    </row>
    <row r="3" spans="1:10" ht="30" customHeight="1">
      <c r="A3" s="15" t="s">
        <v>104</v>
      </c>
      <c r="B3" s="15" t="s">
        <v>105</v>
      </c>
      <c r="C3" s="15" t="s">
        <v>111</v>
      </c>
      <c r="D3" s="16" t="s">
        <v>123</v>
      </c>
      <c r="E3" s="15" t="s">
        <v>124</v>
      </c>
      <c r="F3" s="15" t="s">
        <v>110</v>
      </c>
      <c r="I3" s="7"/>
      <c r="J3" s="7"/>
    </row>
    <row r="4" spans="1:10">
      <c r="A4" s="1" t="s">
        <v>96</v>
      </c>
      <c r="B4" s="1" t="s">
        <v>44</v>
      </c>
      <c r="C4" s="12">
        <f>1000*INDEX('Data - Total'!$C$2:$R$53,MATCH($B4,'Data - Total'!$B$2:$B$53,0),MATCH($H$1,'Data - Total'!$C$1:$R$1,0))/Population!$C2</f>
        <v>135.14310965145378</v>
      </c>
      <c r="D4" s="12">
        <f>INDEX('Data - Current'!$C$2:$R$53,MATCH($B4,'Data - Current'!$B$2:$B$53,0),MATCH($H$1,'Data - Current'!$C$1:$R$1,0))*1000/Population!$C2</f>
        <v>126.63815493271163</v>
      </c>
      <c r="E4" s="12">
        <f>INDEX('Data - Capital'!$C$2:$R$53,MATCH($B4,'Data - Capital'!$B$2:$B$53,0),MATCH($H$1,'Data - Capital'!$C$1:$R$1,0))*1000/Population!$C2</f>
        <v>8.5049547187421428</v>
      </c>
      <c r="F4" s="9">
        <f>D4+E4-C4</f>
        <v>0</v>
      </c>
    </row>
    <row r="5" spans="1:10">
      <c r="A5" s="2" t="s">
        <v>52</v>
      </c>
      <c r="B5" s="2" t="s">
        <v>0</v>
      </c>
      <c r="C5" s="13">
        <f>1000*INDEX('Data - Total'!$C$2:$R$53,MATCH($B5,'Data - Total'!$B$2:$B$53,0),MATCH($H$1,'Data - Total'!$C$1:$R$1,0))/Population!$C3</f>
        <v>89.642850915540151</v>
      </c>
      <c r="D5" s="10">
        <f>INDEX('Data - Current'!$C$2:$R$53,MATCH($B5,'Data - Current'!$B$2:$B$53,0),MATCH($H$1,'Data - Current'!$C$1:$R$1,0))*1000/Population!$C3</f>
        <v>87.429039722809662</v>
      </c>
      <c r="E5" s="10">
        <f>INDEX('Data - Capital'!$C$2:$R$53,MATCH($B5,'Data - Capital'!$B$2:$B$53,0),MATCH($H$1,'Data - Capital'!$C$1:$R$1,0))*1000/Population!$C3</f>
        <v>2.2138111927304793</v>
      </c>
      <c r="F5" s="4">
        <f>D5+E5-C5</f>
        <v>0</v>
      </c>
    </row>
    <row r="6" spans="1:10">
      <c r="A6" s="2" t="s">
        <v>53</v>
      </c>
      <c r="B6" s="2" t="s">
        <v>1</v>
      </c>
      <c r="C6" s="13">
        <f>1000*INDEX('Data - Total'!$C$2:$R$53,MATCH($B6,'Data - Total'!$B$2:$B$53,0),MATCH($H$1,'Data - Total'!$C$1:$R$1,0))/Population!$C4</f>
        <v>230.5052381336678</v>
      </c>
      <c r="D6" s="10">
        <f>INDEX('Data - Current'!$C$2:$R$53,MATCH($B6,'Data - Current'!$B$2:$B$53,0),MATCH($H$1,'Data - Current'!$C$1:$R$1,0))*1000/Population!$C4</f>
        <v>211.07647442622635</v>
      </c>
      <c r="E6" s="10">
        <f>INDEX('Data - Capital'!$C$2:$R$53,MATCH($B6,'Data - Capital'!$B$2:$B$53,0),MATCH($H$1,'Data - Capital'!$C$1:$R$1,0))*1000/Population!$C4</f>
        <v>19.428763707441448</v>
      </c>
      <c r="F6" s="4">
        <f t="shared" ref="F6:F55" si="0">D6+E6-C6</f>
        <v>0</v>
      </c>
    </row>
    <row r="7" spans="1:10">
      <c r="A7" s="2" t="s">
        <v>54</v>
      </c>
      <c r="B7" s="2" t="s">
        <v>2</v>
      </c>
      <c r="C7" s="13">
        <f>1000*INDEX('Data - Total'!$C$2:$R$53,MATCH($B7,'Data - Total'!$B$2:$B$53,0),MATCH($H$1,'Data - Total'!$C$1:$R$1,0))/Population!$C5</f>
        <v>159.99088501390128</v>
      </c>
      <c r="D7" s="10">
        <f>INDEX('Data - Current'!$C$2:$R$53,MATCH($B7,'Data - Current'!$B$2:$B$53,0),MATCH($H$1,'Data - Current'!$C$1:$R$1,0))*1000/Population!$C5</f>
        <v>149.7247811091608</v>
      </c>
      <c r="E7" s="10">
        <f>INDEX('Data - Capital'!$C$2:$R$53,MATCH($B7,'Data - Capital'!$B$2:$B$53,0),MATCH($H$1,'Data - Capital'!$C$1:$R$1,0))*1000/Population!$C5</f>
        <v>10.266103904740463</v>
      </c>
      <c r="F7" s="4">
        <f t="shared" si="0"/>
        <v>0</v>
      </c>
    </row>
    <row r="8" spans="1:10">
      <c r="A8" s="2" t="s">
        <v>55</v>
      </c>
      <c r="B8" s="2" t="s">
        <v>3</v>
      </c>
      <c r="C8" s="13">
        <f>1000*INDEX('Data - Total'!$C$2:$R$53,MATCH($B8,'Data - Total'!$B$2:$B$53,0),MATCH($H$1,'Data - Total'!$C$1:$R$1,0))/Population!$C6</f>
        <v>84.179974909300512</v>
      </c>
      <c r="D8" s="10">
        <f>INDEX('Data - Current'!$C$2:$R$53,MATCH($B8,'Data - Current'!$B$2:$B$53,0),MATCH($H$1,'Data - Current'!$C$1:$R$1,0))*1000/Population!$C6</f>
        <v>79.19947106092971</v>
      </c>
      <c r="E8" s="10">
        <f>INDEX('Data - Capital'!$C$2:$R$53,MATCH($B8,'Data - Capital'!$B$2:$B$53,0),MATCH($H$1,'Data - Capital'!$C$1:$R$1,0))*1000/Population!$C6</f>
        <v>4.9805038483708</v>
      </c>
      <c r="F8" s="4">
        <f t="shared" si="0"/>
        <v>0</v>
      </c>
    </row>
    <row r="9" spans="1:10">
      <c r="A9" s="2" t="s">
        <v>56</v>
      </c>
      <c r="B9" s="2" t="s">
        <v>4</v>
      </c>
      <c r="C9" s="13">
        <f>1000*INDEX('Data - Total'!$C$2:$R$53,MATCH($B9,'Data - Total'!$B$2:$B$53,0),MATCH($H$1,'Data - Total'!$C$1:$R$1,0))/Population!$C7</f>
        <v>177.91761400507266</v>
      </c>
      <c r="D9" s="10">
        <f>INDEX('Data - Current'!$C$2:$R$53,MATCH($B9,'Data - Current'!$B$2:$B$53,0),MATCH($H$1,'Data - Current'!$C$1:$R$1,0))*1000/Population!$C7</f>
        <v>171.5328990683287</v>
      </c>
      <c r="E9" s="10">
        <f>INDEX('Data - Capital'!$C$2:$R$53,MATCH($B9,'Data - Capital'!$B$2:$B$53,0),MATCH($H$1,'Data - Capital'!$C$1:$R$1,0))*1000/Population!$C7</f>
        <v>6.3847149367439791</v>
      </c>
      <c r="F9" s="4">
        <f t="shared" si="0"/>
        <v>0</v>
      </c>
    </row>
    <row r="10" spans="1:10">
      <c r="A10" s="2" t="s">
        <v>57</v>
      </c>
      <c r="B10" s="2" t="s">
        <v>5</v>
      </c>
      <c r="C10" s="13">
        <f>1000*INDEX('Data - Total'!$C$2:$R$53,MATCH($B10,'Data - Total'!$B$2:$B$53,0),MATCH($H$1,'Data - Total'!$C$1:$R$1,0))/Population!$C8</f>
        <v>163.30171818181643</v>
      </c>
      <c r="D10" s="10">
        <f>INDEX('Data - Current'!$C$2:$R$53,MATCH($B10,'Data - Current'!$B$2:$B$53,0),MATCH($H$1,'Data - Current'!$C$1:$R$1,0))*1000/Population!$C8</f>
        <v>149.91633776084137</v>
      </c>
      <c r="E10" s="10">
        <f>INDEX('Data - Capital'!$C$2:$R$53,MATCH($B10,'Data - Capital'!$B$2:$B$53,0),MATCH($H$1,'Data - Capital'!$C$1:$R$1,0))*1000/Population!$C8</f>
        <v>13.385380420975059</v>
      </c>
      <c r="F10" s="4">
        <f t="shared" si="0"/>
        <v>0</v>
      </c>
    </row>
    <row r="11" spans="1:10">
      <c r="A11" s="2" t="s">
        <v>58</v>
      </c>
      <c r="B11" s="2" t="s">
        <v>6</v>
      </c>
      <c r="C11" s="13">
        <f>1000*INDEX('Data - Total'!$C$2:$R$53,MATCH($B11,'Data - Total'!$B$2:$B$53,0),MATCH($H$1,'Data - Total'!$C$1:$R$1,0))/Population!$C9</f>
        <v>158.26536114058629</v>
      </c>
      <c r="D11" s="10">
        <f>INDEX('Data - Current'!$C$2:$R$53,MATCH($B11,'Data - Current'!$B$2:$B$53,0),MATCH($H$1,'Data - Current'!$C$1:$R$1,0))*1000/Population!$C9</f>
        <v>149.55894815269025</v>
      </c>
      <c r="E11" s="10">
        <f>INDEX('Data - Capital'!$C$2:$R$53,MATCH($B11,'Data - Capital'!$B$2:$B$53,0),MATCH($H$1,'Data - Capital'!$C$1:$R$1,0))*1000/Population!$C9</f>
        <v>8.7064129878960443</v>
      </c>
      <c r="F11" s="4">
        <f t="shared" si="0"/>
        <v>0</v>
      </c>
    </row>
    <row r="12" spans="1:10">
      <c r="A12" s="2" t="s">
        <v>59</v>
      </c>
      <c r="B12" s="2" t="s">
        <v>7</v>
      </c>
      <c r="C12" s="13">
        <f>1000*INDEX('Data - Total'!$C$2:$R$53,MATCH($B12,'Data - Total'!$B$2:$B$53,0),MATCH($H$1,'Data - Total'!$C$1:$R$1,0))/Population!$C10</f>
        <v>34.022953905686776</v>
      </c>
      <c r="D12" s="10">
        <f>INDEX('Data - Current'!$C$2:$R$53,MATCH($B12,'Data - Current'!$B$2:$B$53,0),MATCH($H$1,'Data - Current'!$C$1:$R$1,0))*1000/Population!$C10</f>
        <v>33.259496052377571</v>
      </c>
      <c r="E12" s="10">
        <f>INDEX('Data - Capital'!$C$2:$R$53,MATCH($B12,'Data - Capital'!$B$2:$B$53,0),MATCH($H$1,'Data - Capital'!$C$1:$R$1,0))*1000/Population!$C10</f>
        <v>0.76345785330920801</v>
      </c>
      <c r="F12" s="4">
        <f t="shared" si="0"/>
        <v>0</v>
      </c>
    </row>
    <row r="13" spans="1:10">
      <c r="A13" s="2" t="s">
        <v>60</v>
      </c>
      <c r="B13" s="2" t="s">
        <v>8</v>
      </c>
      <c r="C13" s="13">
        <f>1000*INDEX('Data - Total'!$C$2:$R$53,MATCH($B13,'Data - Total'!$B$2:$B$53,0),MATCH($H$1,'Data - Total'!$C$1:$R$1,0))/Population!$C11</f>
        <v>333.0057949105568</v>
      </c>
      <c r="D13" s="10">
        <f>INDEX('Data - Current'!$C$2:$R$53,MATCH($B13,'Data - Current'!$B$2:$B$53,0),MATCH($H$1,'Data - Current'!$C$1:$R$1,0))*1000/Population!$C11</f>
        <v>307.67353237591334</v>
      </c>
      <c r="E13" s="10">
        <f>INDEX('Data - Capital'!$C$2:$R$53,MATCH($B13,'Data - Capital'!$B$2:$B$53,0),MATCH($H$1,'Data - Capital'!$C$1:$R$1,0))*1000/Population!$C11</f>
        <v>25.332262534643487</v>
      </c>
      <c r="F13" s="4">
        <f t="shared" si="0"/>
        <v>0</v>
      </c>
    </row>
    <row r="14" spans="1:10">
      <c r="A14" s="2" t="s">
        <v>61</v>
      </c>
      <c r="B14" s="2" t="s">
        <v>9</v>
      </c>
      <c r="C14" s="13">
        <f>1000*INDEX('Data - Total'!$C$2:$R$53,MATCH($B14,'Data - Total'!$B$2:$B$53,0),MATCH($H$1,'Data - Total'!$C$1:$R$1,0))/Population!$C12</f>
        <v>182.87982432886321</v>
      </c>
      <c r="D14" s="10">
        <f>INDEX('Data - Current'!$C$2:$R$53,MATCH($B14,'Data - Current'!$B$2:$B$53,0),MATCH($H$1,'Data - Current'!$C$1:$R$1,0))*1000/Population!$C12</f>
        <v>175.28137187741811</v>
      </c>
      <c r="E14" s="10">
        <f>INDEX('Data - Capital'!$C$2:$R$53,MATCH($B14,'Data - Capital'!$B$2:$B$53,0),MATCH($H$1,'Data - Capital'!$C$1:$R$1,0))*1000/Population!$C12</f>
        <v>7.5984524514451035</v>
      </c>
      <c r="F14" s="4">
        <f t="shared" si="0"/>
        <v>0</v>
      </c>
    </row>
    <row r="15" spans="1:10">
      <c r="A15" s="2" t="s">
        <v>62</v>
      </c>
      <c r="B15" s="2" t="s">
        <v>10</v>
      </c>
      <c r="C15" s="13">
        <f>1000*INDEX('Data - Total'!$C$2:$R$53,MATCH($B15,'Data - Total'!$B$2:$B$53,0),MATCH($H$1,'Data - Total'!$C$1:$R$1,0))/Population!$C13</f>
        <v>103.19387034983366</v>
      </c>
      <c r="D15" s="10">
        <f>INDEX('Data - Current'!$C$2:$R$53,MATCH($B15,'Data - Current'!$B$2:$B$53,0),MATCH($H$1,'Data - Current'!$C$1:$R$1,0))*1000/Population!$C13</f>
        <v>94.590079645125513</v>
      </c>
      <c r="E15" s="10">
        <f>INDEX('Data - Capital'!$C$2:$R$53,MATCH($B15,'Data - Capital'!$B$2:$B$53,0),MATCH($H$1,'Data - Capital'!$C$1:$R$1,0))*1000/Population!$C13</f>
        <v>8.6037907047081355</v>
      </c>
      <c r="F15" s="4">
        <f t="shared" si="0"/>
        <v>0</v>
      </c>
    </row>
    <row r="16" spans="1:10">
      <c r="A16" s="2" t="s">
        <v>63</v>
      </c>
      <c r="B16" s="2" t="s">
        <v>11</v>
      </c>
      <c r="C16" s="13">
        <f>1000*INDEX('Data - Total'!$C$2:$R$53,MATCH($B16,'Data - Total'!$B$2:$B$53,0),MATCH($H$1,'Data - Total'!$C$1:$R$1,0))/Population!$C14</f>
        <v>139.9129502012542</v>
      </c>
      <c r="D16" s="10">
        <f>INDEX('Data - Current'!$C$2:$R$53,MATCH($B16,'Data - Current'!$B$2:$B$53,0),MATCH($H$1,'Data - Current'!$C$1:$R$1,0))*1000/Population!$C14</f>
        <v>126.18702639208597</v>
      </c>
      <c r="E16" s="10">
        <f>INDEX('Data - Capital'!$C$2:$R$53,MATCH($B16,'Data - Capital'!$B$2:$B$53,0),MATCH($H$1,'Data - Capital'!$C$1:$R$1,0))*1000/Population!$C14</f>
        <v>13.725923809168231</v>
      </c>
      <c r="F16" s="4">
        <f t="shared" si="0"/>
        <v>0</v>
      </c>
    </row>
    <row r="17" spans="1:6">
      <c r="A17" s="2" t="s">
        <v>64</v>
      </c>
      <c r="B17" s="2" t="s">
        <v>12</v>
      </c>
      <c r="C17" s="13">
        <f>1000*INDEX('Data - Total'!$C$2:$R$53,MATCH($B17,'Data - Total'!$B$2:$B$53,0),MATCH($H$1,'Data - Total'!$C$1:$R$1,0))/Population!$C15</f>
        <v>105.97960628983635</v>
      </c>
      <c r="D17" s="10">
        <f>INDEX('Data - Current'!$C$2:$R$53,MATCH($B17,'Data - Current'!$B$2:$B$53,0),MATCH($H$1,'Data - Current'!$C$1:$R$1,0))*1000/Population!$C15</f>
        <v>96.594989941024949</v>
      </c>
      <c r="E17" s="10">
        <f>INDEX('Data - Capital'!$C$2:$R$53,MATCH($B17,'Data - Capital'!$B$2:$B$53,0),MATCH($H$1,'Data - Capital'!$C$1:$R$1,0))*1000/Population!$C15</f>
        <v>9.3846163488114112</v>
      </c>
      <c r="F17" s="4">
        <f t="shared" si="0"/>
        <v>0</v>
      </c>
    </row>
    <row r="18" spans="1:6">
      <c r="A18" s="2" t="s">
        <v>65</v>
      </c>
      <c r="B18" s="2" t="s">
        <v>13</v>
      </c>
      <c r="C18" s="13">
        <f>1000*INDEX('Data - Total'!$C$2:$R$53,MATCH($B18,'Data - Total'!$B$2:$B$53,0),MATCH($H$1,'Data - Total'!$C$1:$R$1,0))/Population!$C16</f>
        <v>176.10919200547656</v>
      </c>
      <c r="D18" s="10">
        <f>INDEX('Data - Current'!$C$2:$R$53,MATCH($B18,'Data - Current'!$B$2:$B$53,0),MATCH($H$1,'Data - Current'!$C$1:$R$1,0))*1000/Population!$C16</f>
        <v>167.6035981088047</v>
      </c>
      <c r="E18" s="10">
        <f>INDEX('Data - Capital'!$C$2:$R$53,MATCH($B18,'Data - Capital'!$B$2:$B$53,0),MATCH($H$1,'Data - Capital'!$C$1:$R$1,0))*1000/Population!$C16</f>
        <v>8.5055938966718596</v>
      </c>
      <c r="F18" s="4">
        <f t="shared" si="0"/>
        <v>0</v>
      </c>
    </row>
    <row r="19" spans="1:6">
      <c r="A19" s="2" t="s">
        <v>66</v>
      </c>
      <c r="B19" s="2" t="s">
        <v>14</v>
      </c>
      <c r="C19" s="13">
        <f>1000*INDEX('Data - Total'!$C$2:$R$53,MATCH($B19,'Data - Total'!$B$2:$B$53,0),MATCH($H$1,'Data - Total'!$C$1:$R$1,0))/Population!$C17</f>
        <v>103.32594431745316</v>
      </c>
      <c r="D19" s="10">
        <f>INDEX('Data - Current'!$C$2:$R$53,MATCH($B19,'Data - Current'!$B$2:$B$53,0),MATCH($H$1,'Data - Current'!$C$1:$R$1,0))*1000/Population!$C17</f>
        <v>97.207062128917627</v>
      </c>
      <c r="E19" s="10">
        <f>INDEX('Data - Capital'!$C$2:$R$53,MATCH($B19,'Data - Capital'!$B$2:$B$53,0),MATCH($H$1,'Data - Capital'!$C$1:$R$1,0))*1000/Population!$C17</f>
        <v>6.1188821885355429</v>
      </c>
      <c r="F19" s="4">
        <f t="shared" si="0"/>
        <v>0</v>
      </c>
    </row>
    <row r="20" spans="1:6">
      <c r="A20" s="2" t="s">
        <v>67</v>
      </c>
      <c r="B20" s="2" t="s">
        <v>15</v>
      </c>
      <c r="C20" s="13">
        <f>1000*INDEX('Data - Total'!$C$2:$R$53,MATCH($B20,'Data - Total'!$B$2:$B$53,0),MATCH($H$1,'Data - Total'!$C$1:$R$1,0))/Population!$C18</f>
        <v>77.041289884214066</v>
      </c>
      <c r="D20" s="10">
        <f>INDEX('Data - Current'!$C$2:$R$53,MATCH($B20,'Data - Current'!$B$2:$B$53,0),MATCH($H$1,'Data - Current'!$C$1:$R$1,0))*1000/Population!$C18</f>
        <v>68.062556588484483</v>
      </c>
      <c r="E20" s="10">
        <f>INDEX('Data - Capital'!$C$2:$R$53,MATCH($B20,'Data - Capital'!$B$2:$B$53,0),MATCH($H$1,'Data - Capital'!$C$1:$R$1,0))*1000/Population!$C18</f>
        <v>8.978733295729592</v>
      </c>
      <c r="F20" s="4">
        <f t="shared" si="0"/>
        <v>0</v>
      </c>
    </row>
    <row r="21" spans="1:6">
      <c r="A21" s="2" t="s">
        <v>68</v>
      </c>
      <c r="B21" s="2" t="s">
        <v>16</v>
      </c>
      <c r="C21" s="13">
        <f>1000*INDEX('Data - Total'!$C$2:$R$53,MATCH($B21,'Data - Total'!$B$2:$B$53,0),MATCH($H$1,'Data - Total'!$C$1:$R$1,0))/Population!$C19</f>
        <v>102.0403566777987</v>
      </c>
      <c r="D21" s="10">
        <f>INDEX('Data - Current'!$C$2:$R$53,MATCH($B21,'Data - Current'!$B$2:$B$53,0),MATCH($H$1,'Data - Current'!$C$1:$R$1,0))*1000/Population!$C19</f>
        <v>96.70037692751751</v>
      </c>
      <c r="E21" s="10">
        <f>INDEX('Data - Capital'!$C$2:$R$53,MATCH($B21,'Data - Capital'!$B$2:$B$53,0),MATCH($H$1,'Data - Capital'!$C$1:$R$1,0))*1000/Population!$C19</f>
        <v>5.3399797502811888</v>
      </c>
      <c r="F21" s="4">
        <f t="shared" si="0"/>
        <v>0</v>
      </c>
    </row>
    <row r="22" spans="1:6">
      <c r="A22" s="2" t="s">
        <v>69</v>
      </c>
      <c r="B22" s="2" t="s">
        <v>17</v>
      </c>
      <c r="C22" s="13">
        <f>1000*INDEX('Data - Total'!$C$2:$R$53,MATCH($B22,'Data - Total'!$B$2:$B$53,0),MATCH($H$1,'Data - Total'!$C$1:$R$1,0))/Population!$C20</f>
        <v>94.660730723297661</v>
      </c>
      <c r="D22" s="10">
        <f>INDEX('Data - Current'!$C$2:$R$53,MATCH($B22,'Data - Current'!$B$2:$B$53,0),MATCH($H$1,'Data - Current'!$C$1:$R$1,0))*1000/Population!$C20</f>
        <v>80.341008768177687</v>
      </c>
      <c r="E22" s="10">
        <f>INDEX('Data - Capital'!$C$2:$R$53,MATCH($B22,'Data - Capital'!$B$2:$B$53,0),MATCH($H$1,'Data - Capital'!$C$1:$R$1,0))*1000/Population!$C20</f>
        <v>14.319721955119979</v>
      </c>
      <c r="F22" s="4">
        <f t="shared" si="0"/>
        <v>0</v>
      </c>
    </row>
    <row r="23" spans="1:6">
      <c r="A23" s="2" t="s">
        <v>70</v>
      </c>
      <c r="B23" s="2" t="s">
        <v>18</v>
      </c>
      <c r="C23" s="13">
        <f>1000*INDEX('Data - Total'!$C$2:$R$53,MATCH($B23,'Data - Total'!$B$2:$B$53,0),MATCH($H$1,'Data - Total'!$C$1:$R$1,0))/Population!$C21</f>
        <v>141.31817099929987</v>
      </c>
      <c r="D23" s="10">
        <f>INDEX('Data - Current'!$C$2:$R$53,MATCH($B23,'Data - Current'!$B$2:$B$53,0),MATCH($H$1,'Data - Current'!$C$1:$R$1,0))*1000/Population!$C21</f>
        <v>128.37282593777201</v>
      </c>
      <c r="E23" s="10">
        <f>INDEX('Data - Capital'!$C$2:$R$53,MATCH($B23,'Data - Capital'!$B$2:$B$53,0),MATCH($H$1,'Data - Capital'!$C$1:$R$1,0))*1000/Population!$C21</f>
        <v>12.945345061527851</v>
      </c>
      <c r="F23" s="4">
        <f t="shared" si="0"/>
        <v>0</v>
      </c>
    </row>
    <row r="24" spans="1:6">
      <c r="A24" s="2" t="s">
        <v>71</v>
      </c>
      <c r="B24" s="2" t="s">
        <v>19</v>
      </c>
      <c r="C24" s="13">
        <f>1000*INDEX('Data - Total'!$C$2:$R$53,MATCH($B24,'Data - Total'!$B$2:$B$53,0),MATCH($H$1,'Data - Total'!$C$1:$R$1,0))/Population!$C22</f>
        <v>103.25517540373568</v>
      </c>
      <c r="D24" s="10">
        <f>INDEX('Data - Current'!$C$2:$R$53,MATCH($B24,'Data - Current'!$B$2:$B$53,0),MATCH($H$1,'Data - Current'!$C$1:$R$1,0))*1000/Population!$C22</f>
        <v>96.834092031263168</v>
      </c>
      <c r="E24" s="10">
        <f>INDEX('Data - Capital'!$C$2:$R$53,MATCH($B24,'Data - Capital'!$B$2:$B$53,0),MATCH($H$1,'Data - Capital'!$C$1:$R$1,0))*1000/Population!$C22</f>
        <v>6.4210833724725118</v>
      </c>
      <c r="F24" s="4">
        <f t="shared" si="0"/>
        <v>0</v>
      </c>
    </row>
    <row r="25" spans="1:6">
      <c r="A25" s="2" t="s">
        <v>72</v>
      </c>
      <c r="B25" s="2" t="s">
        <v>20</v>
      </c>
      <c r="C25" s="13">
        <f>1000*INDEX('Data - Total'!$C$2:$R$53,MATCH($B25,'Data - Total'!$B$2:$B$53,0),MATCH($H$1,'Data - Total'!$C$1:$R$1,0))/Population!$C23</f>
        <v>151.1780996666734</v>
      </c>
      <c r="D25" s="10">
        <f>INDEX('Data - Current'!$C$2:$R$53,MATCH($B25,'Data - Current'!$B$2:$B$53,0),MATCH($H$1,'Data - Current'!$C$1:$R$1,0))*1000/Population!$C23</f>
        <v>150.5820188977292</v>
      </c>
      <c r="E25" s="10">
        <f>INDEX('Data - Capital'!$C$2:$R$53,MATCH($B25,'Data - Capital'!$B$2:$B$53,0),MATCH($H$1,'Data - Capital'!$C$1:$R$1,0))*1000/Population!$C23</f>
        <v>0.59608076894419193</v>
      </c>
      <c r="F25" s="4">
        <f t="shared" si="0"/>
        <v>0</v>
      </c>
    </row>
    <row r="26" spans="1:6">
      <c r="A26" s="2" t="s">
        <v>73</v>
      </c>
      <c r="B26" s="2" t="s">
        <v>21</v>
      </c>
      <c r="C26" s="13">
        <f>1000*INDEX('Data - Total'!$C$2:$R$53,MATCH($B26,'Data - Total'!$B$2:$B$53,0),MATCH($H$1,'Data - Total'!$C$1:$R$1,0))/Population!$C24</f>
        <v>161.51196192089671</v>
      </c>
      <c r="D26" s="10">
        <f>INDEX('Data - Current'!$C$2:$R$53,MATCH($B26,'Data - Current'!$B$2:$B$53,0),MATCH($H$1,'Data - Current'!$C$1:$R$1,0))*1000/Population!$C24</f>
        <v>158.22326565180686</v>
      </c>
      <c r="E26" s="10">
        <f>INDEX('Data - Capital'!$C$2:$R$53,MATCH($B26,'Data - Capital'!$B$2:$B$53,0),MATCH($H$1,'Data - Capital'!$C$1:$R$1,0))*1000/Population!$C24</f>
        <v>3.2886962690898458</v>
      </c>
      <c r="F26" s="4">
        <f t="shared" si="0"/>
        <v>0</v>
      </c>
    </row>
    <row r="27" spans="1:6">
      <c r="A27" s="2" t="s">
        <v>74</v>
      </c>
      <c r="B27" s="2" t="s">
        <v>22</v>
      </c>
      <c r="C27" s="13">
        <f>1000*INDEX('Data - Total'!$C$2:$R$53,MATCH($B27,'Data - Total'!$B$2:$B$53,0),MATCH($H$1,'Data - Total'!$C$1:$R$1,0))/Population!$C25</f>
        <v>95.754068805368576</v>
      </c>
      <c r="D27" s="10">
        <f>INDEX('Data - Current'!$C$2:$R$53,MATCH($B27,'Data - Current'!$B$2:$B$53,0),MATCH($H$1,'Data - Current'!$C$1:$R$1,0))*1000/Population!$C25</f>
        <v>90.52016428082726</v>
      </c>
      <c r="E27" s="10">
        <f>INDEX('Data - Capital'!$C$2:$R$53,MATCH($B27,'Data - Capital'!$B$2:$B$53,0),MATCH($H$1,'Data - Capital'!$C$1:$R$1,0))*1000/Population!$C25</f>
        <v>5.2339045245413125</v>
      </c>
      <c r="F27" s="4">
        <f t="shared" si="0"/>
        <v>0</v>
      </c>
    </row>
    <row r="28" spans="1:6">
      <c r="A28" s="2" t="s">
        <v>75</v>
      </c>
      <c r="B28" s="2" t="s">
        <v>23</v>
      </c>
      <c r="C28" s="13">
        <f>1000*INDEX('Data - Total'!$C$2:$R$53,MATCH($B28,'Data - Total'!$B$2:$B$53,0),MATCH($H$1,'Data - Total'!$C$1:$R$1,0))/Population!$C26</f>
        <v>76.529169992649543</v>
      </c>
      <c r="D28" s="10">
        <f>INDEX('Data - Current'!$C$2:$R$53,MATCH($B28,'Data - Current'!$B$2:$B$53,0),MATCH($H$1,'Data - Current'!$C$1:$R$1,0))*1000/Population!$C26</f>
        <v>65.463706286363177</v>
      </c>
      <c r="E28" s="10">
        <f>INDEX('Data - Capital'!$C$2:$R$53,MATCH($B28,'Data - Capital'!$B$2:$B$53,0),MATCH($H$1,'Data - Capital'!$C$1:$R$1,0))*1000/Population!$C26</f>
        <v>11.065463706286364</v>
      </c>
      <c r="F28" s="4">
        <f t="shared" si="0"/>
        <v>0</v>
      </c>
    </row>
    <row r="29" spans="1:6">
      <c r="A29" s="2" t="s">
        <v>76</v>
      </c>
      <c r="B29" s="2" t="s">
        <v>24</v>
      </c>
      <c r="C29" s="13">
        <f>1000*INDEX('Data - Total'!$C$2:$R$53,MATCH($B29,'Data - Total'!$B$2:$B$53,0),MATCH($H$1,'Data - Total'!$C$1:$R$1,0))/Population!$C27</f>
        <v>87.069347454587643</v>
      </c>
      <c r="D29" s="10">
        <f>INDEX('Data - Current'!$C$2:$R$53,MATCH($B29,'Data - Current'!$B$2:$B$53,0),MATCH($H$1,'Data - Current'!$C$1:$R$1,0))*1000/Population!$C27</f>
        <v>80.570985189226079</v>
      </c>
      <c r="E29" s="10">
        <f>INDEX('Data - Capital'!$C$2:$R$53,MATCH($B29,'Data - Capital'!$B$2:$B$53,0),MATCH($H$1,'Data - Capital'!$C$1:$R$1,0))*1000/Population!$C27</f>
        <v>6.4983622653615694</v>
      </c>
      <c r="F29" s="4">
        <f t="shared" si="0"/>
        <v>0</v>
      </c>
    </row>
    <row r="30" spans="1:6">
      <c r="A30" s="2" t="s">
        <v>77</v>
      </c>
      <c r="B30" s="2" t="s">
        <v>25</v>
      </c>
      <c r="C30" s="13">
        <f>1000*INDEX('Data - Total'!$C$2:$R$53,MATCH($B30,'Data - Total'!$B$2:$B$53,0),MATCH($H$1,'Data - Total'!$C$1:$R$1,0))/Population!$C28</f>
        <v>130.45167519987865</v>
      </c>
      <c r="D30" s="10">
        <f>INDEX('Data - Current'!$C$2:$R$53,MATCH($B30,'Data - Current'!$B$2:$B$53,0),MATCH($H$1,'Data - Current'!$C$1:$R$1,0))*1000/Population!$C28</f>
        <v>116.60037100344366</v>
      </c>
      <c r="E30" s="10">
        <f>INDEX('Data - Capital'!$C$2:$R$53,MATCH($B30,'Data - Capital'!$B$2:$B$53,0),MATCH($H$1,'Data - Capital'!$C$1:$R$1,0))*1000/Population!$C28</f>
        <v>13.851304196434988</v>
      </c>
      <c r="F30" s="4">
        <f t="shared" si="0"/>
        <v>0</v>
      </c>
    </row>
    <row r="31" spans="1:6">
      <c r="A31" s="2" t="s">
        <v>78</v>
      </c>
      <c r="B31" s="2" t="s">
        <v>26</v>
      </c>
      <c r="C31" s="13">
        <f>1000*INDEX('Data - Total'!$C$2:$R$53,MATCH($B31,'Data - Total'!$B$2:$B$53,0),MATCH($H$1,'Data - Total'!$C$1:$R$1,0))/Population!$C29</f>
        <v>93.760912409231139</v>
      </c>
      <c r="D31" s="10">
        <f>INDEX('Data - Current'!$C$2:$R$53,MATCH($B31,'Data - Current'!$B$2:$B$53,0),MATCH($H$1,'Data - Current'!$C$1:$R$1,0))*1000/Population!$C29</f>
        <v>83.792379942357613</v>
      </c>
      <c r="E31" s="10">
        <f>INDEX('Data - Capital'!$C$2:$R$53,MATCH($B31,'Data - Capital'!$B$2:$B$53,0),MATCH($H$1,'Data - Capital'!$C$1:$R$1,0))*1000/Population!$C29</f>
        <v>9.9685324668735316</v>
      </c>
      <c r="F31" s="4">
        <f t="shared" si="0"/>
        <v>0</v>
      </c>
    </row>
    <row r="32" spans="1:6">
      <c r="A32" s="2" t="s">
        <v>79</v>
      </c>
      <c r="B32" s="2" t="s">
        <v>27</v>
      </c>
      <c r="C32" s="13">
        <f>1000*INDEX('Data - Total'!$C$2:$R$53,MATCH($B32,'Data - Total'!$B$2:$B$53,0),MATCH($H$1,'Data - Total'!$C$1:$R$1,0))/Population!$C30</f>
        <v>102.31437892046671</v>
      </c>
      <c r="D32" s="10">
        <f>INDEX('Data - Current'!$C$2:$R$53,MATCH($B32,'Data - Current'!$B$2:$B$53,0),MATCH($H$1,'Data - Current'!$C$1:$R$1,0))*1000/Population!$C30</f>
        <v>91.594282255817475</v>
      </c>
      <c r="E32" s="10">
        <f>INDEX('Data - Capital'!$C$2:$R$53,MATCH($B32,'Data - Capital'!$B$2:$B$53,0),MATCH($H$1,'Data - Capital'!$C$1:$R$1,0))*1000/Population!$C30</f>
        <v>10.720096664649226</v>
      </c>
      <c r="F32" s="4">
        <f t="shared" si="0"/>
        <v>0</v>
      </c>
    </row>
    <row r="33" spans="1:6">
      <c r="A33" s="2" t="s">
        <v>80</v>
      </c>
      <c r="B33" s="2" t="s">
        <v>28</v>
      </c>
      <c r="C33" s="13">
        <f>1000*INDEX('Data - Total'!$C$2:$R$53,MATCH($B33,'Data - Total'!$B$2:$B$53,0),MATCH($H$1,'Data - Total'!$C$1:$R$1,0))/Population!$C31</f>
        <v>185.92974490471809</v>
      </c>
      <c r="D33" s="10">
        <f>INDEX('Data - Current'!$C$2:$R$53,MATCH($B33,'Data - Current'!$B$2:$B$53,0),MATCH($H$1,'Data - Current'!$C$1:$R$1,0))*1000/Population!$C31</f>
        <v>177.114194926404</v>
      </c>
      <c r="E33" s="10">
        <f>INDEX('Data - Capital'!$C$2:$R$53,MATCH($B33,'Data - Capital'!$B$2:$B$53,0),MATCH($H$1,'Data - Capital'!$C$1:$R$1,0))*1000/Population!$C31</f>
        <v>8.8155499783140883</v>
      </c>
      <c r="F33" s="4">
        <f t="shared" si="0"/>
        <v>0</v>
      </c>
    </row>
    <row r="34" spans="1:6">
      <c r="A34" s="2" t="s">
        <v>81</v>
      </c>
      <c r="B34" s="2" t="s">
        <v>29</v>
      </c>
      <c r="C34" s="13">
        <f>1000*INDEX('Data - Total'!$C$2:$R$53,MATCH($B34,'Data - Total'!$B$2:$B$53,0),MATCH($H$1,'Data - Total'!$C$1:$R$1,0))/Population!$C32</f>
        <v>152.44415146632437</v>
      </c>
      <c r="D34" s="10">
        <f>INDEX('Data - Current'!$C$2:$R$53,MATCH($B34,'Data - Current'!$B$2:$B$53,0),MATCH($H$1,'Data - Current'!$C$1:$R$1,0))*1000/Population!$C32</f>
        <v>150.64667519868735</v>
      </c>
      <c r="E34" s="10">
        <f>INDEX('Data - Capital'!$C$2:$R$53,MATCH($B34,'Data - Capital'!$B$2:$B$53,0),MATCH($H$1,'Data - Capital'!$C$1:$R$1,0))*1000/Population!$C32</f>
        <v>1.7974762676370264</v>
      </c>
      <c r="F34" s="4">
        <f t="shared" si="0"/>
        <v>0</v>
      </c>
    </row>
    <row r="35" spans="1:6">
      <c r="A35" s="2" t="s">
        <v>82</v>
      </c>
      <c r="B35" s="2" t="s">
        <v>30</v>
      </c>
      <c r="C35" s="13">
        <f>1000*INDEX('Data - Total'!$C$2:$R$53,MATCH($B35,'Data - Total'!$B$2:$B$53,0),MATCH($H$1,'Data - Total'!$C$1:$R$1,0))/Population!$C33</f>
        <v>109.69344299233889</v>
      </c>
      <c r="D35" s="10">
        <f>INDEX('Data - Current'!$C$2:$R$53,MATCH($B35,'Data - Current'!$B$2:$B$53,0),MATCH($H$1,'Data - Current'!$C$1:$R$1,0))*1000/Population!$C33</f>
        <v>104.43555655700766</v>
      </c>
      <c r="E35" s="10">
        <f>INDEX('Data - Capital'!$C$2:$R$53,MATCH($B35,'Data - Capital'!$B$2:$B$53,0),MATCH($H$1,'Data - Capital'!$C$1:$R$1,0))*1000/Population!$C33</f>
        <v>5.2578864353312307</v>
      </c>
      <c r="F35" s="4">
        <f t="shared" si="0"/>
        <v>0</v>
      </c>
    </row>
    <row r="36" spans="1:6">
      <c r="A36" s="2" t="s">
        <v>83</v>
      </c>
      <c r="B36" s="2" t="s">
        <v>31</v>
      </c>
      <c r="C36" s="13">
        <f>1000*INDEX('Data - Total'!$C$2:$R$53,MATCH($B36,'Data - Total'!$B$2:$B$53,0),MATCH($H$1,'Data - Total'!$C$1:$R$1,0))/Population!$C34</f>
        <v>146.94947793191383</v>
      </c>
      <c r="D36" s="10">
        <f>INDEX('Data - Current'!$C$2:$R$53,MATCH($B36,'Data - Current'!$B$2:$B$53,0),MATCH($H$1,'Data - Current'!$C$1:$R$1,0))*1000/Population!$C34</f>
        <v>128.84427375306655</v>
      </c>
      <c r="E36" s="10">
        <f>INDEX('Data - Capital'!$C$2:$R$53,MATCH($B36,'Data - Capital'!$B$2:$B$53,0),MATCH($H$1,'Data - Capital'!$C$1:$R$1,0))*1000/Population!$C34</f>
        <v>18.105204178847295</v>
      </c>
      <c r="F36" s="4">
        <f t="shared" si="0"/>
        <v>0</v>
      </c>
    </row>
    <row r="37" spans="1:6">
      <c r="A37" s="2" t="s">
        <v>84</v>
      </c>
      <c r="B37" s="2" t="s">
        <v>32</v>
      </c>
      <c r="C37" s="13">
        <f>1000*INDEX('Data - Total'!$C$2:$R$53,MATCH($B37,'Data - Total'!$B$2:$B$53,0),MATCH($H$1,'Data - Total'!$C$1:$R$1,0))/Population!$C35</f>
        <v>174.27401446615875</v>
      </c>
      <c r="D37" s="10">
        <f>INDEX('Data - Current'!$C$2:$R$53,MATCH($B37,'Data - Current'!$B$2:$B$53,0),MATCH($H$1,'Data - Current'!$C$1:$R$1,0))*1000/Population!$C35</f>
        <v>156.69138895320785</v>
      </c>
      <c r="E37" s="10">
        <f>INDEX('Data - Capital'!$C$2:$R$53,MATCH($B37,'Data - Capital'!$B$2:$B$53,0),MATCH($H$1,'Data - Capital'!$C$1:$R$1,0))*1000/Population!$C35</f>
        <v>17.582625512950894</v>
      </c>
      <c r="F37" s="4">
        <f t="shared" si="0"/>
        <v>0</v>
      </c>
    </row>
    <row r="38" spans="1:6">
      <c r="A38" s="2" t="s">
        <v>85</v>
      </c>
      <c r="B38" s="2" t="s">
        <v>33</v>
      </c>
      <c r="C38" s="13">
        <f>1000*INDEX('Data - Total'!$C$2:$R$53,MATCH($B38,'Data - Total'!$B$2:$B$53,0),MATCH($H$1,'Data - Total'!$C$1:$R$1,0))/Population!$C36</f>
        <v>95.94702847638959</v>
      </c>
      <c r="D38" s="10">
        <f>INDEX('Data - Current'!$C$2:$R$53,MATCH($B38,'Data - Current'!$B$2:$B$53,0),MATCH($H$1,'Data - Current'!$C$1:$R$1,0))*1000/Population!$C36</f>
        <v>88.730092311581004</v>
      </c>
      <c r="E38" s="10">
        <f>INDEX('Data - Capital'!$C$2:$R$53,MATCH($B38,'Data - Capital'!$B$2:$B$53,0),MATCH($H$1,'Data - Capital'!$C$1:$R$1,0))*1000/Population!$C36</f>
        <v>7.2169361648085939</v>
      </c>
      <c r="F38" s="4">
        <f t="shared" si="0"/>
        <v>0</v>
      </c>
    </row>
    <row r="39" spans="1:6">
      <c r="A39" s="2" t="s">
        <v>86</v>
      </c>
      <c r="B39" s="2" t="s">
        <v>34</v>
      </c>
      <c r="C39" s="13">
        <f>1000*INDEX('Data - Total'!$C$2:$R$53,MATCH($B39,'Data - Total'!$B$2:$B$53,0),MATCH($H$1,'Data - Total'!$C$1:$R$1,0))/Population!$C37</f>
        <v>77.877455625939675</v>
      </c>
      <c r="D39" s="10">
        <f>INDEX('Data - Current'!$C$2:$R$53,MATCH($B39,'Data - Current'!$B$2:$B$53,0),MATCH($H$1,'Data - Current'!$C$1:$R$1,0))*1000/Population!$C37</f>
        <v>56.29716191276961</v>
      </c>
      <c r="E39" s="10">
        <f>INDEX('Data - Capital'!$C$2:$R$53,MATCH($B39,'Data - Capital'!$B$2:$B$53,0),MATCH($H$1,'Data - Capital'!$C$1:$R$1,0))*1000/Population!$C37</f>
        <v>21.580293713170065</v>
      </c>
      <c r="F39" s="4">
        <f t="shared" si="0"/>
        <v>0</v>
      </c>
    </row>
    <row r="40" spans="1:6">
      <c r="A40" s="2" t="s">
        <v>87</v>
      </c>
      <c r="B40" s="2" t="s">
        <v>35</v>
      </c>
      <c r="C40" s="13">
        <f>1000*INDEX('Data - Total'!$C$2:$R$53,MATCH($B40,'Data - Total'!$B$2:$B$53,0),MATCH($H$1,'Data - Total'!$C$1:$R$1,0))/Population!$C38</f>
        <v>149.28411212250887</v>
      </c>
      <c r="D40" s="10">
        <f>INDEX('Data - Current'!$C$2:$R$53,MATCH($B40,'Data - Current'!$B$2:$B$53,0),MATCH($H$1,'Data - Current'!$C$1:$R$1,0))*1000/Population!$C38</f>
        <v>140.10681937279179</v>
      </c>
      <c r="E40" s="10">
        <f>INDEX('Data - Capital'!$C$2:$R$53,MATCH($B40,'Data - Capital'!$B$2:$B$53,0),MATCH($H$1,'Data - Capital'!$C$1:$R$1,0))*1000/Population!$C38</f>
        <v>9.1772927497171004</v>
      </c>
      <c r="F40" s="4">
        <f t="shared" si="0"/>
        <v>0</v>
      </c>
    </row>
    <row r="41" spans="1:6">
      <c r="A41" s="2" t="s">
        <v>88</v>
      </c>
      <c r="B41" s="2" t="s">
        <v>36</v>
      </c>
      <c r="C41" s="13">
        <f>1000*INDEX('Data - Total'!$C$2:$R$53,MATCH($B41,'Data - Total'!$B$2:$B$53,0),MATCH($H$1,'Data - Total'!$C$1:$R$1,0))/Population!$C39</f>
        <v>125.69651137171314</v>
      </c>
      <c r="D41" s="10">
        <f>INDEX('Data - Current'!$C$2:$R$53,MATCH($B41,'Data - Current'!$B$2:$B$53,0),MATCH($H$1,'Data - Current'!$C$1:$R$1,0))*1000/Population!$C39</f>
        <v>117.71968942581186</v>
      </c>
      <c r="E41" s="10">
        <f>INDEX('Data - Capital'!$C$2:$R$53,MATCH($B41,'Data - Capital'!$B$2:$B$53,0),MATCH($H$1,'Data - Capital'!$C$1:$R$1,0))*1000/Population!$C39</f>
        <v>7.9768219459012819</v>
      </c>
      <c r="F41" s="4">
        <f t="shared" si="0"/>
        <v>0</v>
      </c>
    </row>
    <row r="42" spans="1:6">
      <c r="A42" s="2" t="s">
        <v>89</v>
      </c>
      <c r="B42" s="2" t="s">
        <v>37</v>
      </c>
      <c r="C42" s="13">
        <f>1000*INDEX('Data - Total'!$C$2:$R$53,MATCH($B42,'Data - Total'!$B$2:$B$53,0),MATCH($H$1,'Data - Total'!$C$1:$R$1,0))/Population!$C40</f>
        <v>163.87196294954913</v>
      </c>
      <c r="D42" s="10">
        <f>INDEX('Data - Current'!$C$2:$R$53,MATCH($B42,'Data - Current'!$B$2:$B$53,0),MATCH($H$1,'Data - Current'!$C$1:$R$1,0))*1000/Population!$C40</f>
        <v>152.33576252909955</v>
      </c>
      <c r="E42" s="10">
        <f>INDEX('Data - Capital'!$C$2:$R$53,MATCH($B42,'Data - Capital'!$B$2:$B$53,0),MATCH($H$1,'Data - Capital'!$C$1:$R$1,0))*1000/Population!$C40</f>
        <v>11.536200420449568</v>
      </c>
      <c r="F42" s="4">
        <f t="shared" si="0"/>
        <v>0</v>
      </c>
    </row>
    <row r="43" spans="1:6">
      <c r="A43" s="2" t="s">
        <v>90</v>
      </c>
      <c r="B43" s="2" t="s">
        <v>38</v>
      </c>
      <c r="C43" s="13">
        <f>1000*INDEX('Data - Total'!$C$2:$R$53,MATCH($B43,'Data - Total'!$B$2:$B$53,0),MATCH($H$1,'Data - Total'!$C$1:$R$1,0))/Population!$C41</f>
        <v>57.513745255203915</v>
      </c>
      <c r="D43" s="10">
        <f>INDEX('Data - Current'!$C$2:$R$53,MATCH($B43,'Data - Current'!$B$2:$B$53,0),MATCH($H$1,'Data - Current'!$C$1:$R$1,0))*1000/Population!$C41</f>
        <v>54.548132688355082</v>
      </c>
      <c r="E43" s="10">
        <f>INDEX('Data - Capital'!$C$2:$R$53,MATCH($B43,'Data - Capital'!$B$2:$B$53,0),MATCH($H$1,'Data - Capital'!$C$1:$R$1,0))*1000/Population!$C41</f>
        <v>2.9656125668488351</v>
      </c>
      <c r="F43" s="4">
        <f t="shared" si="0"/>
        <v>0</v>
      </c>
    </row>
    <row r="44" spans="1:6">
      <c r="A44" s="2" t="s">
        <v>91</v>
      </c>
      <c r="B44" s="2" t="s">
        <v>39</v>
      </c>
      <c r="C44" s="13">
        <f>1000*INDEX('Data - Total'!$C$2:$R$53,MATCH($B44,'Data - Total'!$B$2:$B$53,0),MATCH($H$1,'Data - Total'!$C$1:$R$1,0))/Population!$C42</f>
        <v>273.92348929403016</v>
      </c>
      <c r="D44" s="10">
        <f>INDEX('Data - Current'!$C$2:$R$53,MATCH($B44,'Data - Current'!$B$2:$B$53,0),MATCH($H$1,'Data - Current'!$C$1:$R$1,0))*1000/Population!$C42</f>
        <v>267.44927263624595</v>
      </c>
      <c r="E44" s="10">
        <f>INDEX('Data - Capital'!$C$2:$R$53,MATCH($B44,'Data - Capital'!$B$2:$B$53,0),MATCH($H$1,'Data - Capital'!$C$1:$R$1,0))*1000/Population!$C42</f>
        <v>6.4742166577842122</v>
      </c>
      <c r="F44" s="4">
        <f t="shared" si="0"/>
        <v>0</v>
      </c>
    </row>
    <row r="45" spans="1:6">
      <c r="A45" s="2" t="s">
        <v>92</v>
      </c>
      <c r="B45" s="2" t="s">
        <v>40</v>
      </c>
      <c r="C45" s="13">
        <f>1000*INDEX('Data - Total'!$C$2:$R$53,MATCH($B45,'Data - Total'!$B$2:$B$53,0),MATCH($H$1,'Data - Total'!$C$1:$R$1,0))/Population!$C43</f>
        <v>92.835736765664663</v>
      </c>
      <c r="D45" s="10">
        <f>INDEX('Data - Current'!$C$2:$R$53,MATCH($B45,'Data - Current'!$B$2:$B$53,0),MATCH($H$1,'Data - Current'!$C$1:$R$1,0))*1000/Population!$C43</f>
        <v>82.948854036773227</v>
      </c>
      <c r="E45" s="10">
        <f>INDEX('Data - Capital'!$C$2:$R$53,MATCH($B45,'Data - Capital'!$B$2:$B$53,0),MATCH($H$1,'Data - Capital'!$C$1:$R$1,0))*1000/Population!$C43</f>
        <v>9.886882728891436</v>
      </c>
      <c r="F45" s="4">
        <f t="shared" si="0"/>
        <v>0</v>
      </c>
    </row>
    <row r="46" spans="1:6">
      <c r="A46" s="2" t="s">
        <v>93</v>
      </c>
      <c r="B46" s="2" t="s">
        <v>41</v>
      </c>
      <c r="C46" s="13">
        <f>1000*INDEX('Data - Total'!$C$2:$R$53,MATCH($B46,'Data - Total'!$B$2:$B$53,0),MATCH($H$1,'Data - Total'!$C$1:$R$1,0))/Population!$C44</f>
        <v>74.10629547611515</v>
      </c>
      <c r="D46" s="10">
        <f>INDEX('Data - Current'!$C$2:$R$53,MATCH($B46,'Data - Current'!$B$2:$B$53,0),MATCH($H$1,'Data - Current'!$C$1:$R$1,0))*1000/Population!$C44</f>
        <v>63.435286110072568</v>
      </c>
      <c r="E46" s="10">
        <f>INDEX('Data - Capital'!$C$2:$R$53,MATCH($B46,'Data - Capital'!$B$2:$B$53,0),MATCH($H$1,'Data - Capital'!$C$1:$R$1,0))*1000/Population!$C44</f>
        <v>10.671009366042583</v>
      </c>
      <c r="F46" s="4">
        <f t="shared" si="0"/>
        <v>0</v>
      </c>
    </row>
    <row r="47" spans="1:6">
      <c r="A47" s="2" t="s">
        <v>94</v>
      </c>
      <c r="B47" s="2" t="s">
        <v>42</v>
      </c>
      <c r="C47" s="13">
        <f>1000*INDEX('Data - Total'!$C$2:$R$53,MATCH($B47,'Data - Total'!$B$2:$B$53,0),MATCH($H$1,'Data - Total'!$C$1:$R$1,0))/Population!$C45</f>
        <v>106.01785202791496</v>
      </c>
      <c r="D47" s="10">
        <f>INDEX('Data - Current'!$C$2:$R$53,MATCH($B47,'Data - Current'!$B$2:$B$53,0),MATCH($H$1,'Data - Current'!$C$1:$R$1,0))*1000/Population!$C45</f>
        <v>101.42603370906794</v>
      </c>
      <c r="E47" s="10">
        <f>INDEX('Data - Capital'!$C$2:$R$53,MATCH($B47,'Data - Capital'!$B$2:$B$53,0),MATCH($H$1,'Data - Capital'!$C$1:$R$1,0))*1000/Population!$C45</f>
        <v>4.5918183188470278</v>
      </c>
      <c r="F47" s="4">
        <f t="shared" si="0"/>
        <v>0</v>
      </c>
    </row>
    <row r="48" spans="1:6">
      <c r="A48" s="2" t="s">
        <v>95</v>
      </c>
      <c r="B48" s="2" t="s">
        <v>43</v>
      </c>
      <c r="C48" s="13">
        <f>1000*INDEX('Data - Total'!$C$2:$R$53,MATCH($B48,'Data - Total'!$B$2:$B$53,0),MATCH($H$1,'Data - Total'!$C$1:$R$1,0))/Population!$C46</f>
        <v>108.54273760116243</v>
      </c>
      <c r="D48" s="10">
        <f>INDEX('Data - Current'!$C$2:$R$53,MATCH($B48,'Data - Current'!$B$2:$B$53,0),MATCH($H$1,'Data - Current'!$C$1:$R$1,0))*1000/Population!$C46</f>
        <v>101.2483434199079</v>
      </c>
      <c r="E48" s="10">
        <f>INDEX('Data - Capital'!$C$2:$R$53,MATCH($B48,'Data - Capital'!$B$2:$B$53,0),MATCH($H$1,'Data - Capital'!$C$1:$R$1,0))*1000/Population!$C46</f>
        <v>7.2943941812545221</v>
      </c>
      <c r="F48" s="4">
        <f t="shared" si="0"/>
        <v>0</v>
      </c>
    </row>
    <row r="49" spans="1:6">
      <c r="A49" s="2" t="s">
        <v>97</v>
      </c>
      <c r="B49" s="2" t="s">
        <v>45</v>
      </c>
      <c r="C49" s="13">
        <f>1000*INDEX('Data - Total'!$C$2:$R$53,MATCH($B49,'Data - Total'!$B$2:$B$53,0),MATCH($H$1,'Data - Total'!$C$1:$R$1,0))/Population!$C47</f>
        <v>89.676918626194933</v>
      </c>
      <c r="D49" s="10">
        <f>INDEX('Data - Current'!$C$2:$R$53,MATCH($B49,'Data - Current'!$B$2:$B$53,0),MATCH($H$1,'Data - Current'!$C$1:$R$1,0))*1000/Population!$C47</f>
        <v>81.791289838799045</v>
      </c>
      <c r="E49" s="10">
        <f>INDEX('Data - Capital'!$C$2:$R$53,MATCH($B49,'Data - Capital'!$B$2:$B$53,0),MATCH($H$1,'Data - Capital'!$C$1:$R$1,0))*1000/Population!$C47</f>
        <v>7.8856287873958824</v>
      </c>
      <c r="F49" s="4">
        <f t="shared" si="0"/>
        <v>0</v>
      </c>
    </row>
    <row r="50" spans="1:6">
      <c r="A50" s="2" t="s">
        <v>98</v>
      </c>
      <c r="B50" s="2" t="s">
        <v>46</v>
      </c>
      <c r="C50" s="13">
        <f>1000*INDEX('Data - Total'!$C$2:$R$53,MATCH($B50,'Data - Total'!$B$2:$B$53,0),MATCH($H$1,'Data - Total'!$C$1:$R$1,0))/Population!$C48</f>
        <v>78.551373658841982</v>
      </c>
      <c r="D50" s="10">
        <f>INDEX('Data - Current'!$C$2:$R$53,MATCH($B50,'Data - Current'!$B$2:$B$53,0),MATCH($H$1,'Data - Current'!$C$1:$R$1,0))*1000/Population!$C48</f>
        <v>68.70530138723413</v>
      </c>
      <c r="E50" s="10">
        <f>INDEX('Data - Capital'!$C$2:$R$53,MATCH($B50,'Data - Capital'!$B$2:$B$53,0),MATCH($H$1,'Data - Capital'!$C$1:$R$1,0))*1000/Population!$C48</f>
        <v>9.8460722716078557</v>
      </c>
      <c r="F50" s="4">
        <f t="shared" si="0"/>
        <v>0</v>
      </c>
    </row>
    <row r="51" spans="1:6">
      <c r="A51" s="2" t="s">
        <v>99</v>
      </c>
      <c r="B51" s="2" t="s">
        <v>47</v>
      </c>
      <c r="C51" s="13">
        <f>1000*INDEX('Data - Total'!$C$2:$R$53,MATCH($B51,'Data - Total'!$B$2:$B$53,0),MATCH($H$1,'Data - Total'!$C$1:$R$1,0))/Population!$C49</f>
        <v>146.87489549543525</v>
      </c>
      <c r="D51" s="10">
        <f>INDEX('Data - Current'!$C$2:$R$53,MATCH($B51,'Data - Current'!$B$2:$B$53,0),MATCH($H$1,'Data - Current'!$C$1:$R$1,0))*1000/Population!$C49</f>
        <v>135.01416136017406</v>
      </c>
      <c r="E51" s="10">
        <f>INDEX('Data - Capital'!$C$2:$R$53,MATCH($B51,'Data - Capital'!$B$2:$B$53,0),MATCH($H$1,'Data - Capital'!$C$1:$R$1,0))*1000/Population!$C49</f>
        <v>11.860734135261188</v>
      </c>
      <c r="F51" s="4">
        <f t="shared" si="0"/>
        <v>0</v>
      </c>
    </row>
    <row r="52" spans="1:6">
      <c r="A52" s="2" t="s">
        <v>100</v>
      </c>
      <c r="B52" s="2" t="s">
        <v>48</v>
      </c>
      <c r="C52" s="13">
        <f>1000*INDEX('Data - Total'!$C$2:$R$53,MATCH($B52,'Data - Total'!$B$2:$B$53,0),MATCH($H$1,'Data - Total'!$C$1:$R$1,0))/Population!$C50</f>
        <v>179.47066009795071</v>
      </c>
      <c r="D52" s="10">
        <f>INDEX('Data - Current'!$C$2:$R$53,MATCH($B52,'Data - Current'!$B$2:$B$53,0),MATCH($H$1,'Data - Current'!$C$1:$R$1,0))*1000/Population!$C50</f>
        <v>164.28213577521362</v>
      </c>
      <c r="E52" s="10">
        <f>INDEX('Data - Capital'!$C$2:$R$53,MATCH($B52,'Data - Capital'!$B$2:$B$53,0),MATCH($H$1,'Data - Capital'!$C$1:$R$1,0))*1000/Population!$C50</f>
        <v>15.188524322737109</v>
      </c>
      <c r="F52" s="4">
        <f t="shared" si="0"/>
        <v>0</v>
      </c>
    </row>
    <row r="53" spans="1:6">
      <c r="A53" s="2" t="s">
        <v>101</v>
      </c>
      <c r="B53" s="2" t="s">
        <v>49</v>
      </c>
      <c r="C53" s="13">
        <f>1000*INDEX('Data - Total'!$C$2:$R$53,MATCH($B53,'Data - Total'!$B$2:$B$53,0),MATCH($H$1,'Data - Total'!$C$1:$R$1,0))/Population!$C51</f>
        <v>56.378423250820312</v>
      </c>
      <c r="D53" s="10">
        <f>INDEX('Data - Current'!$C$2:$R$53,MATCH($B53,'Data - Current'!$B$2:$B$53,0),MATCH($H$1,'Data - Current'!$C$1:$R$1,0))*1000/Population!$C51</f>
        <v>54.655653437755376</v>
      </c>
      <c r="E53" s="10">
        <f>INDEX('Data - Capital'!$C$2:$R$53,MATCH($B53,'Data - Capital'!$B$2:$B$53,0),MATCH($H$1,'Data - Capital'!$C$1:$R$1,0))*1000/Population!$C51</f>
        <v>1.7227698130649303</v>
      </c>
      <c r="F53" s="4">
        <f t="shared" si="0"/>
        <v>0</v>
      </c>
    </row>
    <row r="54" spans="1:6">
      <c r="A54" s="2" t="s">
        <v>102</v>
      </c>
      <c r="B54" s="2" t="s">
        <v>50</v>
      </c>
      <c r="C54" s="13">
        <f>1000*INDEX('Data - Total'!$C$2:$R$53,MATCH($B54,'Data - Total'!$B$2:$B$53,0),MATCH($H$1,'Data - Total'!$C$1:$R$1,0))/Population!$C52</f>
        <v>112.79591845290248</v>
      </c>
      <c r="D54" s="10">
        <f>INDEX('Data - Current'!$C$2:$R$53,MATCH($B54,'Data - Current'!$B$2:$B$53,0),MATCH($H$1,'Data - Current'!$C$1:$R$1,0))*1000/Population!$C52</f>
        <v>103.82962950541565</v>
      </c>
      <c r="E54" s="10">
        <f>INDEX('Data - Capital'!$C$2:$R$53,MATCH($B54,'Data - Capital'!$B$2:$B$53,0),MATCH($H$1,'Data - Capital'!$C$1:$R$1,0))*1000/Population!$C52</f>
        <v>8.9662889474868326</v>
      </c>
      <c r="F54" s="4">
        <f t="shared" si="0"/>
        <v>0</v>
      </c>
    </row>
    <row r="55" spans="1:6">
      <c r="A55" s="3" t="s">
        <v>103</v>
      </c>
      <c r="B55" s="3" t="s">
        <v>51</v>
      </c>
      <c r="C55" s="14">
        <f>1000*INDEX('Data - Total'!$C$2:$R$53,MATCH($B55,'Data - Total'!$B$2:$B$53,0),MATCH($H$1,'Data - Total'!$C$1:$R$1,0))/Population!$C53</f>
        <v>143.14786277524601</v>
      </c>
      <c r="D55" s="11">
        <f>INDEX('Data - Current'!$C$2:$R$53,MATCH($B55,'Data - Current'!$B$2:$B$53,0),MATCH($H$1,'Data - Current'!$C$1:$R$1,0))*1000/Population!$C53</f>
        <v>114.52903744715225</v>
      </c>
      <c r="E55" s="11">
        <f>INDEX('Data - Capital'!$C$2:$R$53,MATCH($B55,'Data - Capital'!$B$2:$B$53,0),MATCH($H$1,'Data - Capital'!$C$1:$R$1,0))*1000/Population!$C53</f>
        <v>28.61882532809377</v>
      </c>
      <c r="F55" s="5">
        <f t="shared" si="0"/>
        <v>0</v>
      </c>
    </row>
    <row r="56" spans="1:6" ht="15" customHeight="1">
      <c r="A56" s="32" t="s">
        <v>143</v>
      </c>
      <c r="B56" s="33"/>
      <c r="C56" s="33"/>
      <c r="D56" s="33"/>
      <c r="E56" s="33"/>
      <c r="F56" s="34"/>
    </row>
    <row r="57" spans="1:6">
      <c r="A57" s="35"/>
      <c r="B57" s="36"/>
      <c r="C57" s="36"/>
      <c r="D57" s="36"/>
      <c r="E57" s="36"/>
      <c r="F57" s="37"/>
    </row>
    <row r="58" spans="1:6">
      <c r="A58" s="35"/>
      <c r="B58" s="36"/>
      <c r="C58" s="36"/>
      <c r="D58" s="36"/>
      <c r="E58" s="36"/>
      <c r="F58" s="37"/>
    </row>
    <row r="59" spans="1:6">
      <c r="A59" s="35"/>
      <c r="B59" s="36"/>
      <c r="C59" s="36"/>
      <c r="D59" s="36"/>
      <c r="E59" s="36"/>
      <c r="F59" s="37"/>
    </row>
    <row r="60" spans="1:6">
      <c r="A60" s="35"/>
      <c r="B60" s="36"/>
      <c r="C60" s="36"/>
      <c r="D60" s="36"/>
      <c r="E60" s="36"/>
      <c r="F60" s="37"/>
    </row>
    <row r="61" spans="1:6">
      <c r="A61" s="35"/>
      <c r="B61" s="36"/>
      <c r="C61" s="36"/>
      <c r="D61" s="36"/>
      <c r="E61" s="36"/>
      <c r="F61" s="37"/>
    </row>
    <row r="62" spans="1:6">
      <c r="A62" s="35"/>
      <c r="B62" s="36"/>
      <c r="C62" s="36"/>
      <c r="D62" s="36"/>
      <c r="E62" s="36"/>
      <c r="F62" s="37"/>
    </row>
    <row r="63" spans="1:6">
      <c r="A63" s="38"/>
      <c r="B63" s="39"/>
      <c r="C63" s="39"/>
      <c r="D63" s="39"/>
      <c r="E63" s="39"/>
      <c r="F63" s="40"/>
    </row>
    <row r="67" spans="7:7">
      <c r="G67" s="6"/>
    </row>
  </sheetData>
  <mergeCells count="3">
    <mergeCell ref="A1:F1"/>
    <mergeCell ref="A2:F2"/>
    <mergeCell ref="A56:F6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33" workbookViewId="0">
      <selection activeCell="A2" sqref="A2:F55"/>
    </sheetView>
  </sheetViews>
  <sheetFormatPr defaultColWidth="11.42578125" defaultRowHeight="15"/>
  <cols>
    <col min="2" max="2" width="15.85546875" bestFit="1" customWidth="1"/>
    <col min="3" max="3" width="19.7109375" customWidth="1"/>
    <col min="4" max="4" width="17.85546875" bestFit="1" customWidth="1"/>
    <col min="5" max="5" width="8" bestFit="1" customWidth="1"/>
    <col min="6" max="6" width="20.140625" customWidth="1"/>
  </cols>
  <sheetData>
    <row r="1" spans="1:10">
      <c r="A1" s="26" t="s">
        <v>134</v>
      </c>
      <c r="B1" s="27"/>
      <c r="C1" s="27"/>
      <c r="D1" s="27"/>
      <c r="E1" s="27"/>
      <c r="F1" s="28"/>
      <c r="H1" t="s">
        <v>119</v>
      </c>
    </row>
    <row r="2" spans="1:10">
      <c r="A2" s="29" t="s">
        <v>161</v>
      </c>
      <c r="B2" s="30"/>
      <c r="C2" s="30"/>
      <c r="D2" s="30"/>
      <c r="E2" s="30"/>
      <c r="F2" s="31"/>
    </row>
    <row r="3" spans="1:10" ht="30" customHeight="1">
      <c r="A3" s="15" t="s">
        <v>104</v>
      </c>
      <c r="B3" s="15" t="s">
        <v>105</v>
      </c>
      <c r="C3" s="15" t="s">
        <v>111</v>
      </c>
      <c r="D3" s="16" t="s">
        <v>123</v>
      </c>
      <c r="E3" s="15" t="s">
        <v>124</v>
      </c>
      <c r="F3" s="15" t="s">
        <v>110</v>
      </c>
      <c r="I3" s="7"/>
      <c r="J3" s="7"/>
    </row>
    <row r="4" spans="1:10">
      <c r="A4" s="1" t="s">
        <v>96</v>
      </c>
      <c r="B4" s="1" t="s">
        <v>44</v>
      </c>
      <c r="C4" s="12">
        <f>1000*INDEX('Data - Total'!$C$2:$R$53,MATCH($B4,'Data - Total'!$B$2:$B$53,0),MATCH($H$1,'Data - Total'!$C$1:$R$1,0))/Population!$C2</f>
        <v>150.59653643754507</v>
      </c>
      <c r="D4" s="12">
        <f>INDEX('Data - Current'!$C$2:$R$53,MATCH($B4,'Data - Current'!$B$2:$B$53,0),MATCH($H$1,'Data - Current'!$C$1:$R$1,0))*1000/Population!$C2</f>
        <v>147.5545744535172</v>
      </c>
      <c r="E4" s="12">
        <f>INDEX('Data - Capital'!$C$2:$R$53,MATCH($B4,'Data - Capital'!$B$2:$B$53,0),MATCH($H$1,'Data - Capital'!$C$1:$R$1,0))*1000/Population!$C2</f>
        <v>23.273224788255355</v>
      </c>
      <c r="F4" s="9">
        <f>D4+E4-C4</f>
        <v>20.231262804227498</v>
      </c>
    </row>
    <row r="5" spans="1:10">
      <c r="A5" s="2" t="s">
        <v>52</v>
      </c>
      <c r="B5" s="2" t="s">
        <v>0</v>
      </c>
      <c r="C5" s="13">
        <f>1000*INDEX('Data - Total'!$C$2:$R$53,MATCH($B5,'Data - Total'!$B$2:$B$53,0),MATCH($H$1,'Data - Total'!$C$1:$R$1,0))/Population!$C3</f>
        <v>88.815655640994351</v>
      </c>
      <c r="D5" s="10">
        <f>INDEX('Data - Current'!$C$2:$R$53,MATCH($B5,'Data - Current'!$B$2:$B$53,0),MATCH($H$1,'Data - Current'!$C$1:$R$1,0))*1000/Population!$C3</f>
        <v>89.450634397540298</v>
      </c>
      <c r="E5" s="10">
        <f>INDEX('Data - Capital'!$C$2:$R$53,MATCH($B5,'Data - Capital'!$B$2:$B$53,0),MATCH($H$1,'Data - Capital'!$C$1:$R$1,0))*1000/Population!$C3</f>
        <v>16.09595382153838</v>
      </c>
      <c r="F5" s="10">
        <f>D5+E5-C5</f>
        <v>16.730932578084321</v>
      </c>
    </row>
    <row r="6" spans="1:10">
      <c r="A6" s="2" t="s">
        <v>53</v>
      </c>
      <c r="B6" s="2" t="s">
        <v>1</v>
      </c>
      <c r="C6" s="13">
        <f>1000*INDEX('Data - Total'!$C$2:$R$53,MATCH($B6,'Data - Total'!$B$2:$B$53,0),MATCH($H$1,'Data - Total'!$C$1:$R$1,0))/Population!$C4</f>
        <v>391.66248336367653</v>
      </c>
      <c r="D6" s="10">
        <f>INDEX('Data - Current'!$C$2:$R$53,MATCH($B6,'Data - Current'!$B$2:$B$53,0),MATCH($H$1,'Data - Current'!$C$1:$R$1,0))*1000/Population!$C4</f>
        <v>344.57878128415319</v>
      </c>
      <c r="E6" s="10">
        <f>INDEX('Data - Capital'!$C$2:$R$53,MATCH($B6,'Data - Capital'!$B$2:$B$53,0),MATCH($H$1,'Data - Capital'!$C$1:$R$1,0))*1000/Population!$C4</f>
        <v>85.260046424404408</v>
      </c>
      <c r="F6" s="10">
        <f t="shared" ref="F6:F55" si="0">D6+E6-C6</f>
        <v>38.176344344881045</v>
      </c>
    </row>
    <row r="7" spans="1:10">
      <c r="A7" s="2" t="s">
        <v>54</v>
      </c>
      <c r="B7" s="2" t="s">
        <v>2</v>
      </c>
      <c r="C7" s="13">
        <f>1000*INDEX('Data - Total'!$C$2:$R$53,MATCH($B7,'Data - Total'!$B$2:$B$53,0),MATCH($H$1,'Data - Total'!$C$1:$R$1,0))/Population!$C5</f>
        <v>84.223173174364078</v>
      </c>
      <c r="D7" s="10">
        <f>INDEX('Data - Current'!$C$2:$R$53,MATCH($B7,'Data - Current'!$B$2:$B$53,0),MATCH($H$1,'Data - Current'!$C$1:$R$1,0))*1000/Population!$C5</f>
        <v>79.387776767035234</v>
      </c>
      <c r="E7" s="10">
        <f>INDEX('Data - Capital'!$C$2:$R$53,MATCH($B7,'Data - Capital'!$B$2:$B$53,0),MATCH($H$1,'Data - Capital'!$C$1:$R$1,0))*1000/Population!$C5</f>
        <v>9.0870737417017935</v>
      </c>
      <c r="F7" s="10">
        <f t="shared" si="0"/>
        <v>4.2516773343729568</v>
      </c>
    </row>
    <row r="8" spans="1:10">
      <c r="A8" s="2" t="s">
        <v>55</v>
      </c>
      <c r="B8" s="2" t="s">
        <v>3</v>
      </c>
      <c r="C8" s="13">
        <f>1000*INDEX('Data - Total'!$C$2:$R$53,MATCH($B8,'Data - Total'!$B$2:$B$53,0),MATCH($H$1,'Data - Total'!$C$1:$R$1,0))/Population!$C6</f>
        <v>63.815142576204522</v>
      </c>
      <c r="D8" s="10">
        <f>INDEX('Data - Current'!$C$2:$R$53,MATCH($B8,'Data - Current'!$B$2:$B$53,0),MATCH($H$1,'Data - Current'!$C$1:$R$1,0))*1000/Population!$C6</f>
        <v>64.021971315227347</v>
      </c>
      <c r="E8" s="10">
        <f>INDEX('Data - Capital'!$C$2:$R$53,MATCH($B8,'Data - Capital'!$B$2:$B$53,0),MATCH($H$1,'Data - Capital'!$C$1:$R$1,0))*1000/Population!$C6</f>
        <v>9.5866815854609566</v>
      </c>
      <c r="F8" s="10">
        <f t="shared" si="0"/>
        <v>9.7935103244837762</v>
      </c>
    </row>
    <row r="9" spans="1:10">
      <c r="A9" s="2" t="s">
        <v>56</v>
      </c>
      <c r="B9" s="2" t="s">
        <v>4</v>
      </c>
      <c r="C9" s="13">
        <f>1000*INDEX('Data - Total'!$C$2:$R$53,MATCH($B9,'Data - Total'!$B$2:$B$53,0),MATCH($H$1,'Data - Total'!$C$1:$R$1,0))/Population!$C7</f>
        <v>211.14506087048818</v>
      </c>
      <c r="D9" s="10">
        <f>INDEX('Data - Current'!$C$2:$R$53,MATCH($B9,'Data - Current'!$B$2:$B$53,0),MATCH($H$1,'Data - Current'!$C$1:$R$1,0))*1000/Population!$C7</f>
        <v>176.48487577628327</v>
      </c>
      <c r="E9" s="10">
        <f>INDEX('Data - Capital'!$C$2:$R$53,MATCH($B9,'Data - Capital'!$B$2:$B$53,0),MATCH($H$1,'Data - Capital'!$C$1:$R$1,0))*1000/Population!$C7</f>
        <v>56.870386240836851</v>
      </c>
      <c r="F9" s="10">
        <f t="shared" si="0"/>
        <v>22.21020114663196</v>
      </c>
    </row>
    <row r="10" spans="1:10">
      <c r="A10" s="2" t="s">
        <v>57</v>
      </c>
      <c r="B10" s="2" t="s">
        <v>5</v>
      </c>
      <c r="C10" s="13">
        <f>1000*INDEX('Data - Total'!$C$2:$R$53,MATCH($B10,'Data - Total'!$B$2:$B$53,0),MATCH($H$1,'Data - Total'!$C$1:$R$1,0))/Population!$C8</f>
        <v>131.00252729881433</v>
      </c>
      <c r="D10" s="10">
        <f>INDEX('Data - Current'!$C$2:$R$53,MATCH($B10,'Data - Current'!$B$2:$B$53,0),MATCH($H$1,'Data - Current'!$C$1:$R$1,0))*1000/Population!$C8</f>
        <v>137.63271400612015</v>
      </c>
      <c r="E10" s="10">
        <f>INDEX('Data - Capital'!$C$2:$R$53,MATCH($B10,'Data - Capital'!$B$2:$B$53,0),MATCH($H$1,'Data - Capital'!$C$1:$R$1,0))*1000/Population!$C8</f>
        <v>14.810344724636916</v>
      </c>
      <c r="F10" s="10">
        <f t="shared" si="0"/>
        <v>21.44053143194273</v>
      </c>
    </row>
    <row r="11" spans="1:10">
      <c r="A11" s="2" t="s">
        <v>58</v>
      </c>
      <c r="B11" s="2" t="s">
        <v>6</v>
      </c>
      <c r="C11" s="13">
        <f>1000*INDEX('Data - Total'!$C$2:$R$53,MATCH($B11,'Data - Total'!$B$2:$B$53,0),MATCH($H$1,'Data - Total'!$C$1:$R$1,0))/Population!$C9</f>
        <v>204.77041544507759</v>
      </c>
      <c r="D11" s="10">
        <f>INDEX('Data - Current'!$C$2:$R$53,MATCH($B11,'Data - Current'!$B$2:$B$53,0),MATCH($H$1,'Data - Current'!$C$1:$R$1,0))*1000/Population!$C9</f>
        <v>224.06201712570964</v>
      </c>
      <c r="E11" s="10">
        <f>INDEX('Data - Capital'!$C$2:$R$53,MATCH($B11,'Data - Capital'!$B$2:$B$53,0),MATCH($H$1,'Data - Capital'!$C$1:$R$1,0))*1000/Population!$C9</f>
        <v>19.958201205109557</v>
      </c>
      <c r="F11" s="10">
        <f t="shared" si="0"/>
        <v>39.249802885741616</v>
      </c>
    </row>
    <row r="12" spans="1:10">
      <c r="A12" s="2" t="s">
        <v>59</v>
      </c>
      <c r="B12" s="2" t="s">
        <v>7</v>
      </c>
      <c r="C12" s="13">
        <f>1000*INDEX('Data - Total'!$C$2:$R$53,MATCH($B12,'Data - Total'!$B$2:$B$53,0),MATCH($H$1,'Data - Total'!$C$1:$R$1,0))/Population!$C10</f>
        <v>169.31204812838308</v>
      </c>
      <c r="D12" s="10">
        <f>INDEX('Data - Current'!$C$2:$R$53,MATCH($B12,'Data - Current'!$B$2:$B$53,0),MATCH($H$1,'Data - Current'!$C$1:$R$1,0))*1000/Population!$C10</f>
        <v>168.6718341856795</v>
      </c>
      <c r="E12" s="10">
        <f>INDEX('Data - Capital'!$C$2:$R$53,MATCH($B12,'Data - Capital'!$B$2:$B$53,0),MATCH($H$1,'Data - Capital'!$C$1:$R$1,0))*1000/Population!$C10</f>
        <v>11.439870604800404</v>
      </c>
      <c r="F12" s="10">
        <f t="shared" si="0"/>
        <v>10.799656662096822</v>
      </c>
    </row>
    <row r="13" spans="1:10">
      <c r="A13" s="2" t="s">
        <v>60</v>
      </c>
      <c r="B13" s="2" t="s">
        <v>8</v>
      </c>
      <c r="C13" s="13">
        <f>1000*INDEX('Data - Total'!$C$2:$R$53,MATCH($B13,'Data - Total'!$B$2:$B$53,0),MATCH($H$1,'Data - Total'!$C$1:$R$1,0))/Population!$C11</f>
        <v>814.36287477954147</v>
      </c>
      <c r="D13" s="10">
        <f>INDEX('Data - Current'!$C$2:$R$53,MATCH($B13,'Data - Current'!$B$2:$B$53,0),MATCH($H$1,'Data - Current'!$C$1:$R$1,0))*1000/Population!$C11</f>
        <v>805.59964726631392</v>
      </c>
      <c r="E13" s="10">
        <f>INDEX('Data - Capital'!$C$2:$R$53,MATCH($B13,'Data - Capital'!$B$2:$B$53,0),MATCH($H$1,'Data - Capital'!$C$1:$R$1,0))*1000/Population!$C11</f>
        <v>56.043713781809018</v>
      </c>
      <c r="F13" s="10">
        <f t="shared" si="0"/>
        <v>47.280486268581512</v>
      </c>
    </row>
    <row r="14" spans="1:10">
      <c r="A14" s="2" t="s">
        <v>61</v>
      </c>
      <c r="B14" s="2" t="s">
        <v>9</v>
      </c>
      <c r="C14" s="13">
        <f>1000*INDEX('Data - Total'!$C$2:$R$53,MATCH($B14,'Data - Total'!$B$2:$B$53,0),MATCH($H$1,'Data - Total'!$C$1:$R$1,0))/Population!$C12</f>
        <v>126.58240600990212</v>
      </c>
      <c r="D14" s="10">
        <f>INDEX('Data - Current'!$C$2:$R$53,MATCH($B14,'Data - Current'!$B$2:$B$53,0),MATCH($H$1,'Data - Current'!$C$1:$R$1,0))*1000/Population!$C12</f>
        <v>134.54644389377006</v>
      </c>
      <c r="E14" s="10">
        <f>INDEX('Data - Capital'!$C$2:$R$53,MATCH($B14,'Data - Capital'!$B$2:$B$53,0),MATCH($H$1,'Data - Capital'!$C$1:$R$1,0))*1000/Population!$C12</f>
        <v>7.1707133622663859</v>
      </c>
      <c r="F14" s="10">
        <f t="shared" si="0"/>
        <v>15.134751246134329</v>
      </c>
    </row>
    <row r="15" spans="1:10">
      <c r="A15" s="2" t="s">
        <v>62</v>
      </c>
      <c r="B15" s="2" t="s">
        <v>10</v>
      </c>
      <c r="C15" s="13">
        <f>1000*INDEX('Data - Total'!$C$2:$R$53,MATCH($B15,'Data - Total'!$B$2:$B$53,0),MATCH($H$1,'Data - Total'!$C$1:$R$1,0))/Population!$C13</f>
        <v>123.33047686258695</v>
      </c>
      <c r="D15" s="10">
        <f>INDEX('Data - Current'!$C$2:$R$53,MATCH($B15,'Data - Current'!$B$2:$B$53,0),MATCH($H$1,'Data - Current'!$C$1:$R$1,0))*1000/Population!$C13</f>
        <v>119.79866922068757</v>
      </c>
      <c r="E15" s="10">
        <f>INDEX('Data - Capital'!$C$2:$R$53,MATCH($B15,'Data - Capital'!$B$2:$B$53,0),MATCH($H$1,'Data - Capital'!$C$1:$R$1,0))*1000/Population!$C13</f>
        <v>14.571428571428571</v>
      </c>
      <c r="F15" s="10">
        <f t="shared" si="0"/>
        <v>11.039620929529207</v>
      </c>
    </row>
    <row r="16" spans="1:10">
      <c r="A16" s="2" t="s">
        <v>63</v>
      </c>
      <c r="B16" s="2" t="s">
        <v>11</v>
      </c>
      <c r="C16" s="13">
        <f>1000*INDEX('Data - Total'!$C$2:$R$53,MATCH($B16,'Data - Total'!$B$2:$B$53,0),MATCH($H$1,'Data - Total'!$C$1:$R$1,0))/Population!$C14</f>
        <v>133.1602006367186</v>
      </c>
      <c r="D16" s="10">
        <f>INDEX('Data - Current'!$C$2:$R$53,MATCH($B16,'Data - Current'!$B$2:$B$53,0),MATCH($H$1,'Data - Current'!$C$1:$R$1,0))*1000/Population!$C14</f>
        <v>141.32237576161393</v>
      </c>
      <c r="E16" s="10">
        <f>INDEX('Data - Capital'!$C$2:$R$53,MATCH($B16,'Data - Capital'!$B$2:$B$53,0),MATCH($H$1,'Data - Capital'!$C$1:$R$1,0))*1000/Population!$C14</f>
        <v>6.3147721871441433</v>
      </c>
      <c r="F16" s="10">
        <f t="shared" si="0"/>
        <v>14.476947312039471</v>
      </c>
    </row>
    <row r="17" spans="1:6">
      <c r="A17" s="2" t="s">
        <v>64</v>
      </c>
      <c r="B17" s="2" t="s">
        <v>12</v>
      </c>
      <c r="C17" s="13">
        <f>1000*INDEX('Data - Total'!$C$2:$R$53,MATCH($B17,'Data - Total'!$B$2:$B$53,0),MATCH($H$1,'Data - Total'!$C$1:$R$1,0))/Population!$C15</f>
        <v>66.009438514906705</v>
      </c>
      <c r="D17" s="10">
        <f>INDEX('Data - Current'!$C$2:$R$53,MATCH($B17,'Data - Current'!$B$2:$B$53,0),MATCH($H$1,'Data - Current'!$C$1:$R$1,0))*1000/Population!$C15</f>
        <v>79.756077689130663</v>
      </c>
      <c r="E17" s="10">
        <f>INDEX('Data - Capital'!$C$2:$R$53,MATCH($B17,'Data - Capital'!$B$2:$B$53,0),MATCH($H$1,'Data - Capital'!$C$1:$R$1,0))*1000/Population!$C15</f>
        <v>2.0324770147719651</v>
      </c>
      <c r="F17" s="10">
        <f t="shared" si="0"/>
        <v>15.779116188995928</v>
      </c>
    </row>
    <row r="18" spans="1:6">
      <c r="A18" s="2" t="s">
        <v>65</v>
      </c>
      <c r="B18" s="2" t="s">
        <v>13</v>
      </c>
      <c r="C18" s="13">
        <f>1000*INDEX('Data - Total'!$C$2:$R$53,MATCH($B18,'Data - Total'!$B$2:$B$53,0),MATCH($H$1,'Data - Total'!$C$1:$R$1,0))/Population!$C16</f>
        <v>152.62390646775151</v>
      </c>
      <c r="D18" s="10">
        <f>INDEX('Data - Current'!$C$2:$R$53,MATCH($B18,'Data - Current'!$B$2:$B$53,0),MATCH($H$1,'Data - Current'!$C$1:$R$1,0))*1000/Population!$C16</f>
        <v>144.062695577043</v>
      </c>
      <c r="E18" s="10">
        <f>INDEX('Data - Capital'!$C$2:$R$53,MATCH($B18,'Data - Capital'!$B$2:$B$53,0),MATCH($H$1,'Data - Capital'!$C$1:$R$1,0))*1000/Population!$C16</f>
        <v>24.014423754732785</v>
      </c>
      <c r="F18" s="10">
        <f t="shared" si="0"/>
        <v>15.453212864024266</v>
      </c>
    </row>
    <row r="19" spans="1:6">
      <c r="A19" s="2" t="s">
        <v>66</v>
      </c>
      <c r="B19" s="2" t="s">
        <v>14</v>
      </c>
      <c r="C19" s="13">
        <f>1000*INDEX('Data - Total'!$C$2:$R$53,MATCH($B19,'Data - Total'!$B$2:$B$53,0),MATCH($H$1,'Data - Total'!$C$1:$R$1,0))/Population!$C17</f>
        <v>161.85906456649747</v>
      </c>
      <c r="D19" s="10">
        <f>INDEX('Data - Current'!$C$2:$R$53,MATCH($B19,'Data - Current'!$B$2:$B$53,0),MATCH($H$1,'Data - Current'!$C$1:$R$1,0))*1000/Population!$C17</f>
        <v>162.66516683716674</v>
      </c>
      <c r="E19" s="10">
        <f>INDEX('Data - Capital'!$C$2:$R$53,MATCH($B19,'Data - Capital'!$B$2:$B$53,0),MATCH($H$1,'Data - Capital'!$C$1:$R$1,0))*1000/Population!$C17</f>
        <v>7.227693452308114</v>
      </c>
      <c r="F19" s="10">
        <f t="shared" si="0"/>
        <v>8.0337957229773735</v>
      </c>
    </row>
    <row r="20" spans="1:6">
      <c r="A20" s="2" t="s">
        <v>67</v>
      </c>
      <c r="B20" s="2" t="s">
        <v>15</v>
      </c>
      <c r="C20" s="13">
        <f>1000*INDEX('Data - Total'!$C$2:$R$53,MATCH($B20,'Data - Total'!$B$2:$B$53,0),MATCH($H$1,'Data - Total'!$C$1:$R$1,0))/Population!$C18</f>
        <v>73.785369326725046</v>
      </c>
      <c r="D20" s="10">
        <f>INDEX('Data - Current'!$C$2:$R$53,MATCH($B20,'Data - Current'!$B$2:$B$53,0),MATCH($H$1,'Data - Current'!$C$1:$R$1,0))*1000/Population!$C18</f>
        <v>77.845923272110753</v>
      </c>
      <c r="E20" s="10">
        <f>INDEX('Data - Capital'!$C$2:$R$53,MATCH($B20,'Data - Capital'!$B$2:$B$53,0),MATCH($H$1,'Data - Capital'!$C$1:$R$1,0))*1000/Population!$C18</f>
        <v>3.0231458076974969</v>
      </c>
      <c r="F20" s="10">
        <f t="shared" si="0"/>
        <v>7.0836997530832093</v>
      </c>
    </row>
    <row r="21" spans="1:6">
      <c r="A21" s="2" t="s">
        <v>68</v>
      </c>
      <c r="B21" s="2" t="s">
        <v>16</v>
      </c>
      <c r="C21" s="13">
        <f>1000*INDEX('Data - Total'!$C$2:$R$53,MATCH($B21,'Data - Total'!$B$2:$B$53,0),MATCH($H$1,'Data - Total'!$C$1:$R$1,0))/Population!$C19</f>
        <v>81.312808259002352</v>
      </c>
      <c r="D21" s="10">
        <f>INDEX('Data - Current'!$C$2:$R$53,MATCH($B21,'Data - Current'!$B$2:$B$53,0),MATCH($H$1,'Data - Current'!$C$1:$R$1,0))*1000/Population!$C19</f>
        <v>83.786503375299645</v>
      </c>
      <c r="E21" s="10">
        <f>INDEX('Data - Capital'!$C$2:$R$53,MATCH($B21,'Data - Capital'!$B$2:$B$53,0),MATCH($H$1,'Data - Capital'!$C$1:$R$1,0))*1000/Population!$C19</f>
        <v>11.043789150669134</v>
      </c>
      <c r="F21" s="10">
        <f t="shared" si="0"/>
        <v>13.517484266966434</v>
      </c>
    </row>
    <row r="22" spans="1:6">
      <c r="A22" s="2" t="s">
        <v>69</v>
      </c>
      <c r="B22" s="2" t="s">
        <v>17</v>
      </c>
      <c r="C22" s="13">
        <f>1000*INDEX('Data - Total'!$C$2:$R$53,MATCH($B22,'Data - Total'!$B$2:$B$53,0),MATCH($H$1,'Data - Total'!$C$1:$R$1,0))/Population!$C20</f>
        <v>94.204698794218729</v>
      </c>
      <c r="D22" s="10">
        <f>INDEX('Data - Current'!$C$2:$R$53,MATCH($B22,'Data - Current'!$B$2:$B$53,0),MATCH($H$1,'Data - Current'!$C$1:$R$1,0))*1000/Population!$C20</f>
        <v>90.618266599596438</v>
      </c>
      <c r="E22" s="10">
        <f>INDEX('Data - Capital'!$C$2:$R$53,MATCH($B22,'Data - Capital'!$B$2:$B$53,0),MATCH($H$1,'Data - Capital'!$C$1:$R$1,0))*1000/Population!$C20</f>
        <v>11.917056483854667</v>
      </c>
      <c r="F22" s="10">
        <f t="shared" si="0"/>
        <v>8.3306242892323752</v>
      </c>
    </row>
    <row r="23" spans="1:6">
      <c r="A23" s="2" t="s">
        <v>70</v>
      </c>
      <c r="B23" s="2" t="s">
        <v>18</v>
      </c>
      <c r="C23" s="13">
        <f>1000*INDEX('Data - Total'!$C$2:$R$53,MATCH($B23,'Data - Total'!$B$2:$B$53,0),MATCH($H$1,'Data - Total'!$C$1:$R$1,0))/Population!$C21</f>
        <v>311.86663145660214</v>
      </c>
      <c r="D23" s="10">
        <f>INDEX('Data - Current'!$C$2:$R$53,MATCH($B23,'Data - Current'!$B$2:$B$53,0),MATCH($H$1,'Data - Current'!$C$1:$R$1,0))*1000/Population!$C21</f>
        <v>269.83345871127688</v>
      </c>
      <c r="E23" s="10">
        <f>INDEX('Data - Capital'!$C$2:$R$53,MATCH($B23,'Data - Capital'!$B$2:$B$53,0),MATCH($H$1,'Data - Capital'!$C$1:$R$1,0))*1000/Population!$C21</f>
        <v>56.300415397685519</v>
      </c>
      <c r="F23" s="10">
        <f t="shared" si="0"/>
        <v>14.267242652360267</v>
      </c>
    </row>
    <row r="24" spans="1:6">
      <c r="A24" s="2" t="s">
        <v>71</v>
      </c>
      <c r="B24" s="2" t="s">
        <v>19</v>
      </c>
      <c r="C24" s="13">
        <f>1000*INDEX('Data - Total'!$C$2:$R$53,MATCH($B24,'Data - Total'!$B$2:$B$53,0),MATCH($H$1,'Data - Total'!$C$1:$R$1,0))/Population!$C22</f>
        <v>229.19451569782146</v>
      </c>
      <c r="D24" s="10">
        <f>INDEX('Data - Current'!$C$2:$R$53,MATCH($B24,'Data - Current'!$B$2:$B$53,0),MATCH($H$1,'Data - Current'!$C$1:$R$1,0))*1000/Population!$C22</f>
        <v>245.74286161590615</v>
      </c>
      <c r="E24" s="10">
        <f>INDEX('Data - Capital'!$C$2:$R$53,MATCH($B24,'Data - Capital'!$B$2:$B$53,0),MATCH($H$1,'Data - Capital'!$C$1:$R$1,0))*1000/Population!$C22</f>
        <v>10.244680082372918</v>
      </c>
      <c r="F24" s="10">
        <f t="shared" si="0"/>
        <v>26.793026000457616</v>
      </c>
    </row>
    <row r="25" spans="1:6">
      <c r="A25" s="2" t="s">
        <v>72</v>
      </c>
      <c r="B25" s="2" t="s">
        <v>20</v>
      </c>
      <c r="C25" s="13">
        <f>1000*INDEX('Data - Total'!$C$2:$R$53,MATCH($B25,'Data - Total'!$B$2:$B$53,0),MATCH($H$1,'Data - Total'!$C$1:$R$1,0))/Population!$C23</f>
        <v>205.72220565499381</v>
      </c>
      <c r="D25" s="10">
        <f>INDEX('Data - Current'!$C$2:$R$53,MATCH($B25,'Data - Current'!$B$2:$B$53,0),MATCH($H$1,'Data - Current'!$C$1:$R$1,0))*1000/Population!$C23</f>
        <v>216.51293089621387</v>
      </c>
      <c r="E25" s="10">
        <f>INDEX('Data - Capital'!$C$2:$R$53,MATCH($B25,'Data - Capital'!$B$2:$B$53,0),MATCH($H$1,'Data - Capital'!$C$1:$R$1,0))*1000/Population!$C23</f>
        <v>19.822401197321234</v>
      </c>
      <c r="F25" s="10">
        <f t="shared" si="0"/>
        <v>30.613126438541286</v>
      </c>
    </row>
    <row r="26" spans="1:6">
      <c r="A26" s="2" t="s">
        <v>73</v>
      </c>
      <c r="B26" s="2" t="s">
        <v>21</v>
      </c>
      <c r="C26" s="13">
        <f>1000*INDEX('Data - Total'!$C$2:$R$53,MATCH($B26,'Data - Total'!$B$2:$B$53,0),MATCH($H$1,'Data - Total'!$C$1:$R$1,0))/Population!$C24</f>
        <v>387.78625472499368</v>
      </c>
      <c r="D26" s="10">
        <f>INDEX('Data - Current'!$C$2:$R$53,MATCH($B26,'Data - Current'!$B$2:$B$53,0),MATCH($H$1,'Data - Current'!$C$1:$R$1,0))*1000/Population!$C24</f>
        <v>401.30778600231469</v>
      </c>
      <c r="E26" s="10">
        <f>INDEX('Data - Capital'!$C$2:$R$53,MATCH($B26,'Data - Capital'!$B$2:$B$53,0),MATCH($H$1,'Data - Capital'!$C$1:$R$1,0))*1000/Population!$C24</f>
        <v>39.915238206991198</v>
      </c>
      <c r="F26" s="10">
        <f t="shared" si="0"/>
        <v>53.436769484312208</v>
      </c>
    </row>
    <row r="27" spans="1:6">
      <c r="A27" s="2" t="s">
        <v>74</v>
      </c>
      <c r="B27" s="2" t="s">
        <v>22</v>
      </c>
      <c r="C27" s="13">
        <f>1000*INDEX('Data - Total'!$C$2:$R$53,MATCH($B27,'Data - Total'!$B$2:$B$53,0),MATCH($H$1,'Data - Total'!$C$1:$R$1,0))/Population!$C25</f>
        <v>129.40620535750867</v>
      </c>
      <c r="D27" s="10">
        <f>INDEX('Data - Current'!$C$2:$R$53,MATCH($B27,'Data - Current'!$B$2:$B$53,0),MATCH($H$1,'Data - Current'!$C$1:$R$1,0))*1000/Population!$C25</f>
        <v>132.1975671489333</v>
      </c>
      <c r="E27" s="10">
        <f>INDEX('Data - Capital'!$C$2:$R$53,MATCH($B27,'Data - Capital'!$B$2:$B$53,0),MATCH($H$1,'Data - Capital'!$C$1:$R$1,0))*1000/Population!$C25</f>
        <v>3.8675616586750885</v>
      </c>
      <c r="F27" s="10">
        <f t="shared" si="0"/>
        <v>6.658923450099735</v>
      </c>
    </row>
    <row r="28" spans="1:6">
      <c r="A28" s="2" t="s">
        <v>75</v>
      </c>
      <c r="B28" s="2" t="s">
        <v>23</v>
      </c>
      <c r="C28" s="13">
        <f>1000*INDEX('Data - Total'!$C$2:$R$53,MATCH($B28,'Data - Total'!$B$2:$B$53,0),MATCH($H$1,'Data - Total'!$C$1:$R$1,0))/Population!$C26</f>
        <v>134.75299756626333</v>
      </c>
      <c r="D28" s="10">
        <f>INDEX('Data - Current'!$C$2:$R$53,MATCH($B28,'Data - Current'!$B$2:$B$53,0),MATCH($H$1,'Data - Current'!$C$1:$R$1,0))*1000/Population!$C26</f>
        <v>143.19478349593865</v>
      </c>
      <c r="E28" s="10">
        <f>INDEX('Data - Capital'!$C$2:$R$53,MATCH($B28,'Data - Capital'!$B$2:$B$53,0),MATCH($H$1,'Data - Capital'!$C$1:$R$1,0))*1000/Population!$C26</f>
        <v>28.471466551686007</v>
      </c>
      <c r="F28" s="10">
        <f t="shared" si="0"/>
        <v>36.913252481361326</v>
      </c>
    </row>
    <row r="29" spans="1:6">
      <c r="A29" s="2" t="s">
        <v>76</v>
      </c>
      <c r="B29" s="2" t="s">
        <v>24</v>
      </c>
      <c r="C29" s="13">
        <f>1000*INDEX('Data - Total'!$C$2:$R$53,MATCH($B29,'Data - Total'!$B$2:$B$53,0),MATCH($H$1,'Data - Total'!$C$1:$R$1,0))/Population!$C27</f>
        <v>99.467974845092499</v>
      </c>
      <c r="D29" s="10">
        <f>INDEX('Data - Current'!$C$2:$R$53,MATCH($B29,'Data - Current'!$B$2:$B$53,0),MATCH($H$1,'Data - Current'!$C$1:$R$1,0))*1000/Population!$C27</f>
        <v>87.171820984770619</v>
      </c>
      <c r="E29" s="10">
        <f>INDEX('Data - Capital'!$C$2:$R$53,MATCH($B29,'Data - Capital'!$B$2:$B$53,0),MATCH($H$1,'Data - Capital'!$C$1:$R$1,0))*1000/Population!$C27</f>
        <v>22.153705606943017</v>
      </c>
      <c r="F29" s="10">
        <f t="shared" si="0"/>
        <v>9.8575517466211409</v>
      </c>
    </row>
    <row r="30" spans="1:6">
      <c r="A30" s="2" t="s">
        <v>77</v>
      </c>
      <c r="B30" s="2" t="s">
        <v>25</v>
      </c>
      <c r="C30" s="13">
        <f>1000*INDEX('Data - Total'!$C$2:$R$53,MATCH($B30,'Data - Total'!$B$2:$B$53,0),MATCH($H$1,'Data - Total'!$C$1:$R$1,0))/Population!$C28</f>
        <v>98.88335498377586</v>
      </c>
      <c r="D30" s="10">
        <f>INDEX('Data - Current'!$C$2:$R$53,MATCH($B30,'Data - Current'!$B$2:$B$53,0),MATCH($H$1,'Data - Current'!$C$1:$R$1,0))*1000/Population!$C28</f>
        <v>104.17223694629345</v>
      </c>
      <c r="E30" s="10">
        <f>INDEX('Data - Capital'!$C$2:$R$53,MATCH($B30,'Data - Capital'!$B$2:$B$53,0),MATCH($H$1,'Data - Capital'!$C$1:$R$1,0))*1000/Population!$C28</f>
        <v>4.6328129758595491</v>
      </c>
      <c r="F30" s="10">
        <f t="shared" si="0"/>
        <v>9.9216949383771436</v>
      </c>
    </row>
    <row r="31" spans="1:6">
      <c r="A31" s="2" t="s">
        <v>78</v>
      </c>
      <c r="B31" s="2" t="s">
        <v>26</v>
      </c>
      <c r="C31" s="13">
        <f>1000*INDEX('Data - Total'!$C$2:$R$53,MATCH($B31,'Data - Total'!$B$2:$B$53,0),MATCH($H$1,'Data - Total'!$C$1:$R$1,0))/Population!$C29</f>
        <v>103.43894472836745</v>
      </c>
      <c r="D31" s="10">
        <f>INDEX('Data - Current'!$C$2:$R$53,MATCH($B31,'Data - Current'!$B$2:$B$53,0),MATCH($H$1,'Data - Current'!$C$1:$R$1,0))*1000/Population!$C29</f>
        <v>95.440242030397059</v>
      </c>
      <c r="E31" s="10">
        <f>INDEX('Data - Capital'!$C$2:$R$53,MATCH($B31,'Data - Capital'!$B$2:$B$53,0),MATCH($H$1,'Data - Capital'!$C$1:$R$1,0))*1000/Population!$C29</f>
        <v>17.475772586137772</v>
      </c>
      <c r="F31" s="10">
        <f t="shared" si="0"/>
        <v>9.4770698881673781</v>
      </c>
    </row>
    <row r="32" spans="1:6">
      <c r="A32" s="2" t="s">
        <v>79</v>
      </c>
      <c r="B32" s="2" t="s">
        <v>27</v>
      </c>
      <c r="C32" s="13">
        <f>1000*INDEX('Data - Total'!$C$2:$R$53,MATCH($B32,'Data - Total'!$B$2:$B$53,0),MATCH($H$1,'Data - Total'!$C$1:$R$1,0))/Population!$C30</f>
        <v>80.471056924677995</v>
      </c>
      <c r="D32" s="10">
        <f>INDEX('Data - Current'!$C$2:$R$53,MATCH($B32,'Data - Current'!$B$2:$B$53,0),MATCH($H$1,'Data - Current'!$C$1:$R$1,0))*1000/Population!$C30</f>
        <v>90.840302303384505</v>
      </c>
      <c r="E32" s="10">
        <f>INDEX('Data - Capital'!$C$2:$R$53,MATCH($B32,'Data - Capital'!$B$2:$B$53,0),MATCH($H$1,'Data - Capital'!$C$1:$R$1,0))*1000/Population!$C30</f>
        <v>13.60882614645104</v>
      </c>
      <c r="F32" s="10">
        <f t="shared" si="0"/>
        <v>23.978071525157546</v>
      </c>
    </row>
    <row r="33" spans="1:6">
      <c r="A33" s="2" t="s">
        <v>80</v>
      </c>
      <c r="B33" s="2" t="s">
        <v>28</v>
      </c>
      <c r="C33" s="13">
        <f>1000*INDEX('Data - Total'!$C$2:$R$53,MATCH($B33,'Data - Total'!$B$2:$B$53,0),MATCH($H$1,'Data - Total'!$C$1:$R$1,0))/Population!$C31</f>
        <v>53.918979981816499</v>
      </c>
      <c r="D33" s="10">
        <f>INDEX('Data - Current'!$C$2:$R$53,MATCH($B33,'Data - Current'!$B$2:$B$53,0),MATCH($H$1,'Data - Current'!$C$1:$R$1,0))*1000/Population!$C31</f>
        <v>103.02132841181093</v>
      </c>
      <c r="E33" s="10">
        <f>INDEX('Data - Capital'!$C$2:$R$53,MATCH($B33,'Data - Capital'!$B$2:$B$53,0),MATCH($H$1,'Data - Capital'!$C$1:$R$1,0))*1000/Population!$C31</f>
        <v>4.7487609994755458</v>
      </c>
      <c r="F33" s="10">
        <f t="shared" si="0"/>
        <v>53.851109429469979</v>
      </c>
    </row>
    <row r="34" spans="1:6">
      <c r="A34" s="2" t="s">
        <v>81</v>
      </c>
      <c r="B34" s="2" t="s">
        <v>29</v>
      </c>
      <c r="C34" s="13">
        <f>1000*INDEX('Data - Total'!$C$2:$R$53,MATCH($B34,'Data - Total'!$B$2:$B$53,0),MATCH($H$1,'Data - Total'!$C$1:$R$1,0))/Population!$C32</f>
        <v>136.01181263561486</v>
      </c>
      <c r="D34" s="10">
        <f>INDEX('Data - Current'!$C$2:$R$53,MATCH($B34,'Data - Current'!$B$2:$B$53,0),MATCH($H$1,'Data - Current'!$C$1:$R$1,0))*1000/Population!$C32</f>
        <v>152.56297410801659</v>
      </c>
      <c r="E34" s="10">
        <f>INDEX('Data - Capital'!$C$2:$R$53,MATCH($B34,'Data - Capital'!$B$2:$B$53,0),MATCH($H$1,'Data - Capital'!$C$1:$R$1,0))*1000/Population!$C32</f>
        <v>8.2577951815526713</v>
      </c>
      <c r="F34" s="10">
        <f t="shared" si="0"/>
        <v>24.808956653954397</v>
      </c>
    </row>
    <row r="35" spans="1:6">
      <c r="A35" s="2" t="s">
        <v>82</v>
      </c>
      <c r="B35" s="2" t="s">
        <v>30</v>
      </c>
      <c r="C35" s="13">
        <f>1000*INDEX('Data - Total'!$C$2:$R$53,MATCH($B35,'Data - Total'!$B$2:$B$53,0),MATCH($H$1,'Data - Total'!$C$1:$R$1,0))/Population!$C33</f>
        <v>130.89860297431275</v>
      </c>
      <c r="D35" s="10">
        <f>INDEX('Data - Current'!$C$2:$R$53,MATCH($B35,'Data - Current'!$B$2:$B$53,0),MATCH($H$1,'Data - Current'!$C$1:$R$1,0))*1000/Population!$C33</f>
        <v>144.18105002253267</v>
      </c>
      <c r="E35" s="10">
        <f>INDEX('Data - Capital'!$C$2:$R$53,MATCH($B35,'Data - Capital'!$B$2:$B$53,0),MATCH($H$1,'Data - Capital'!$C$1:$R$1,0))*1000/Population!$C33</f>
        <v>9.806894997746733</v>
      </c>
      <c r="F35" s="10">
        <f t="shared" si="0"/>
        <v>23.089342045966646</v>
      </c>
    </row>
    <row r="36" spans="1:6">
      <c r="A36" s="2" t="s">
        <v>83</v>
      </c>
      <c r="B36" s="2" t="s">
        <v>31</v>
      </c>
      <c r="C36" s="13">
        <f>1000*INDEX('Data - Total'!$C$2:$R$53,MATCH($B36,'Data - Total'!$B$2:$B$53,0),MATCH($H$1,'Data - Total'!$C$1:$R$1,0))/Population!$C34</f>
        <v>81.078137997135173</v>
      </c>
      <c r="D36" s="10">
        <f>INDEX('Data - Current'!$C$2:$R$53,MATCH($B36,'Data - Current'!$B$2:$B$53,0),MATCH($H$1,'Data - Current'!$C$1:$R$1,0))*1000/Population!$C34</f>
        <v>85.35283129472694</v>
      </c>
      <c r="E36" s="10">
        <f>INDEX('Data - Capital'!$C$2:$R$53,MATCH($B36,'Data - Capital'!$B$2:$B$53,0),MATCH($H$1,'Data - Capital'!$C$1:$R$1,0))*1000/Population!$C34</f>
        <v>5.7498006806121476</v>
      </c>
      <c r="F36" s="10">
        <f t="shared" si="0"/>
        <v>10.024493978203921</v>
      </c>
    </row>
    <row r="37" spans="1:6">
      <c r="A37" s="2" t="s">
        <v>84</v>
      </c>
      <c r="B37" s="2" t="s">
        <v>32</v>
      </c>
      <c r="C37" s="13">
        <f>1000*INDEX('Data - Total'!$C$2:$R$53,MATCH($B37,'Data - Total'!$B$2:$B$53,0),MATCH($H$1,'Data - Total'!$C$1:$R$1,0))/Population!$C35</f>
        <v>242.90661463120068</v>
      </c>
      <c r="D37" s="10">
        <f>INDEX('Data - Current'!$C$2:$R$53,MATCH($B37,'Data - Current'!$B$2:$B$53,0),MATCH($H$1,'Data - Current'!$C$1:$R$1,0))*1000/Population!$C35</f>
        <v>244.82122328906715</v>
      </c>
      <c r="E37" s="10">
        <f>INDEX('Data - Capital'!$C$2:$R$53,MATCH($B37,'Data - Capital'!$B$2:$B$53,0),MATCH($H$1,'Data - Capital'!$C$1:$R$1,0))*1000/Population!$C35</f>
        <v>56.797676764688781</v>
      </c>
      <c r="F37" s="10">
        <f t="shared" si="0"/>
        <v>58.712285422555226</v>
      </c>
    </row>
    <row r="38" spans="1:6">
      <c r="A38" s="2" t="s">
        <v>85</v>
      </c>
      <c r="B38" s="2" t="s">
        <v>33</v>
      </c>
      <c r="C38" s="13">
        <f>1000*INDEX('Data - Total'!$C$2:$R$53,MATCH($B38,'Data - Total'!$B$2:$B$53,0),MATCH($H$1,'Data - Total'!$C$1:$R$1,0))/Population!$C36</f>
        <v>136.73802322710259</v>
      </c>
      <c r="D38" s="10">
        <f>INDEX('Data - Current'!$C$2:$R$53,MATCH($B38,'Data - Current'!$B$2:$B$53,0),MATCH($H$1,'Data - Current'!$C$1:$R$1,0))*1000/Population!$C36</f>
        <v>130.20193203224272</v>
      </c>
      <c r="E38" s="10">
        <f>INDEX('Data - Capital'!$C$2:$R$53,MATCH($B38,'Data - Capital'!$B$2:$B$53,0),MATCH($H$1,'Data - Capital'!$C$1:$R$1,0))*1000/Population!$C36</f>
        <v>18.474523605993774</v>
      </c>
      <c r="F38" s="10">
        <f t="shared" si="0"/>
        <v>11.938432411133903</v>
      </c>
    </row>
    <row r="39" spans="1:6">
      <c r="A39" s="2" t="s">
        <v>86</v>
      </c>
      <c r="B39" s="2" t="s">
        <v>34</v>
      </c>
      <c r="C39" s="13">
        <f>1000*INDEX('Data - Total'!$C$2:$R$53,MATCH($B39,'Data - Total'!$B$2:$B$53,0),MATCH($H$1,'Data - Total'!$C$1:$R$1,0))/Population!$C37</f>
        <v>102.19536699895255</v>
      </c>
      <c r="D39" s="10">
        <f>INDEX('Data - Current'!$C$2:$R$53,MATCH($B39,'Data - Current'!$B$2:$B$53,0),MATCH($H$1,'Data - Current'!$C$1:$R$1,0))*1000/Population!$C37</f>
        <v>115.85067799146366</v>
      </c>
      <c r="E39" s="10">
        <f>INDEX('Data - Capital'!$C$2:$R$53,MATCH($B39,'Data - Capital'!$B$2:$B$53,0),MATCH($H$1,'Data - Capital'!$C$1:$R$1,0))*1000/Population!$C37</f>
        <v>6.0210487313044654</v>
      </c>
      <c r="F39" s="10">
        <f t="shared" si="0"/>
        <v>19.676359723815565</v>
      </c>
    </row>
    <row r="40" spans="1:6">
      <c r="A40" s="2" t="s">
        <v>87</v>
      </c>
      <c r="B40" s="2" t="s">
        <v>35</v>
      </c>
      <c r="C40" s="13">
        <f>1000*INDEX('Data - Total'!$C$2:$R$53,MATCH($B40,'Data - Total'!$B$2:$B$53,0),MATCH($H$1,'Data - Total'!$C$1:$R$1,0))/Population!$C38</f>
        <v>191.06379666832916</v>
      </c>
      <c r="D40" s="10">
        <f>INDEX('Data - Current'!$C$2:$R$53,MATCH($B40,'Data - Current'!$B$2:$B$53,0),MATCH($H$1,'Data - Current'!$C$1:$R$1,0))*1000/Population!$C38</f>
        <v>185.85718984172749</v>
      </c>
      <c r="E40" s="10">
        <f>INDEX('Data - Capital'!$C$2:$R$53,MATCH($B40,'Data - Capital'!$B$2:$B$53,0),MATCH($H$1,'Data - Capital'!$C$1:$R$1,0))*1000/Population!$C38</f>
        <v>16.786222996803453</v>
      </c>
      <c r="F40" s="10">
        <f t="shared" si="0"/>
        <v>11.579616170201774</v>
      </c>
    </row>
    <row r="41" spans="1:6">
      <c r="A41" s="2" t="s">
        <v>88</v>
      </c>
      <c r="B41" s="2" t="s">
        <v>36</v>
      </c>
      <c r="C41" s="13">
        <f>1000*INDEX('Data - Total'!$C$2:$R$53,MATCH($B41,'Data - Total'!$B$2:$B$53,0),MATCH($H$1,'Data - Total'!$C$1:$R$1,0))/Population!$C39</f>
        <v>112.67208602224906</v>
      </c>
      <c r="D41" s="10">
        <f>INDEX('Data - Current'!$C$2:$R$53,MATCH($B41,'Data - Current'!$B$2:$B$53,0),MATCH($H$1,'Data - Current'!$C$1:$R$1,0))*1000/Population!$C39</f>
        <v>111.67865102425716</v>
      </c>
      <c r="E41" s="10">
        <f>INDEX('Data - Capital'!$C$2:$R$53,MATCH($B41,'Data - Capital'!$B$2:$B$53,0),MATCH($H$1,'Data - Capital'!$C$1:$R$1,0))*1000/Population!$C39</f>
        <v>13.841022630250148</v>
      </c>
      <c r="F41" s="10">
        <f t="shared" si="0"/>
        <v>12.847587632258254</v>
      </c>
    </row>
    <row r="42" spans="1:6">
      <c r="A42" s="2" t="s">
        <v>89</v>
      </c>
      <c r="B42" s="2" t="s">
        <v>37</v>
      </c>
      <c r="C42" s="13">
        <f>1000*INDEX('Data - Total'!$C$2:$R$53,MATCH($B42,'Data - Total'!$B$2:$B$53,0),MATCH($H$1,'Data - Total'!$C$1:$R$1,0))/Population!$C40</f>
        <v>147.56440891336666</v>
      </c>
      <c r="D42" s="10">
        <f>INDEX('Data - Current'!$C$2:$R$53,MATCH($B42,'Data - Current'!$B$2:$B$53,0),MATCH($H$1,'Data - Current'!$C$1:$R$1,0))*1000/Population!$C40</f>
        <v>144.15146239089907</v>
      </c>
      <c r="E42" s="10">
        <f>INDEX('Data - Capital'!$C$2:$R$53,MATCH($B42,'Data - Capital'!$B$2:$B$53,0),MATCH($H$1,'Data - Capital'!$C$1:$R$1,0))*1000/Population!$C40</f>
        <v>19.284712482468443</v>
      </c>
      <c r="F42" s="10">
        <f t="shared" si="0"/>
        <v>15.871765960000857</v>
      </c>
    </row>
    <row r="43" spans="1:6">
      <c r="A43" s="2" t="s">
        <v>90</v>
      </c>
      <c r="B43" s="2" t="s">
        <v>38</v>
      </c>
      <c r="C43" s="13">
        <f>1000*INDEX('Data - Total'!$C$2:$R$53,MATCH($B43,'Data - Total'!$B$2:$B$53,0),MATCH($H$1,'Data - Total'!$C$1:$R$1,0))/Population!$C41</f>
        <v>141.06052736079275</v>
      </c>
      <c r="D43" s="10">
        <f>INDEX('Data - Current'!$C$2:$R$53,MATCH($B43,'Data - Current'!$B$2:$B$53,0),MATCH($H$1,'Data - Current'!$C$1:$R$1,0))*1000/Population!$C41</f>
        <v>140.81542246960328</v>
      </c>
      <c r="E43" s="10">
        <f>INDEX('Data - Capital'!$C$2:$R$53,MATCH($B43,'Data - Capital'!$B$2:$B$53,0),MATCH($H$1,'Data - Capital'!$C$1:$R$1,0))*1000/Population!$C41</f>
        <v>22.300786301189433</v>
      </c>
      <c r="F43" s="10">
        <f t="shared" si="0"/>
        <v>22.055681409999949</v>
      </c>
    </row>
    <row r="44" spans="1:6">
      <c r="A44" s="2" t="s">
        <v>91</v>
      </c>
      <c r="B44" s="2" t="s">
        <v>39</v>
      </c>
      <c r="C44" s="13">
        <f>1000*INDEX('Data - Total'!$C$2:$R$53,MATCH($B44,'Data - Total'!$B$2:$B$53,0),MATCH($H$1,'Data - Total'!$C$1:$R$1,0))/Population!$C42</f>
        <v>172.49441165377999</v>
      </c>
      <c r="D44" s="10">
        <f>INDEX('Data - Current'!$C$2:$R$53,MATCH($B44,'Data - Current'!$B$2:$B$53,0),MATCH($H$1,'Data - Current'!$C$1:$R$1,0))*1000/Population!$C42</f>
        <v>195.82344150927622</v>
      </c>
      <c r="E44" s="10">
        <f>INDEX('Data - Capital'!$C$2:$R$53,MATCH($B44,'Data - Capital'!$B$2:$B$53,0),MATCH($H$1,'Data - Capital'!$C$1:$R$1,0))*1000/Population!$C42</f>
        <v>15.579919763413219</v>
      </c>
      <c r="F44" s="10">
        <f t="shared" si="0"/>
        <v>38.908949618909446</v>
      </c>
    </row>
    <row r="45" spans="1:6">
      <c r="A45" s="2" t="s">
        <v>92</v>
      </c>
      <c r="B45" s="2" t="s">
        <v>40</v>
      </c>
      <c r="C45" s="13">
        <f>1000*INDEX('Data - Total'!$C$2:$R$53,MATCH($B45,'Data - Total'!$B$2:$B$53,0),MATCH($H$1,'Data - Total'!$C$1:$R$1,0))/Population!$C43</f>
        <v>93.9260211649421</v>
      </c>
      <c r="D45" s="10">
        <f>INDEX('Data - Current'!$C$2:$R$53,MATCH($B45,'Data - Current'!$B$2:$B$53,0),MATCH($H$1,'Data - Current'!$C$1:$R$1,0))*1000/Population!$C43</f>
        <v>96.865914076103081</v>
      </c>
      <c r="E45" s="10">
        <f>INDEX('Data - Capital'!$C$2:$R$53,MATCH($B45,'Data - Capital'!$B$2:$B$53,0),MATCH($H$1,'Data - Capital'!$C$1:$R$1,0))*1000/Population!$C43</f>
        <v>9.50510320434352</v>
      </c>
      <c r="F45" s="10">
        <f t="shared" si="0"/>
        <v>12.444996115504509</v>
      </c>
    </row>
    <row r="46" spans="1:6">
      <c r="A46" s="2" t="s">
        <v>93</v>
      </c>
      <c r="B46" s="2" t="s">
        <v>41</v>
      </c>
      <c r="C46" s="13">
        <f>1000*INDEX('Data - Total'!$C$2:$R$53,MATCH($B46,'Data - Total'!$B$2:$B$53,0),MATCH($H$1,'Data - Total'!$C$1:$R$1,0))/Population!$C44</f>
        <v>116.18398473823972</v>
      </c>
      <c r="D46" s="10">
        <f>INDEX('Data - Current'!$C$2:$R$53,MATCH($B46,'Data - Current'!$B$2:$B$53,0),MATCH($H$1,'Data - Current'!$C$1:$R$1,0))*1000/Population!$C44</f>
        <v>124.05572651539117</v>
      </c>
      <c r="E46" s="10">
        <f>INDEX('Data - Capital'!$C$2:$R$53,MATCH($B46,'Data - Capital'!$B$2:$B$53,0),MATCH($H$1,'Data - Capital'!$C$1:$R$1,0))*1000/Population!$C44</f>
        <v>4.3966236231342206</v>
      </c>
      <c r="F46" s="10">
        <f t="shared" si="0"/>
        <v>12.268365400285674</v>
      </c>
    </row>
    <row r="47" spans="1:6">
      <c r="A47" s="2" t="s">
        <v>94</v>
      </c>
      <c r="B47" s="2" t="s">
        <v>42</v>
      </c>
      <c r="C47" s="13">
        <f>1000*INDEX('Data - Total'!$C$2:$R$53,MATCH($B47,'Data - Total'!$B$2:$B$53,0),MATCH($H$1,'Data - Total'!$C$1:$R$1,0))/Population!$C45</f>
        <v>137.96074065823447</v>
      </c>
      <c r="D47" s="10">
        <f>INDEX('Data - Current'!$C$2:$R$53,MATCH($B47,'Data - Current'!$B$2:$B$53,0),MATCH($H$1,'Data - Current'!$C$1:$R$1,0))*1000/Population!$C45</f>
        <v>118.56483563502596</v>
      </c>
      <c r="E47" s="10">
        <f>INDEX('Data - Capital'!$C$2:$R$53,MATCH($B47,'Data - Capital'!$B$2:$B$53,0),MATCH($H$1,'Data - Capital'!$C$1:$R$1,0))*1000/Population!$C45</f>
        <v>34.566983988200477</v>
      </c>
      <c r="F47" s="10">
        <f t="shared" si="0"/>
        <v>15.171078964991949</v>
      </c>
    </row>
    <row r="48" spans="1:6">
      <c r="A48" s="2" t="s">
        <v>95</v>
      </c>
      <c r="B48" s="2" t="s">
        <v>43</v>
      </c>
      <c r="C48" s="13">
        <f>1000*INDEX('Data - Total'!$C$2:$R$53,MATCH($B48,'Data - Total'!$B$2:$B$53,0),MATCH($H$1,'Data - Total'!$C$1:$R$1,0))/Population!$C46</f>
        <v>74.545510147724286</v>
      </c>
      <c r="D48" s="10">
        <f>INDEX('Data - Current'!$C$2:$R$53,MATCH($B48,'Data - Current'!$B$2:$B$53,0),MATCH($H$1,'Data - Current'!$C$1:$R$1,0))*1000/Population!$C46</f>
        <v>74.529568043315919</v>
      </c>
      <c r="E48" s="10">
        <f>INDEX('Data - Capital'!$C$2:$R$53,MATCH($B48,'Data - Capital'!$B$2:$B$53,0),MATCH($H$1,'Data - Capital'!$C$1:$R$1,0))*1000/Population!$C46</f>
        <v>9.5095802466902697</v>
      </c>
      <c r="F48" s="10">
        <f t="shared" si="0"/>
        <v>9.4936381422818954</v>
      </c>
    </row>
    <row r="49" spans="1:6">
      <c r="A49" s="2" t="s">
        <v>97</v>
      </c>
      <c r="B49" s="2" t="s">
        <v>45</v>
      </c>
      <c r="C49" s="13">
        <f>1000*INDEX('Data - Total'!$C$2:$R$53,MATCH($B49,'Data - Total'!$B$2:$B$53,0),MATCH($H$1,'Data - Total'!$C$1:$R$1,0))/Population!$C47</f>
        <v>120.15540800379939</v>
      </c>
      <c r="D49" s="10">
        <f>INDEX('Data - Current'!$C$2:$R$53,MATCH($B49,'Data - Current'!$B$2:$B$53,0),MATCH($H$1,'Data - Current'!$C$1:$R$1,0))*1000/Population!$C47</f>
        <v>108.49385365757983</v>
      </c>
      <c r="E49" s="10">
        <f>INDEX('Data - Capital'!$C$2:$R$53,MATCH($B49,'Data - Capital'!$B$2:$B$53,0),MATCH($H$1,'Data - Capital'!$C$1:$R$1,0))*1000/Population!$C47</f>
        <v>22.201993980093821</v>
      </c>
      <c r="F49" s="10">
        <f t="shared" si="0"/>
        <v>10.540439633874271</v>
      </c>
    </row>
    <row r="50" spans="1:6">
      <c r="A50" s="2" t="s">
        <v>98</v>
      </c>
      <c r="B50" s="2" t="s">
        <v>46</v>
      </c>
      <c r="C50" s="13">
        <f>1000*INDEX('Data - Total'!$C$2:$R$53,MATCH($B50,'Data - Total'!$B$2:$B$53,0),MATCH($H$1,'Data - Total'!$C$1:$R$1,0))/Population!$C48</f>
        <v>203.58611041016516</v>
      </c>
      <c r="D50" s="10">
        <f>INDEX('Data - Current'!$C$2:$R$53,MATCH($B50,'Data - Current'!$B$2:$B$53,0),MATCH($H$1,'Data - Current'!$C$1:$R$1,0))*1000/Population!$C48</f>
        <v>220.00102213888951</v>
      </c>
      <c r="E50" s="10">
        <f>INDEX('Data - Capital'!$C$2:$R$53,MATCH($B50,'Data - Capital'!$B$2:$B$53,0),MATCH($H$1,'Data - Capital'!$C$1:$R$1,0))*1000/Population!$C48</f>
        <v>4.2306967473624022</v>
      </c>
      <c r="F50" s="10">
        <f t="shared" si="0"/>
        <v>20.64560847608675</v>
      </c>
    </row>
    <row r="51" spans="1:6">
      <c r="A51" s="2" t="s">
        <v>99</v>
      </c>
      <c r="B51" s="2" t="s">
        <v>47</v>
      </c>
      <c r="C51" s="13">
        <f>1000*INDEX('Data - Total'!$C$2:$R$53,MATCH($B51,'Data - Total'!$B$2:$B$53,0),MATCH($H$1,'Data - Total'!$C$1:$R$1,0))/Population!$C49</f>
        <v>108.32921824361054</v>
      </c>
      <c r="D51" s="10">
        <f>INDEX('Data - Current'!$C$2:$R$53,MATCH($B51,'Data - Current'!$B$2:$B$53,0),MATCH($H$1,'Data - Current'!$C$1:$R$1,0))*1000/Population!$C49</f>
        <v>110.89005302058163</v>
      </c>
      <c r="E51" s="10">
        <f>INDEX('Data - Capital'!$C$2:$R$53,MATCH($B51,'Data - Capital'!$B$2:$B$53,0),MATCH($H$1,'Data - Capital'!$C$1:$R$1,0))*1000/Population!$C49</f>
        <v>12.961495209205628</v>
      </c>
      <c r="F51" s="10">
        <f t="shared" si="0"/>
        <v>15.522329986176715</v>
      </c>
    </row>
    <row r="52" spans="1:6">
      <c r="A52" s="2" t="s">
        <v>100</v>
      </c>
      <c r="B52" s="2" t="s">
        <v>48</v>
      </c>
      <c r="C52" s="13">
        <f>1000*INDEX('Data - Total'!$C$2:$R$53,MATCH($B52,'Data - Total'!$B$2:$B$53,0),MATCH($H$1,'Data - Total'!$C$1:$R$1,0))/Population!$C50</f>
        <v>146.18916596883122</v>
      </c>
      <c r="D52" s="10">
        <f>INDEX('Data - Current'!$C$2:$R$53,MATCH($B52,'Data - Current'!$B$2:$B$53,0),MATCH($H$1,'Data - Current'!$C$1:$R$1,0))*1000/Population!$C50</f>
        <v>156.12764769641802</v>
      </c>
      <c r="E52" s="10">
        <f>INDEX('Data - Capital'!$C$2:$R$53,MATCH($B52,'Data - Capital'!$B$2:$B$53,0),MATCH($H$1,'Data - Capital'!$C$1:$R$1,0))*1000/Population!$C50</f>
        <v>26.81399150997089</v>
      </c>
      <c r="F52" s="10">
        <f t="shared" si="0"/>
        <v>36.752473237557695</v>
      </c>
    </row>
    <row r="53" spans="1:6">
      <c r="A53" s="2" t="s">
        <v>101</v>
      </c>
      <c r="B53" s="2" t="s">
        <v>49</v>
      </c>
      <c r="C53" s="13">
        <f>1000*INDEX('Data - Total'!$C$2:$R$53,MATCH($B53,'Data - Total'!$B$2:$B$53,0),MATCH($H$1,'Data - Total'!$C$1:$R$1,0))/Population!$C51</f>
        <v>71.016579639317285</v>
      </c>
      <c r="D53" s="10">
        <f>INDEX('Data - Current'!$C$2:$R$53,MATCH($B53,'Data - Current'!$B$2:$B$53,0),MATCH($H$1,'Data - Current'!$C$1:$R$1,0))*1000/Population!$C51</f>
        <v>75.350439284754245</v>
      </c>
      <c r="E53" s="10">
        <f>INDEX('Data - Capital'!$C$2:$R$53,MATCH($B53,'Data - Capital'!$B$2:$B$53,0),MATCH($H$1,'Data - Capital'!$C$1:$R$1,0))*1000/Population!$C51</f>
        <v>10.215949573159268</v>
      </c>
      <c r="F53" s="10">
        <f t="shared" si="0"/>
        <v>14.549809218596224</v>
      </c>
    </row>
    <row r="54" spans="1:6">
      <c r="A54" s="2" t="s">
        <v>102</v>
      </c>
      <c r="B54" s="2" t="s">
        <v>50</v>
      </c>
      <c r="C54" s="13">
        <f>1000*INDEX('Data - Total'!$C$2:$R$53,MATCH($B54,'Data - Total'!$B$2:$B$53,0),MATCH($H$1,'Data - Total'!$C$1:$R$1,0))/Population!$C52</f>
        <v>46.274617075478155</v>
      </c>
      <c r="D54" s="10">
        <f>INDEX('Data - Current'!$C$2:$R$53,MATCH($B54,'Data - Current'!$B$2:$B$53,0),MATCH($H$1,'Data - Current'!$C$1:$R$1,0))*1000/Population!$C52</f>
        <v>52.185824421368594</v>
      </c>
      <c r="E54" s="10">
        <f>INDEX('Data - Capital'!$C$2:$R$53,MATCH($B54,'Data - Capital'!$B$2:$B$53,0),MATCH($H$1,'Data - Capital'!$C$1:$R$1,0))*1000/Population!$C52</f>
        <v>9.1231479113652529</v>
      </c>
      <c r="F54" s="10">
        <f t="shared" si="0"/>
        <v>15.03435525725569</v>
      </c>
    </row>
    <row r="55" spans="1:6">
      <c r="A55" s="3" t="s">
        <v>103</v>
      </c>
      <c r="B55" s="3" t="s">
        <v>51</v>
      </c>
      <c r="C55" s="14">
        <f>1000*INDEX('Data - Total'!$C$2:$R$53,MATCH($B55,'Data - Total'!$B$2:$B$53,0),MATCH($H$1,'Data - Total'!$C$1:$R$1,0))/Population!$C53</f>
        <v>30.210108286978695</v>
      </c>
      <c r="D55" s="11">
        <f>INDEX('Data - Current'!$C$2:$R$53,MATCH($B55,'Data - Current'!$B$2:$B$53,0),MATCH($H$1,'Data - Current'!$C$1:$R$1,0))*1000/Population!$C53</f>
        <v>32.045803987914567</v>
      </c>
      <c r="E55" s="11">
        <f>INDEX('Data - Capital'!$C$2:$R$53,MATCH($B55,'Data - Capital'!$B$2:$B$53,0),MATCH($H$1,'Data - Capital'!$C$1:$R$1,0))*1000/Population!$C53</f>
        <v>3.8915362120878569</v>
      </c>
      <c r="F55" s="11">
        <f t="shared" si="0"/>
        <v>5.7272319130237292</v>
      </c>
    </row>
    <row r="56" spans="1:6" ht="15" customHeight="1">
      <c r="A56" s="32" t="s">
        <v>144</v>
      </c>
      <c r="B56" s="33"/>
      <c r="C56" s="33"/>
      <c r="D56" s="33"/>
      <c r="E56" s="33"/>
      <c r="F56" s="34"/>
    </row>
    <row r="57" spans="1:6">
      <c r="A57" s="35"/>
      <c r="B57" s="36"/>
      <c r="C57" s="36"/>
      <c r="D57" s="36"/>
      <c r="E57" s="36"/>
      <c r="F57" s="37"/>
    </row>
    <row r="58" spans="1:6">
      <c r="A58" s="35"/>
      <c r="B58" s="36"/>
      <c r="C58" s="36"/>
      <c r="D58" s="36"/>
      <c r="E58" s="36"/>
      <c r="F58" s="37"/>
    </row>
    <row r="59" spans="1:6">
      <c r="A59" s="35"/>
      <c r="B59" s="36"/>
      <c r="C59" s="36"/>
      <c r="D59" s="36"/>
      <c r="E59" s="36"/>
      <c r="F59" s="37"/>
    </row>
    <row r="60" spans="1:6">
      <c r="A60" s="35"/>
      <c r="B60" s="36"/>
      <c r="C60" s="36"/>
      <c r="D60" s="36"/>
      <c r="E60" s="36"/>
      <c r="F60" s="37"/>
    </row>
    <row r="61" spans="1:6">
      <c r="A61" s="35"/>
      <c r="B61" s="36"/>
      <c r="C61" s="36"/>
      <c r="D61" s="36"/>
      <c r="E61" s="36"/>
      <c r="F61" s="37"/>
    </row>
    <row r="62" spans="1:6">
      <c r="A62" s="35"/>
      <c r="B62" s="36"/>
      <c r="C62" s="36"/>
      <c r="D62" s="36"/>
      <c r="E62" s="36"/>
      <c r="F62" s="37"/>
    </row>
    <row r="63" spans="1:6">
      <c r="A63" s="38"/>
      <c r="B63" s="39"/>
      <c r="C63" s="39"/>
      <c r="D63" s="39"/>
      <c r="E63" s="39"/>
      <c r="F63" s="40"/>
    </row>
    <row r="67" spans="7:7">
      <c r="G67" s="6"/>
    </row>
  </sheetData>
  <mergeCells count="3">
    <mergeCell ref="A1:F1"/>
    <mergeCell ref="A2:F2"/>
    <mergeCell ref="A56:F6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31" workbookViewId="0">
      <selection activeCell="A2" sqref="A2:F55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3" width="19.7109375" customWidth="1"/>
    <col min="4" max="4" width="17.85546875" bestFit="1" customWidth="1"/>
    <col min="5" max="5" width="10.42578125" bestFit="1" customWidth="1"/>
    <col min="6" max="6" width="20.140625" customWidth="1"/>
  </cols>
  <sheetData>
    <row r="1" spans="1:10">
      <c r="A1" s="26" t="s">
        <v>135</v>
      </c>
      <c r="B1" s="27"/>
      <c r="C1" s="27"/>
      <c r="D1" s="27"/>
      <c r="E1" s="27"/>
      <c r="F1" s="28"/>
      <c r="H1" t="s">
        <v>118</v>
      </c>
    </row>
    <row r="2" spans="1:10">
      <c r="A2" s="29" t="s">
        <v>161</v>
      </c>
      <c r="B2" s="30"/>
      <c r="C2" s="30"/>
      <c r="D2" s="30"/>
      <c r="E2" s="30"/>
      <c r="F2" s="31"/>
    </row>
    <row r="3" spans="1:10" ht="30" customHeight="1">
      <c r="A3" s="15" t="s">
        <v>104</v>
      </c>
      <c r="B3" s="15" t="s">
        <v>105</v>
      </c>
      <c r="C3" s="15" t="s">
        <v>111</v>
      </c>
      <c r="D3" s="16" t="s">
        <v>123</v>
      </c>
      <c r="E3" s="15" t="s">
        <v>124</v>
      </c>
      <c r="F3" s="15" t="s">
        <v>110</v>
      </c>
      <c r="I3" s="7"/>
      <c r="J3" s="7"/>
    </row>
    <row r="4" spans="1:10">
      <c r="A4" s="1" t="s">
        <v>96</v>
      </c>
      <c r="B4" s="1" t="s">
        <v>44</v>
      </c>
      <c r="C4" s="12">
        <f>1000*INDEX('Data - Total'!$C$2:$R$53,MATCH($B4,'Data - Total'!$B$2:$B$53,0),MATCH($H$1,'Data - Total'!$C$1:$R$1,0))/Population!$C2</f>
        <v>77.828560925314051</v>
      </c>
      <c r="D4" s="12">
        <f>INDEX('Data - Current'!$C$2:$R$53,MATCH($B4,'Data - Current'!$B$2:$B$53,0),MATCH($H$1,'Data - Current'!$C$1:$R$1,0))*1000/Population!$C2</f>
        <v>74.868954895774493</v>
      </c>
      <c r="E4" s="12">
        <f>INDEX('Data - Capital'!$C$2:$R$53,MATCH($B4,'Data - Capital'!$B$2:$B$53,0),MATCH($H$1,'Data - Capital'!$C$1:$R$1,0))*1000/Population!$C2</f>
        <v>17.381904047637416</v>
      </c>
      <c r="F4" s="9">
        <f>D4+E4-C4</f>
        <v>14.422298018097862</v>
      </c>
    </row>
    <row r="5" spans="1:10">
      <c r="A5" s="2" t="s">
        <v>52</v>
      </c>
      <c r="B5" s="2" t="s">
        <v>0</v>
      </c>
      <c r="C5" s="13">
        <f>1000*INDEX('Data - Total'!$C$2:$R$53,MATCH($B5,'Data - Total'!$B$2:$B$53,0),MATCH($H$1,'Data - Total'!$C$1:$R$1,0))/Population!$C3</f>
        <v>52.471580600994209</v>
      </c>
      <c r="D5" s="10">
        <f>INDEX('Data - Current'!$C$2:$R$53,MATCH($B5,'Data - Current'!$B$2:$B$53,0),MATCH($H$1,'Data - Current'!$C$1:$R$1,0))*1000/Population!$C3</f>
        <v>49.275098786005309</v>
      </c>
      <c r="E5" s="10">
        <f>INDEX('Data - Capital'!$C$2:$R$53,MATCH($B5,'Data - Capital'!$B$2:$B$53,0),MATCH($H$1,'Data - Capital'!$C$1:$R$1,0))*1000/Population!$C3</f>
        <v>4.9471882003136907</v>
      </c>
      <c r="F5" s="10">
        <f>D5+E5-C5</f>
        <v>1.7507063853247899</v>
      </c>
    </row>
    <row r="6" spans="1:10">
      <c r="A6" s="2" t="s">
        <v>53</v>
      </c>
      <c r="B6" s="2" t="s">
        <v>1</v>
      </c>
      <c r="C6" s="13">
        <f>1000*INDEX('Data - Total'!$C$2:$R$53,MATCH($B6,'Data - Total'!$B$2:$B$53,0),MATCH($H$1,'Data - Total'!$C$1:$R$1,0))/Population!$C4</f>
        <v>409.86019333015082</v>
      </c>
      <c r="D6" s="10">
        <f>INDEX('Data - Current'!$C$2:$R$53,MATCH($B6,'Data - Current'!$B$2:$B$53,0),MATCH($H$1,'Data - Current'!$C$1:$R$1,0))*1000/Population!$C4</f>
        <v>416.23568387087067</v>
      </c>
      <c r="E6" s="10">
        <f>INDEX('Data - Capital'!$C$2:$R$53,MATCH($B6,'Data - Capital'!$B$2:$B$53,0),MATCH($H$1,'Data - Capital'!$C$1:$R$1,0))*1000/Population!$C4</f>
        <v>27.583810822603787</v>
      </c>
      <c r="F6" s="10">
        <f t="shared" ref="F6:F55" si="0">D6+E6-C6</f>
        <v>33.959301363323618</v>
      </c>
    </row>
    <row r="7" spans="1:10">
      <c r="A7" s="2" t="s">
        <v>54</v>
      </c>
      <c r="B7" s="2" t="s">
        <v>2</v>
      </c>
      <c r="C7" s="13">
        <f>1000*INDEX('Data - Total'!$C$2:$R$53,MATCH($B7,'Data - Total'!$B$2:$B$53,0),MATCH($H$1,'Data - Total'!$C$1:$R$1,0))/Population!$C5</f>
        <v>58.899344074862469</v>
      </c>
      <c r="D7" s="10">
        <f>INDEX('Data - Current'!$C$2:$R$53,MATCH($B7,'Data - Current'!$B$2:$B$53,0),MATCH($H$1,'Data - Current'!$C$1:$R$1,0))*1000/Population!$C5</f>
        <v>63.528067018941968</v>
      </c>
      <c r="E7" s="10">
        <f>INDEX('Data - Capital'!$C$2:$R$53,MATCH($B7,'Data - Capital'!$B$2:$B$53,0),MATCH($H$1,'Data - Capital'!$C$1:$R$1,0))*1000/Population!$C5</f>
        <v>14.299820811819465</v>
      </c>
      <c r="F7" s="10">
        <f t="shared" si="0"/>
        <v>18.928543755898957</v>
      </c>
    </row>
    <row r="8" spans="1:10">
      <c r="A8" s="2" t="s">
        <v>55</v>
      </c>
      <c r="B8" s="2" t="s">
        <v>3</v>
      </c>
      <c r="C8" s="13">
        <f>1000*INDEX('Data - Total'!$C$2:$R$53,MATCH($B8,'Data - Total'!$B$2:$B$53,0),MATCH($H$1,'Data - Total'!$C$1:$R$1,0))/Population!$C6</f>
        <v>80.179703658495242</v>
      </c>
      <c r="D8" s="10">
        <f>INDEX('Data - Current'!$C$2:$R$53,MATCH($B8,'Data - Current'!$B$2:$B$53,0),MATCH($H$1,'Data - Current'!$C$1:$R$1,0))*1000/Population!$C6</f>
        <v>85.903095649815214</v>
      </c>
      <c r="E8" s="10">
        <f>INDEX('Data - Capital'!$C$2:$R$53,MATCH($B8,'Data - Capital'!$B$2:$B$53,0),MATCH($H$1,'Data - Capital'!$C$1:$R$1,0))*1000/Population!$C6</f>
        <v>3.0461465432475503</v>
      </c>
      <c r="F8" s="10">
        <f t="shared" si="0"/>
        <v>8.7695385345675163</v>
      </c>
    </row>
    <row r="9" spans="1:10">
      <c r="A9" s="2" t="s">
        <v>56</v>
      </c>
      <c r="B9" s="2" t="s">
        <v>4</v>
      </c>
      <c r="C9" s="13">
        <f>1000*INDEX('Data - Total'!$C$2:$R$53,MATCH($B9,'Data - Total'!$B$2:$B$53,0),MATCH($H$1,'Data - Total'!$C$1:$R$1,0))/Population!$C7</f>
        <v>89.5184744782173</v>
      </c>
      <c r="D9" s="10">
        <f>INDEX('Data - Current'!$C$2:$R$53,MATCH($B9,'Data - Current'!$B$2:$B$53,0),MATCH($H$1,'Data - Current'!$C$1:$R$1,0))*1000/Population!$C7</f>
        <v>115.94639172440898</v>
      </c>
      <c r="E9" s="10">
        <f>INDEX('Data - Capital'!$C$2:$R$53,MATCH($B9,'Data - Capital'!$B$2:$B$53,0),MATCH($H$1,'Data - Capital'!$C$1:$R$1,0))*1000/Population!$C7</f>
        <v>24.000217535345552</v>
      </c>
      <c r="F9" s="10">
        <f t="shared" si="0"/>
        <v>50.428134781537224</v>
      </c>
    </row>
    <row r="10" spans="1:10">
      <c r="A10" s="2" t="s">
        <v>57</v>
      </c>
      <c r="B10" s="2" t="s">
        <v>5</v>
      </c>
      <c r="C10" s="13">
        <f>1000*INDEX('Data - Total'!$C$2:$R$53,MATCH($B10,'Data - Total'!$B$2:$B$53,0),MATCH($H$1,'Data - Total'!$C$1:$R$1,0))/Population!$C8</f>
        <v>69.367524258389679</v>
      </c>
      <c r="D10" s="10">
        <f>INDEX('Data - Current'!$C$2:$R$53,MATCH($B10,'Data - Current'!$B$2:$B$53,0),MATCH($H$1,'Data - Current'!$C$1:$R$1,0))*1000/Population!$C8</f>
        <v>71.568340983672229</v>
      </c>
      <c r="E10" s="10">
        <f>INDEX('Data - Capital'!$C$2:$R$53,MATCH($B10,'Data - Capital'!$B$2:$B$53,0),MATCH($H$1,'Data - Capital'!$C$1:$R$1,0))*1000/Population!$C8</f>
        <v>9.4589276864323484</v>
      </c>
      <c r="F10" s="10">
        <f t="shared" si="0"/>
        <v>11.659744411714897</v>
      </c>
    </row>
    <row r="11" spans="1:10">
      <c r="A11" s="2" t="s">
        <v>58</v>
      </c>
      <c r="B11" s="2" t="s">
        <v>6</v>
      </c>
      <c r="C11" s="13">
        <f>1000*INDEX('Data - Total'!$C$2:$R$53,MATCH($B11,'Data - Total'!$B$2:$B$53,0),MATCH($H$1,'Data - Total'!$C$1:$R$1,0))/Population!$C9</f>
        <v>50.315744490955559</v>
      </c>
      <c r="D11" s="10">
        <f>INDEX('Data - Current'!$C$2:$R$53,MATCH($B11,'Data - Current'!$B$2:$B$53,0),MATCH($H$1,'Data - Current'!$C$1:$R$1,0))*1000/Population!$C9</f>
        <v>43.738777563306087</v>
      </c>
      <c r="E11" s="10">
        <f>INDEX('Data - Capital'!$C$2:$R$53,MATCH($B11,'Data - Capital'!$B$2:$B$53,0),MATCH($H$1,'Data - Capital'!$C$1:$R$1,0))*1000/Population!$C9</f>
        <v>9.1587881242902078</v>
      </c>
      <c r="F11" s="10">
        <f t="shared" si="0"/>
        <v>2.5818211966407389</v>
      </c>
    </row>
    <row r="12" spans="1:10">
      <c r="A12" s="2" t="s">
        <v>59</v>
      </c>
      <c r="B12" s="2" t="s">
        <v>7</v>
      </c>
      <c r="C12" s="13">
        <f>1000*INDEX('Data - Total'!$C$2:$R$53,MATCH($B12,'Data - Total'!$B$2:$B$53,0),MATCH($H$1,'Data - Total'!$C$1:$R$1,0))/Population!$C10</f>
        <v>103.72883722096979</v>
      </c>
      <c r="D12" s="10">
        <f>INDEX('Data - Current'!$C$2:$R$53,MATCH($B12,'Data - Current'!$B$2:$B$53,0),MATCH($H$1,'Data - Current'!$C$1:$R$1,0))*1000/Population!$C10</f>
        <v>77.980675791078667</v>
      </c>
      <c r="E12" s="10">
        <f>INDEX('Data - Capital'!$C$2:$R$53,MATCH($B12,'Data - Capital'!$B$2:$B$53,0),MATCH($H$1,'Data - Capital'!$C$1:$R$1,0))*1000/Population!$C10</f>
        <v>28.584952681972904</v>
      </c>
      <c r="F12" s="10">
        <f t="shared" si="0"/>
        <v>2.8367912520817811</v>
      </c>
    </row>
    <row r="13" spans="1:10">
      <c r="A13" s="2" t="s">
        <v>60</v>
      </c>
      <c r="B13" s="2" t="s">
        <v>8</v>
      </c>
      <c r="C13" s="13">
        <f>1000*INDEX('Data - Total'!$C$2:$R$53,MATCH($B13,'Data - Total'!$B$2:$B$53,0),MATCH($H$1,'Data - Total'!$C$1:$R$1,0))/Population!$C11</f>
        <v>70.472726127488031</v>
      </c>
      <c r="D13" s="10">
        <f>INDEX('Data - Current'!$C$2:$R$53,MATCH($B13,'Data - Current'!$B$2:$B$53,0),MATCH($H$1,'Data - Current'!$C$1:$R$1,0))*1000/Population!$C11</f>
        <v>61.372511967750064</v>
      </c>
      <c r="E13" s="10">
        <f>INDEX('Data - Capital'!$C$2:$R$53,MATCH($B13,'Data - Capital'!$B$2:$B$53,0),MATCH($H$1,'Data - Capital'!$C$1:$R$1,0))*1000/Population!$C11</f>
        <v>9.1002141597379698</v>
      </c>
      <c r="F13" s="10">
        <f t="shared" si="0"/>
        <v>0</v>
      </c>
    </row>
    <row r="14" spans="1:10">
      <c r="A14" s="2" t="s">
        <v>61</v>
      </c>
      <c r="B14" s="2" t="s">
        <v>9</v>
      </c>
      <c r="C14" s="13">
        <f>1000*INDEX('Data - Total'!$C$2:$R$53,MATCH($B14,'Data - Total'!$B$2:$B$53,0),MATCH($H$1,'Data - Total'!$C$1:$R$1,0))/Population!$C12</f>
        <v>158.30319380414323</v>
      </c>
      <c r="D14" s="10">
        <f>INDEX('Data - Current'!$C$2:$R$53,MATCH($B14,'Data - Current'!$B$2:$B$53,0),MATCH($H$1,'Data - Current'!$C$1:$R$1,0))*1000/Population!$C12</f>
        <v>135.37205938417662</v>
      </c>
      <c r="E14" s="10">
        <f>INDEX('Data - Capital'!$C$2:$R$53,MATCH($B14,'Data - Capital'!$B$2:$B$53,0),MATCH($H$1,'Data - Capital'!$C$1:$R$1,0))*1000/Population!$C12</f>
        <v>43.486480184685739</v>
      </c>
      <c r="F14" s="10">
        <f t="shared" si="0"/>
        <v>20.555345764719135</v>
      </c>
    </row>
    <row r="15" spans="1:10">
      <c r="A15" s="2" t="s">
        <v>62</v>
      </c>
      <c r="B15" s="2" t="s">
        <v>10</v>
      </c>
      <c r="C15" s="13">
        <f>1000*INDEX('Data - Total'!$C$2:$R$53,MATCH($B15,'Data - Total'!$B$2:$B$53,0),MATCH($H$1,'Data - Total'!$C$1:$R$1,0))/Population!$C13</f>
        <v>44.671237019860875</v>
      </c>
      <c r="D15" s="10">
        <f>INDEX('Data - Current'!$C$2:$R$53,MATCH($B15,'Data - Current'!$B$2:$B$53,0),MATCH($H$1,'Data - Current'!$C$1:$R$1,0))*1000/Population!$C13</f>
        <v>41.918136908962595</v>
      </c>
      <c r="E15" s="10">
        <f>INDEX('Data - Capital'!$C$2:$R$53,MATCH($B15,'Data - Capital'!$B$2:$B$53,0),MATCH($H$1,'Data - Capital'!$C$1:$R$1,0))*1000/Population!$C13</f>
        <v>6.2980139126928121</v>
      </c>
      <c r="F15" s="10">
        <f t="shared" si="0"/>
        <v>3.5449138017945288</v>
      </c>
    </row>
    <row r="16" spans="1:10">
      <c r="A16" s="2" t="s">
        <v>63</v>
      </c>
      <c r="B16" s="2" t="s">
        <v>11</v>
      </c>
      <c r="C16" s="13">
        <f>1000*INDEX('Data - Total'!$C$2:$R$53,MATCH($B16,'Data - Total'!$B$2:$B$53,0),MATCH($H$1,'Data - Total'!$C$1:$R$1,0))/Population!$C14</f>
        <v>54.02845847759064</v>
      </c>
      <c r="D16" s="10">
        <f>INDEX('Data - Current'!$C$2:$R$53,MATCH($B16,'Data - Current'!$B$2:$B$53,0),MATCH($H$1,'Data - Current'!$C$1:$R$1,0))*1000/Population!$C14</f>
        <v>64.062448394059018</v>
      </c>
      <c r="E16" s="10">
        <f>INDEX('Data - Capital'!$C$2:$R$53,MATCH($B16,'Data - Capital'!$B$2:$B$53,0),MATCH($H$1,'Data - Capital'!$C$1:$R$1,0))*1000/Population!$C14</f>
        <v>3.9927740912687413</v>
      </c>
      <c r="F16" s="10">
        <f t="shared" si="0"/>
        <v>14.026764007737121</v>
      </c>
    </row>
    <row r="17" spans="1:6">
      <c r="A17" s="2" t="s">
        <v>64</v>
      </c>
      <c r="B17" s="2" t="s">
        <v>12</v>
      </c>
      <c r="C17" s="13">
        <f>1000*INDEX('Data - Total'!$C$2:$R$53,MATCH($B17,'Data - Total'!$B$2:$B$53,0),MATCH($H$1,'Data - Total'!$C$1:$R$1,0))/Population!$C15</f>
        <v>110.99843944873057</v>
      </c>
      <c r="D17" s="10">
        <f>INDEX('Data - Current'!$C$2:$R$53,MATCH($B17,'Data - Current'!$B$2:$B$53,0),MATCH($H$1,'Data - Current'!$C$1:$R$1,0))*1000/Population!$C15</f>
        <v>139.83291447050934</v>
      </c>
      <c r="E17" s="10">
        <f>INDEX('Data - Capital'!$C$2:$R$53,MATCH($B17,'Data - Capital'!$B$2:$B$53,0),MATCH($H$1,'Data - Capital'!$C$1:$R$1,0))*1000/Population!$C15</f>
        <v>19.788918205804748</v>
      </c>
      <c r="F17" s="10">
        <f t="shared" si="0"/>
        <v>48.62339322758352</v>
      </c>
    </row>
    <row r="18" spans="1:6">
      <c r="A18" s="2" t="s">
        <v>65</v>
      </c>
      <c r="B18" s="2" t="s">
        <v>13</v>
      </c>
      <c r="C18" s="13">
        <f>1000*INDEX('Data - Total'!$C$2:$R$53,MATCH($B18,'Data - Total'!$B$2:$B$53,0),MATCH($H$1,'Data - Total'!$C$1:$R$1,0))/Population!$C16</f>
        <v>45.484913773851517</v>
      </c>
      <c r="D18" s="10">
        <f>INDEX('Data - Current'!$C$2:$R$53,MATCH($B18,'Data - Current'!$B$2:$B$53,0),MATCH($H$1,'Data - Current'!$C$1:$R$1,0))*1000/Population!$C16</f>
        <v>42.748495525356496</v>
      </c>
      <c r="E18" s="10">
        <f>INDEX('Data - Capital'!$C$2:$R$53,MATCH($B18,'Data - Capital'!$B$2:$B$53,0),MATCH($H$1,'Data - Capital'!$C$1:$R$1,0))*1000/Population!$C16</f>
        <v>7.1104307264317352</v>
      </c>
      <c r="F18" s="10">
        <f t="shared" si="0"/>
        <v>4.3740124779367164</v>
      </c>
    </row>
    <row r="19" spans="1:6">
      <c r="A19" s="2" t="s">
        <v>66</v>
      </c>
      <c r="B19" s="2" t="s">
        <v>14</v>
      </c>
      <c r="C19" s="13">
        <f>1000*INDEX('Data - Total'!$C$2:$R$53,MATCH($B19,'Data - Total'!$B$2:$B$53,0),MATCH($H$1,'Data - Total'!$C$1:$R$1,0))/Population!$C17</f>
        <v>48.574774474916914</v>
      </c>
      <c r="D19" s="10">
        <f>INDEX('Data - Current'!$C$2:$R$53,MATCH($B19,'Data - Current'!$B$2:$B$53,0),MATCH($H$1,'Data - Current'!$C$1:$R$1,0))*1000/Population!$C17</f>
        <v>50.062163180796958</v>
      </c>
      <c r="E19" s="10">
        <f>INDEX('Data - Capital'!$C$2:$R$53,MATCH($B19,'Data - Capital'!$B$2:$B$53,0),MATCH($H$1,'Data - Capital'!$C$1:$R$1,0))*1000/Population!$C17</f>
        <v>5.5371730926427185</v>
      </c>
      <c r="F19" s="10">
        <f t="shared" si="0"/>
        <v>7.0245617985227611</v>
      </c>
    </row>
    <row r="20" spans="1:6">
      <c r="A20" s="2" t="s">
        <v>67</v>
      </c>
      <c r="B20" s="2" t="s">
        <v>15</v>
      </c>
      <c r="C20" s="13">
        <f>1000*INDEX('Data - Total'!$C$2:$R$53,MATCH($B20,'Data - Total'!$B$2:$B$53,0),MATCH($H$1,'Data - Total'!$C$1:$R$1,0))/Population!$C18</f>
        <v>175.38016895675625</v>
      </c>
      <c r="D20" s="10">
        <f>INDEX('Data - Current'!$C$2:$R$53,MATCH($B20,'Data - Current'!$B$2:$B$53,0),MATCH($H$1,'Data - Current'!$C$1:$R$1,0))*1000/Population!$C18</f>
        <v>105.84553964891975</v>
      </c>
      <c r="E20" s="10">
        <f>INDEX('Data - Capital'!$C$2:$R$53,MATCH($B20,'Data - Capital'!$B$2:$B$53,0),MATCH($H$1,'Data - Capital'!$C$1:$R$1,0))*1000/Population!$C18</f>
        <v>85.265455869516103</v>
      </c>
      <c r="F20" s="10">
        <f t="shared" si="0"/>
        <v>15.730826561679606</v>
      </c>
    </row>
    <row r="21" spans="1:6">
      <c r="A21" s="2" t="s">
        <v>68</v>
      </c>
      <c r="B21" s="2" t="s">
        <v>16</v>
      </c>
      <c r="C21" s="13">
        <f>1000*INDEX('Data - Total'!$C$2:$R$53,MATCH($B21,'Data - Total'!$B$2:$B$53,0),MATCH($H$1,'Data - Total'!$C$1:$R$1,0))/Population!$C19</f>
        <v>84.016582315938578</v>
      </c>
      <c r="D21" s="10">
        <f>INDEX('Data - Current'!$C$2:$R$53,MATCH($B21,'Data - Current'!$B$2:$B$53,0),MATCH($H$1,'Data - Current'!$C$1:$R$1,0))*1000/Population!$C19</f>
        <v>95.216991468367951</v>
      </c>
      <c r="E21" s="10">
        <f>INDEX('Data - Capital'!$C$2:$R$53,MATCH($B21,'Data - Capital'!$B$2:$B$53,0),MATCH($H$1,'Data - Capital'!$C$1:$R$1,0))*1000/Population!$C19</f>
        <v>6.4002833020208829</v>
      </c>
      <c r="F21" s="10">
        <f t="shared" si="0"/>
        <v>17.600692454450254</v>
      </c>
    </row>
    <row r="22" spans="1:6">
      <c r="A22" s="2" t="s">
        <v>69</v>
      </c>
      <c r="B22" s="2" t="s">
        <v>17</v>
      </c>
      <c r="C22" s="13">
        <f>1000*INDEX('Data - Total'!$C$2:$R$53,MATCH($B22,'Data - Total'!$B$2:$B$53,0),MATCH($H$1,'Data - Total'!$C$1:$R$1,0))/Population!$C20</f>
        <v>67.665419936055159</v>
      </c>
      <c r="D22" s="10">
        <f>INDEX('Data - Current'!$C$2:$R$53,MATCH($B22,'Data - Current'!$B$2:$B$53,0),MATCH($H$1,'Data - Current'!$C$1:$R$1,0))*1000/Population!$C20</f>
        <v>75.849812876343265</v>
      </c>
      <c r="E22" s="10">
        <f>INDEX('Data - Capital'!$C$2:$R$53,MATCH($B22,'Data - Capital'!$B$2:$B$53,0),MATCH($H$1,'Data - Capital'!$C$1:$R$1,0))*1000/Population!$C20</f>
        <v>5.7504736549738622</v>
      </c>
      <c r="F22" s="10">
        <f t="shared" si="0"/>
        <v>13.934866595261965</v>
      </c>
    </row>
    <row r="23" spans="1:6">
      <c r="A23" s="2" t="s">
        <v>70</v>
      </c>
      <c r="B23" s="2" t="s">
        <v>18</v>
      </c>
      <c r="C23" s="13">
        <f>1000*INDEX('Data - Total'!$C$2:$R$53,MATCH($B23,'Data - Total'!$B$2:$B$53,0),MATCH($H$1,'Data - Total'!$C$1:$R$1,0))/Population!$C21</f>
        <v>199.14787879630225</v>
      </c>
      <c r="D23" s="10">
        <f>INDEX('Data - Current'!$C$2:$R$53,MATCH($B23,'Data - Current'!$B$2:$B$53,0),MATCH($H$1,'Data - Current'!$C$1:$R$1,0))*1000/Population!$C21</f>
        <v>148.24667777405216</v>
      </c>
      <c r="E23" s="10">
        <f>INDEX('Data - Capital'!$C$2:$R$53,MATCH($B23,'Data - Capital'!$B$2:$B$53,0),MATCH($H$1,'Data - Capital'!$C$1:$R$1,0))*1000/Population!$C21</f>
        <v>57.176468442111009</v>
      </c>
      <c r="F23" s="10">
        <f t="shared" si="0"/>
        <v>6.27526741986091</v>
      </c>
    </row>
    <row r="24" spans="1:6">
      <c r="A24" s="2" t="s">
        <v>71</v>
      </c>
      <c r="B24" s="2" t="s">
        <v>19</v>
      </c>
      <c r="C24" s="13">
        <f>1000*INDEX('Data - Total'!$C$2:$R$53,MATCH($B24,'Data - Total'!$B$2:$B$53,0),MATCH($H$1,'Data - Total'!$C$1:$R$1,0))/Population!$C22</f>
        <v>118.68278598696966</v>
      </c>
      <c r="D24" s="10">
        <f>INDEX('Data - Current'!$C$2:$R$53,MATCH($B24,'Data - Current'!$B$2:$B$53,0),MATCH($H$1,'Data - Current'!$C$1:$R$1,0))*1000/Population!$C22</f>
        <v>121.94714404422125</v>
      </c>
      <c r="E24" s="10">
        <f>INDEX('Data - Capital'!$C$2:$R$53,MATCH($B24,'Data - Capital'!$B$2:$B$53,0),MATCH($H$1,'Data - Capital'!$C$1:$R$1,0))*1000/Population!$C22</f>
        <v>6.4504377566626925</v>
      </c>
      <c r="F24" s="10">
        <f t="shared" si="0"/>
        <v>9.7147958139142645</v>
      </c>
    </row>
    <row r="25" spans="1:6">
      <c r="A25" s="2" t="s">
        <v>72</v>
      </c>
      <c r="B25" s="2" t="s">
        <v>20</v>
      </c>
      <c r="C25" s="13">
        <f>1000*INDEX('Data - Total'!$C$2:$R$53,MATCH($B25,'Data - Total'!$B$2:$B$53,0),MATCH($H$1,'Data - Total'!$C$1:$R$1,0))/Population!$C23</f>
        <v>83.987814289610725</v>
      </c>
      <c r="D25" s="10">
        <f>INDEX('Data - Current'!$C$2:$R$53,MATCH($B25,'Data - Current'!$B$2:$B$53,0),MATCH($H$1,'Data - Current'!$C$1:$R$1,0))*1000/Population!$C23</f>
        <v>79.179112596636116</v>
      </c>
      <c r="E25" s="10">
        <f>INDEX('Data - Capital'!$C$2:$R$53,MATCH($B25,'Data - Capital'!$B$2:$B$53,0),MATCH($H$1,'Data - Capital'!$C$1:$R$1,0))*1000/Population!$C23</f>
        <v>9.0671488720206774</v>
      </c>
      <c r="F25" s="10">
        <f t="shared" si="0"/>
        <v>4.2584471790460725</v>
      </c>
    </row>
    <row r="26" spans="1:6">
      <c r="A26" s="2" t="s">
        <v>73</v>
      </c>
      <c r="B26" s="2" t="s">
        <v>21</v>
      </c>
      <c r="C26" s="13">
        <f>1000*INDEX('Data - Total'!$C$2:$R$53,MATCH($B26,'Data - Total'!$B$2:$B$53,0),MATCH($H$1,'Data - Total'!$C$1:$R$1,0))/Population!$C24</f>
        <v>40.604258312525758</v>
      </c>
      <c r="D26" s="10">
        <f>INDEX('Data - Current'!$C$2:$R$53,MATCH($B26,'Data - Current'!$B$2:$B$53,0),MATCH($H$1,'Data - Current'!$C$1:$R$1,0))*1000/Population!$C24</f>
        <v>34.88205601435974</v>
      </c>
      <c r="E26" s="10">
        <f>INDEX('Data - Capital'!$C$2:$R$53,MATCH($B26,'Data - Capital'!$B$2:$B$53,0),MATCH($H$1,'Data - Capital'!$C$1:$R$1,0))*1000/Population!$C24</f>
        <v>12.507382626566878</v>
      </c>
      <c r="F26" s="10">
        <f t="shared" si="0"/>
        <v>6.7851803284008625</v>
      </c>
    </row>
    <row r="27" spans="1:6">
      <c r="A27" s="2" t="s">
        <v>74</v>
      </c>
      <c r="B27" s="2" t="s">
        <v>22</v>
      </c>
      <c r="C27" s="13">
        <f>1000*INDEX('Data - Total'!$C$2:$R$53,MATCH($B27,'Data - Total'!$B$2:$B$53,0),MATCH($H$1,'Data - Total'!$C$1:$R$1,0))/Population!$C25</f>
        <v>33.98416211750164</v>
      </c>
      <c r="D27" s="10">
        <f>INDEX('Data - Current'!$C$2:$R$53,MATCH($B27,'Data - Current'!$B$2:$B$53,0),MATCH($H$1,'Data - Current'!$C$1:$R$1,0))*1000/Population!$C25</f>
        <v>29.37778793480604</v>
      </c>
      <c r="E27" s="10">
        <f>INDEX('Data - Capital'!$C$2:$R$53,MATCH($B27,'Data - Capital'!$B$2:$B$53,0),MATCH($H$1,'Data - Capital'!$C$1:$R$1,0))*1000/Population!$C25</f>
        <v>8.7096517363409465</v>
      </c>
      <c r="F27" s="10">
        <f t="shared" si="0"/>
        <v>4.1032775536453485</v>
      </c>
    </row>
    <row r="28" spans="1:6">
      <c r="A28" s="2" t="s">
        <v>75</v>
      </c>
      <c r="B28" s="2" t="s">
        <v>23</v>
      </c>
      <c r="C28" s="13">
        <f>1000*INDEX('Data - Total'!$C$2:$R$53,MATCH($B28,'Data - Total'!$B$2:$B$53,0),MATCH($H$1,'Data - Total'!$C$1:$R$1,0))/Population!$C26</f>
        <v>118.73921475519063</v>
      </c>
      <c r="D28" s="10">
        <f>INDEX('Data - Current'!$C$2:$R$53,MATCH($B28,'Data - Current'!$B$2:$B$53,0),MATCH($H$1,'Data - Current'!$C$1:$R$1,0))*1000/Population!$C26</f>
        <v>114.14698877358815</v>
      </c>
      <c r="E28" s="10">
        <f>INDEX('Data - Capital'!$C$2:$R$53,MATCH($B28,'Data - Capital'!$B$2:$B$53,0),MATCH($H$1,'Data - Capital'!$C$1:$R$1,0))*1000/Population!$C26</f>
        <v>16.465032342957077</v>
      </c>
      <c r="F28" s="10">
        <f t="shared" si="0"/>
        <v>11.872806361354606</v>
      </c>
    </row>
    <row r="29" spans="1:6">
      <c r="A29" s="2" t="s">
        <v>76</v>
      </c>
      <c r="B29" s="2" t="s">
        <v>24</v>
      </c>
      <c r="C29" s="13">
        <f>1000*INDEX('Data - Total'!$C$2:$R$53,MATCH($B29,'Data - Total'!$B$2:$B$53,0),MATCH($H$1,'Data - Total'!$C$1:$R$1,0))/Population!$C27</f>
        <v>86.029542515966284</v>
      </c>
      <c r="D29" s="10">
        <f>INDEX('Data - Current'!$C$2:$R$53,MATCH($B29,'Data - Current'!$B$2:$B$53,0),MATCH($H$1,'Data - Current'!$C$1:$R$1,0))*1000/Population!$C27</f>
        <v>91.67697262382805</v>
      </c>
      <c r="E29" s="10">
        <f>INDEX('Data - Capital'!$C$2:$R$53,MATCH($B29,'Data - Capital'!$B$2:$B$53,0),MATCH($H$1,'Data - Capital'!$C$1:$R$1,0))*1000/Population!$C27</f>
        <v>9.6837486022911872</v>
      </c>
      <c r="F29" s="10">
        <f t="shared" si="0"/>
        <v>15.331178710152955</v>
      </c>
    </row>
    <row r="30" spans="1:6">
      <c r="A30" s="2" t="s">
        <v>77</v>
      </c>
      <c r="B30" s="2" t="s">
        <v>25</v>
      </c>
      <c r="C30" s="13">
        <f>1000*INDEX('Data - Total'!$C$2:$R$53,MATCH($B30,'Data - Total'!$B$2:$B$53,0),MATCH($H$1,'Data - Total'!$C$1:$R$1,0))/Population!$C28</f>
        <v>63.838682378465002</v>
      </c>
      <c r="D30" s="10">
        <f>INDEX('Data - Current'!$C$2:$R$53,MATCH($B30,'Data - Current'!$B$2:$B$53,0),MATCH($H$1,'Data - Current'!$C$1:$R$1,0))*1000/Population!$C28</f>
        <v>58.735019993258405</v>
      </c>
      <c r="E30" s="10">
        <f>INDEX('Data - Capital'!$C$2:$R$53,MATCH($B30,'Data - Capital'!$B$2:$B$53,0),MATCH($H$1,'Data - Capital'!$C$1:$R$1,0))*1000/Population!$C28</f>
        <v>7.7964828528329218</v>
      </c>
      <c r="F30" s="10">
        <f t="shared" si="0"/>
        <v>2.6928204676263263</v>
      </c>
    </row>
    <row r="31" spans="1:6">
      <c r="A31" s="2" t="s">
        <v>78</v>
      </c>
      <c r="B31" s="2" t="s">
        <v>26</v>
      </c>
      <c r="C31" s="13">
        <f>1000*INDEX('Data - Total'!$C$2:$R$53,MATCH($B31,'Data - Total'!$B$2:$B$53,0),MATCH($H$1,'Data - Total'!$C$1:$R$1,0))/Population!$C29</f>
        <v>246.59781547868354</v>
      </c>
      <c r="D31" s="10">
        <f>INDEX('Data - Current'!$C$2:$R$53,MATCH($B31,'Data - Current'!$B$2:$B$53,0),MATCH($H$1,'Data - Current'!$C$1:$R$1,0))*1000/Population!$C29</f>
        <v>256.26788888966269</v>
      </c>
      <c r="E31" s="10">
        <f>INDEX('Data - Capital'!$C$2:$R$53,MATCH($B31,'Data - Capital'!$B$2:$B$53,0),MATCH($H$1,'Data - Capital'!$C$1:$R$1,0))*1000/Population!$C29</f>
        <v>29.701650379092744</v>
      </c>
      <c r="F31" s="10">
        <f t="shared" si="0"/>
        <v>39.371723790071911</v>
      </c>
    </row>
    <row r="32" spans="1:6">
      <c r="A32" s="2" t="s">
        <v>79</v>
      </c>
      <c r="B32" s="2" t="s">
        <v>27</v>
      </c>
      <c r="C32" s="13">
        <f>1000*INDEX('Data - Total'!$C$2:$R$53,MATCH($B32,'Data - Total'!$B$2:$B$53,0),MATCH($H$1,'Data - Total'!$C$1:$R$1,0))/Population!$C30</f>
        <v>157.43252310579379</v>
      </c>
      <c r="D32" s="10">
        <f>INDEX('Data - Current'!$C$2:$R$53,MATCH($B32,'Data - Current'!$B$2:$B$53,0),MATCH($H$1,'Data - Current'!$C$1:$R$1,0))*1000/Population!$C30</f>
        <v>162.31426035321186</v>
      </c>
      <c r="E32" s="10">
        <f>INDEX('Data - Capital'!$C$2:$R$53,MATCH($B32,'Data - Capital'!$B$2:$B$53,0),MATCH($H$1,'Data - Capital'!$C$1:$R$1,0))*1000/Population!$C30</f>
        <v>30.330581674784032</v>
      </c>
      <c r="F32" s="10">
        <f t="shared" si="0"/>
        <v>35.212318922202115</v>
      </c>
    </row>
    <row r="33" spans="1:6">
      <c r="A33" s="2" t="s">
        <v>80</v>
      </c>
      <c r="B33" s="2" t="s">
        <v>28</v>
      </c>
      <c r="C33" s="13">
        <f>1000*INDEX('Data - Total'!$C$2:$R$53,MATCH($B33,'Data - Total'!$B$2:$B$53,0),MATCH($H$1,'Data - Total'!$C$1:$R$1,0))/Population!$C31</f>
        <v>121.40263388555283</v>
      </c>
      <c r="D33" s="10">
        <f>INDEX('Data - Current'!$C$2:$R$53,MATCH($B33,'Data - Current'!$B$2:$B$53,0),MATCH($H$1,'Data - Current'!$C$1:$R$1,0))*1000/Population!$C31</f>
        <v>54.267406346804002</v>
      </c>
      <c r="E33" s="10">
        <f>INDEX('Data - Capital'!$C$2:$R$53,MATCH($B33,'Data - Capital'!$B$2:$B$53,0),MATCH($H$1,'Data - Capital'!$C$1:$R$1,0))*1000/Population!$C31</f>
        <v>71.567138312563856</v>
      </c>
      <c r="F33" s="10">
        <f t="shared" si="0"/>
        <v>4.4319107738150194</v>
      </c>
    </row>
    <row r="34" spans="1:6">
      <c r="A34" s="2" t="s">
        <v>81</v>
      </c>
      <c r="B34" s="2" t="s">
        <v>29</v>
      </c>
      <c r="C34" s="13">
        <f>1000*INDEX('Data - Total'!$C$2:$R$53,MATCH($B34,'Data - Total'!$B$2:$B$53,0),MATCH($H$1,'Data - Total'!$C$1:$R$1,0))/Population!$C32</f>
        <v>47.190752722514318</v>
      </c>
      <c r="D34" s="10">
        <f>INDEX('Data - Current'!$C$2:$R$53,MATCH($B34,'Data - Current'!$B$2:$B$53,0),MATCH($H$1,'Data - Current'!$C$1:$R$1,0))*1000/Population!$C32</f>
        <v>44.845330005290258</v>
      </c>
      <c r="E34" s="10">
        <f>INDEX('Data - Capital'!$C$2:$R$53,MATCH($B34,'Data - Capital'!$B$2:$B$53,0),MATCH($H$1,'Data - Capital'!$C$1:$R$1,0))*1000/Population!$C32</f>
        <v>7.5887555939353533</v>
      </c>
      <c r="F34" s="10">
        <f t="shared" si="0"/>
        <v>5.2433328767112926</v>
      </c>
    </row>
    <row r="35" spans="1:6">
      <c r="A35" s="2" t="s">
        <v>82</v>
      </c>
      <c r="B35" s="2" t="s">
        <v>30</v>
      </c>
      <c r="C35" s="13">
        <f>1000*INDEX('Data - Total'!$C$2:$R$53,MATCH($B35,'Data - Total'!$B$2:$B$53,0),MATCH($H$1,'Data - Total'!$C$1:$R$1,0))/Population!$C33</f>
        <v>68.871901757548443</v>
      </c>
      <c r="D35" s="10">
        <f>INDEX('Data - Current'!$C$2:$R$53,MATCH($B35,'Data - Current'!$B$2:$B$53,0),MATCH($H$1,'Data - Current'!$C$1:$R$1,0))*1000/Population!$C33</f>
        <v>58.275461919783687</v>
      </c>
      <c r="E35" s="10">
        <f>INDEX('Data - Capital'!$C$2:$R$53,MATCH($B35,'Data - Capital'!$B$2:$B$53,0),MATCH($H$1,'Data - Capital'!$C$1:$R$1,0))*1000/Population!$C33</f>
        <v>12.136998648039658</v>
      </c>
      <c r="F35" s="10">
        <f t="shared" si="0"/>
        <v>1.5405588102749022</v>
      </c>
    </row>
    <row r="36" spans="1:6">
      <c r="A36" s="2" t="s">
        <v>83</v>
      </c>
      <c r="B36" s="2" t="s">
        <v>31</v>
      </c>
      <c r="C36" s="13">
        <f>1000*INDEX('Data - Total'!$C$2:$R$53,MATCH($B36,'Data - Total'!$B$2:$B$53,0),MATCH($H$1,'Data - Total'!$C$1:$R$1,0))/Population!$C34</f>
        <v>117.54663018314358</v>
      </c>
      <c r="D36" s="10">
        <f>INDEX('Data - Current'!$C$2:$R$53,MATCH($B36,'Data - Current'!$B$2:$B$53,0),MATCH($H$1,'Data - Current'!$C$1:$R$1,0))*1000/Population!$C34</f>
        <v>118.62885530707658</v>
      </c>
      <c r="E36" s="10">
        <f>INDEX('Data - Capital'!$C$2:$R$53,MATCH($B36,'Data - Capital'!$B$2:$B$53,0),MATCH($H$1,'Data - Capital'!$C$1:$R$1,0))*1000/Population!$C34</f>
        <v>16.541830207704713</v>
      </c>
      <c r="F36" s="10">
        <f t="shared" si="0"/>
        <v>17.62405533163772</v>
      </c>
    </row>
    <row r="37" spans="1:6">
      <c r="A37" s="2" t="s">
        <v>84</v>
      </c>
      <c r="B37" s="2" t="s">
        <v>32</v>
      </c>
      <c r="C37" s="13">
        <f>1000*INDEX('Data - Total'!$C$2:$R$53,MATCH($B37,'Data - Total'!$B$2:$B$53,0),MATCH($H$1,'Data - Total'!$C$1:$R$1,0))/Population!$C35</f>
        <v>33.977418430224908</v>
      </c>
      <c r="D37" s="10">
        <f>INDEX('Data - Current'!$C$2:$R$53,MATCH($B37,'Data - Current'!$B$2:$B$53,0),MATCH($H$1,'Data - Current'!$C$1:$R$1,0))*1000/Population!$C35</f>
        <v>24.880426212083965</v>
      </c>
      <c r="E37" s="10">
        <f>INDEX('Data - Capital'!$C$2:$R$53,MATCH($B37,'Data - Capital'!$B$2:$B$53,0),MATCH($H$1,'Data - Capital'!$C$1:$R$1,0))*1000/Population!$C35</f>
        <v>11.79422394087052</v>
      </c>
      <c r="F37" s="10">
        <f t="shared" si="0"/>
        <v>2.6972317227295761</v>
      </c>
    </row>
    <row r="38" spans="1:6">
      <c r="A38" s="2" t="s">
        <v>85</v>
      </c>
      <c r="B38" s="2" t="s">
        <v>33</v>
      </c>
      <c r="C38" s="13">
        <f>1000*INDEX('Data - Total'!$C$2:$R$53,MATCH($B38,'Data - Total'!$B$2:$B$53,0),MATCH($H$1,'Data - Total'!$C$1:$R$1,0))/Population!$C36</f>
        <v>73.644918985398405</v>
      </c>
      <c r="D38" s="10">
        <f>INDEX('Data - Current'!$C$2:$R$53,MATCH($B38,'Data - Current'!$B$2:$B$53,0),MATCH($H$1,'Data - Current'!$C$1:$R$1,0))*1000/Population!$C36</f>
        <v>65.089271526657129</v>
      </c>
      <c r="E38" s="10">
        <f>INDEX('Data - Capital'!$C$2:$R$53,MATCH($B38,'Data - Capital'!$B$2:$B$53,0),MATCH($H$1,'Data - Capital'!$C$1:$R$1,0))*1000/Population!$C36</f>
        <v>13.525702897802164</v>
      </c>
      <c r="F38" s="10">
        <f t="shared" si="0"/>
        <v>4.9700554390608858</v>
      </c>
    </row>
    <row r="39" spans="1:6">
      <c r="A39" s="2" t="s">
        <v>86</v>
      </c>
      <c r="B39" s="2" t="s">
        <v>34</v>
      </c>
      <c r="C39" s="13">
        <f>1000*INDEX('Data - Total'!$C$2:$R$53,MATCH($B39,'Data - Total'!$B$2:$B$53,0),MATCH($H$1,'Data - Total'!$C$1:$R$1,0))/Population!$C37</f>
        <v>478.51162525562734</v>
      </c>
      <c r="D39" s="10">
        <f>INDEX('Data - Current'!$C$2:$R$53,MATCH($B39,'Data - Current'!$B$2:$B$53,0),MATCH($H$1,'Data - Current'!$C$1:$R$1,0))*1000/Population!$C37</f>
        <v>368.10340527714641</v>
      </c>
      <c r="E39" s="10">
        <f>INDEX('Data - Capital'!$C$2:$R$53,MATCH($B39,'Data - Capital'!$B$2:$B$53,0),MATCH($H$1,'Data - Capital'!$C$1:$R$1,0))*1000/Population!$C37</f>
        <v>179.31324416955843</v>
      </c>
      <c r="F39" s="10">
        <f t="shared" si="0"/>
        <v>68.905024191077473</v>
      </c>
    </row>
    <row r="40" spans="1:6">
      <c r="A40" s="2" t="s">
        <v>87</v>
      </c>
      <c r="B40" s="2" t="s">
        <v>35</v>
      </c>
      <c r="C40" s="13">
        <f>1000*INDEX('Data - Total'!$C$2:$R$53,MATCH($B40,'Data - Total'!$B$2:$B$53,0),MATCH($H$1,'Data - Total'!$C$1:$R$1,0))/Population!$C38</f>
        <v>34.573147151031769</v>
      </c>
      <c r="D40" s="10">
        <f>INDEX('Data - Current'!$C$2:$R$53,MATCH($B40,'Data - Current'!$B$2:$B$53,0),MATCH($H$1,'Data - Current'!$C$1:$R$1,0))*1000/Population!$C38</f>
        <v>33.079324288209207</v>
      </c>
      <c r="E40" s="10">
        <f>INDEX('Data - Capital'!$C$2:$R$53,MATCH($B40,'Data - Capital'!$B$2:$B$53,0),MATCH($H$1,'Data - Capital'!$C$1:$R$1,0))*1000/Population!$C38</f>
        <v>4.5661373082498065</v>
      </c>
      <c r="F40" s="10">
        <f t="shared" si="0"/>
        <v>3.0723144454272457</v>
      </c>
    </row>
    <row r="41" spans="1:6">
      <c r="A41" s="2" t="s">
        <v>88</v>
      </c>
      <c r="B41" s="2" t="s">
        <v>36</v>
      </c>
      <c r="C41" s="13">
        <f>1000*INDEX('Data - Total'!$C$2:$R$53,MATCH($B41,'Data - Total'!$B$2:$B$53,0),MATCH($H$1,'Data - Total'!$C$1:$R$1,0))/Population!$C39</f>
        <v>58.83037176003829</v>
      </c>
      <c r="D41" s="10">
        <f>INDEX('Data - Current'!$C$2:$R$53,MATCH($B41,'Data - Current'!$B$2:$B$53,0),MATCH($H$1,'Data - Current'!$C$1:$R$1,0))*1000/Population!$C39</f>
        <v>56.255614597521287</v>
      </c>
      <c r="E41" s="10">
        <f>INDEX('Data - Capital'!$C$2:$R$53,MATCH($B41,'Data - Capital'!$B$2:$B$53,0),MATCH($H$1,'Data - Capital'!$C$1:$R$1,0))*1000/Population!$C39</f>
        <v>9.0035286329082158</v>
      </c>
      <c r="F41" s="10">
        <f t="shared" si="0"/>
        <v>6.4287714703912116</v>
      </c>
    </row>
    <row r="42" spans="1:6">
      <c r="A42" s="2" t="s">
        <v>89</v>
      </c>
      <c r="B42" s="2" t="s">
        <v>37</v>
      </c>
      <c r="C42" s="13">
        <f>1000*INDEX('Data - Total'!$C$2:$R$53,MATCH($B42,'Data - Total'!$B$2:$B$53,0),MATCH($H$1,'Data - Total'!$C$1:$R$1,0))/Population!$C40</f>
        <v>97.301550984896437</v>
      </c>
      <c r="D42" s="10">
        <f>INDEX('Data - Current'!$C$2:$R$53,MATCH($B42,'Data - Current'!$B$2:$B$53,0),MATCH($H$1,'Data - Current'!$C$1:$R$1,0))*1000/Population!$C40</f>
        <v>126.71763087236616</v>
      </c>
      <c r="E42" s="10">
        <f>INDEX('Data - Capital'!$C$2:$R$53,MATCH($B42,'Data - Capital'!$B$2:$B$53,0),MATCH($H$1,'Data - Capital'!$C$1:$R$1,0))*1000/Population!$C40</f>
        <v>12.58475937008488</v>
      </c>
      <c r="F42" s="10">
        <f t="shared" si="0"/>
        <v>42.000839257554588</v>
      </c>
    </row>
    <row r="43" spans="1:6">
      <c r="A43" s="2" t="s">
        <v>90</v>
      </c>
      <c r="B43" s="2" t="s">
        <v>38</v>
      </c>
      <c r="C43" s="13">
        <f>1000*INDEX('Data - Total'!$C$2:$R$53,MATCH($B43,'Data - Total'!$B$2:$B$53,0),MATCH($H$1,'Data - Total'!$C$1:$R$1,0))/Population!$C41</f>
        <v>54.40843073120427</v>
      </c>
      <c r="D43" s="10">
        <f>INDEX('Data - Current'!$C$2:$R$53,MATCH($B43,'Data - Current'!$B$2:$B$53,0),MATCH($H$1,'Data - Current'!$C$1:$R$1,0))*1000/Population!$C41</f>
        <v>53.018772137259049</v>
      </c>
      <c r="E43" s="10">
        <f>INDEX('Data - Capital'!$C$2:$R$53,MATCH($B43,'Data - Capital'!$B$2:$B$53,0),MATCH($H$1,'Data - Capital'!$C$1:$R$1,0))*1000/Population!$C41</f>
        <v>6.1011540838194511</v>
      </c>
      <c r="F43" s="10">
        <f t="shared" si="0"/>
        <v>4.7114954898742312</v>
      </c>
    </row>
    <row r="44" spans="1:6">
      <c r="A44" s="2" t="s">
        <v>91</v>
      </c>
      <c r="B44" s="2" t="s">
        <v>39</v>
      </c>
      <c r="C44" s="13">
        <f>1000*INDEX('Data - Total'!$C$2:$R$53,MATCH($B44,'Data - Total'!$B$2:$B$53,0),MATCH($H$1,'Data - Total'!$C$1:$R$1,0))/Population!$C42</f>
        <v>59.938041319087205</v>
      </c>
      <c r="D44" s="10">
        <f>INDEX('Data - Current'!$C$2:$R$53,MATCH($B44,'Data - Current'!$B$2:$B$53,0),MATCH($H$1,'Data - Current'!$C$1:$R$1,0))*1000/Population!$C42</f>
        <v>51.658833957005122</v>
      </c>
      <c r="E44" s="10">
        <f>INDEX('Data - Capital'!$C$2:$R$53,MATCH($B44,'Data - Capital'!$B$2:$B$53,0),MATCH($H$1,'Data - Capital'!$C$1:$R$1,0))*1000/Population!$C42</f>
        <v>11.060793036915859</v>
      </c>
      <c r="F44" s="10">
        <f t="shared" si="0"/>
        <v>2.7815856748337779</v>
      </c>
    </row>
    <row r="45" spans="1:6">
      <c r="A45" s="2" t="s">
        <v>92</v>
      </c>
      <c r="B45" s="2" t="s">
        <v>40</v>
      </c>
      <c r="C45" s="13">
        <f>1000*INDEX('Data - Total'!$C$2:$R$53,MATCH($B45,'Data - Total'!$B$2:$B$53,0),MATCH($H$1,'Data - Total'!$C$1:$R$1,0))/Population!$C43</f>
        <v>39.508146006211383</v>
      </c>
      <c r="D45" s="10">
        <f>INDEX('Data - Current'!$C$2:$R$53,MATCH($B45,'Data - Current'!$B$2:$B$53,0),MATCH($H$1,'Data - Current'!$C$1:$R$1,0))*1000/Population!$C43</f>
        <v>41.577335975086719</v>
      </c>
      <c r="E45" s="10">
        <f>INDEX('Data - Capital'!$C$2:$R$53,MATCH($B45,'Data - Capital'!$B$2:$B$53,0),MATCH($H$1,'Data - Capital'!$C$1:$R$1,0))*1000/Population!$C43</f>
        <v>4.4424483777122914</v>
      </c>
      <c r="F45" s="10">
        <f t="shared" si="0"/>
        <v>6.511638346587624</v>
      </c>
    </row>
    <row r="46" spans="1:6">
      <c r="A46" s="2" t="s">
        <v>93</v>
      </c>
      <c r="B46" s="2" t="s">
        <v>41</v>
      </c>
      <c r="C46" s="13">
        <f>1000*INDEX('Data - Total'!$C$2:$R$53,MATCH($B46,'Data - Total'!$B$2:$B$53,0),MATCH($H$1,'Data - Total'!$C$1:$R$1,0))/Population!$C44</f>
        <v>179.07643342632269</v>
      </c>
      <c r="D46" s="10">
        <f>INDEX('Data - Current'!$C$2:$R$53,MATCH($B46,'Data - Current'!$B$2:$B$53,0),MATCH($H$1,'Data - Current'!$C$1:$R$1,0))*1000/Population!$C44</f>
        <v>191.90441268106565</v>
      </c>
      <c r="E46" s="10">
        <f>INDEX('Data - Capital'!$C$2:$R$53,MATCH($B46,'Data - Capital'!$B$2:$B$53,0),MATCH($H$1,'Data - Capital'!$C$1:$R$1,0))*1000/Population!$C44</f>
        <v>12.766865107896427</v>
      </c>
      <c r="F46" s="10">
        <f t="shared" si="0"/>
        <v>25.594844362639378</v>
      </c>
    </row>
    <row r="47" spans="1:6">
      <c r="A47" s="2" t="s">
        <v>94</v>
      </c>
      <c r="B47" s="2" t="s">
        <v>42</v>
      </c>
      <c r="C47" s="13">
        <f>1000*INDEX('Data - Total'!$C$2:$R$53,MATCH($B47,'Data - Total'!$B$2:$B$53,0),MATCH($H$1,'Data - Total'!$C$1:$R$1,0))/Population!$C45</f>
        <v>52.158290934547573</v>
      </c>
      <c r="D47" s="10">
        <f>INDEX('Data - Current'!$C$2:$R$53,MATCH($B47,'Data - Current'!$B$2:$B$53,0),MATCH($H$1,'Data - Current'!$C$1:$R$1,0))*1000/Population!$C45</f>
        <v>52.600881432066075</v>
      </c>
      <c r="E47" s="10">
        <f>INDEX('Data - Capital'!$C$2:$R$53,MATCH($B47,'Data - Capital'!$B$2:$B$53,0),MATCH($H$1,'Data - Capital'!$C$1:$R$1,0))*1000/Population!$C45</f>
        <v>4.6021975849771435</v>
      </c>
      <c r="F47" s="10">
        <f t="shared" si="0"/>
        <v>5.0447880824956428</v>
      </c>
    </row>
    <row r="48" spans="1:6">
      <c r="A48" s="2" t="s">
        <v>95</v>
      </c>
      <c r="B48" s="2" t="s">
        <v>43</v>
      </c>
      <c r="C48" s="13">
        <f>1000*INDEX('Data - Total'!$C$2:$R$53,MATCH($B48,'Data - Total'!$B$2:$B$53,0),MATCH($H$1,'Data - Total'!$C$1:$R$1,0))/Population!$C46</f>
        <v>59.024453578623046</v>
      </c>
      <c r="D48" s="10">
        <f>INDEX('Data - Current'!$C$2:$R$53,MATCH($B48,'Data - Current'!$B$2:$B$53,0),MATCH($H$1,'Data - Current'!$C$1:$R$1,0))*1000/Population!$C46</f>
        <v>47.113938756719733</v>
      </c>
      <c r="E48" s="10">
        <f>INDEX('Data - Capital'!$C$2:$R$53,MATCH($B48,'Data - Capital'!$B$2:$B$53,0),MATCH($H$1,'Data - Capital'!$C$1:$R$1,0))*1000/Population!$C46</f>
        <v>19.345743699553875</v>
      </c>
      <c r="F48" s="10">
        <f t="shared" si="0"/>
        <v>7.4352288776505659</v>
      </c>
    </row>
    <row r="49" spans="1:6">
      <c r="A49" s="2" t="s">
        <v>97</v>
      </c>
      <c r="B49" s="2" t="s">
        <v>45</v>
      </c>
      <c r="C49" s="13">
        <f>1000*INDEX('Data - Total'!$C$2:$R$53,MATCH($B49,'Data - Total'!$B$2:$B$53,0),MATCH($H$1,'Data - Total'!$C$1:$R$1,0))/Population!$C47</f>
        <v>63.281164082020346</v>
      </c>
      <c r="D49" s="10">
        <f>INDEX('Data - Current'!$C$2:$R$53,MATCH($B49,'Data - Current'!$B$2:$B$53,0),MATCH($H$1,'Data - Current'!$C$1:$R$1,0))*1000/Population!$C47</f>
        <v>60.246694270161676</v>
      </c>
      <c r="E49" s="10">
        <f>INDEX('Data - Capital'!$C$2:$R$53,MATCH($B49,'Data - Capital'!$B$2:$B$53,0),MATCH($H$1,'Data - Capital'!$C$1:$R$1,0))*1000/Population!$C47</f>
        <v>10.326443667225414</v>
      </c>
      <c r="F49" s="10">
        <f t="shared" si="0"/>
        <v>7.2919738553667415</v>
      </c>
    </row>
    <row r="50" spans="1:6">
      <c r="A50" s="2" t="s">
        <v>98</v>
      </c>
      <c r="B50" s="2" t="s">
        <v>46</v>
      </c>
      <c r="C50" s="13">
        <f>1000*INDEX('Data - Total'!$C$2:$R$53,MATCH($B50,'Data - Total'!$B$2:$B$53,0),MATCH($H$1,'Data - Total'!$C$1:$R$1,0))/Population!$C48</f>
        <v>140.81560295014836</v>
      </c>
      <c r="D50" s="10">
        <f>INDEX('Data - Current'!$C$2:$R$53,MATCH($B50,'Data - Current'!$B$2:$B$53,0),MATCH($H$1,'Data - Current'!$C$1:$R$1,0))*1000/Population!$C48</f>
        <v>138.25386735831398</v>
      </c>
      <c r="E50" s="10">
        <f>INDEX('Data - Capital'!$C$2:$R$53,MATCH($B50,'Data - Capital'!$B$2:$B$53,0),MATCH($H$1,'Data - Capital'!$C$1:$R$1,0))*1000/Population!$C48</f>
        <v>4.3967943169077746</v>
      </c>
      <c r="F50" s="10">
        <f t="shared" si="0"/>
        <v>1.8350587250733952</v>
      </c>
    </row>
    <row r="51" spans="1:6">
      <c r="A51" s="2" t="s">
        <v>99</v>
      </c>
      <c r="B51" s="2" t="s">
        <v>47</v>
      </c>
      <c r="C51" s="13">
        <f>1000*INDEX('Data - Total'!$C$2:$R$53,MATCH($B51,'Data - Total'!$B$2:$B$53,0),MATCH($H$1,'Data - Total'!$C$1:$R$1,0))/Population!$C49</f>
        <v>34.755197523086203</v>
      </c>
      <c r="D51" s="10">
        <f>INDEX('Data - Current'!$C$2:$R$53,MATCH($B51,'Data - Current'!$B$2:$B$53,0),MATCH($H$1,'Data - Current'!$C$1:$R$1,0))*1000/Population!$C49</f>
        <v>30.778348777836658</v>
      </c>
      <c r="E51" s="10">
        <f>INDEX('Data - Capital'!$C$2:$R$53,MATCH($B51,'Data - Capital'!$B$2:$B$53,0),MATCH($H$1,'Data - Capital'!$C$1:$R$1,0))*1000/Population!$C49</f>
        <v>4.5546293111718157</v>
      </c>
      <c r="F51" s="10">
        <f t="shared" si="0"/>
        <v>0.577780565922275</v>
      </c>
    </row>
    <row r="52" spans="1:6">
      <c r="A52" s="2" t="s">
        <v>100</v>
      </c>
      <c r="B52" s="2" t="s">
        <v>48</v>
      </c>
      <c r="C52" s="13">
        <f>1000*INDEX('Data - Total'!$C$2:$R$53,MATCH($B52,'Data - Total'!$B$2:$B$53,0),MATCH($H$1,'Data - Total'!$C$1:$R$1,0))/Population!$C50</f>
        <v>112.98162427089791</v>
      </c>
      <c r="D52" s="10">
        <f>INDEX('Data - Current'!$C$2:$R$53,MATCH($B52,'Data - Current'!$B$2:$B$53,0),MATCH($H$1,'Data - Current'!$C$1:$R$1,0))*1000/Population!$C50</f>
        <v>115.83328801934364</v>
      </c>
      <c r="E52" s="10">
        <f>INDEX('Data - Capital'!$C$2:$R$53,MATCH($B52,'Data - Capital'!$B$2:$B$53,0),MATCH($H$1,'Data - Capital'!$C$1:$R$1,0))*1000/Population!$C50</f>
        <v>28.813607247338258</v>
      </c>
      <c r="F52" s="10">
        <f t="shared" si="0"/>
        <v>31.665270995783985</v>
      </c>
    </row>
    <row r="53" spans="1:6">
      <c r="A53" s="2" t="s">
        <v>101</v>
      </c>
      <c r="B53" s="2" t="s">
        <v>49</v>
      </c>
      <c r="C53" s="13">
        <f>1000*INDEX('Data - Total'!$C$2:$R$53,MATCH($B53,'Data - Total'!$B$2:$B$53,0),MATCH($H$1,'Data - Total'!$C$1:$R$1,0))/Population!$C51</f>
        <v>89.080343670490919</v>
      </c>
      <c r="D53" s="10">
        <f>INDEX('Data - Current'!$C$2:$R$53,MATCH($B53,'Data - Current'!$B$2:$B$53,0),MATCH($H$1,'Data - Current'!$C$1:$R$1,0))*1000/Population!$C51</f>
        <v>95.29804510338505</v>
      </c>
      <c r="E53" s="10">
        <f>INDEX('Data - Capital'!$C$2:$R$53,MATCH($B53,'Data - Capital'!$B$2:$B$53,0),MATCH($H$1,'Data - Capital'!$C$1:$R$1,0))*1000/Population!$C51</f>
        <v>12.52267263117804</v>
      </c>
      <c r="F53" s="10">
        <f t="shared" si="0"/>
        <v>18.740374064072171</v>
      </c>
    </row>
    <row r="54" spans="1:6">
      <c r="A54" s="2" t="s">
        <v>102</v>
      </c>
      <c r="B54" s="2" t="s">
        <v>50</v>
      </c>
      <c r="C54" s="13">
        <f>1000*INDEX('Data - Total'!$C$2:$R$53,MATCH($B54,'Data - Total'!$B$2:$B$53,0),MATCH($H$1,'Data - Total'!$C$1:$R$1,0))/Population!$C52</f>
        <v>111.07466207199163</v>
      </c>
      <c r="D54" s="10">
        <f>INDEX('Data - Current'!$C$2:$R$53,MATCH($B54,'Data - Current'!$B$2:$B$53,0),MATCH($H$1,'Data - Current'!$C$1:$R$1,0))*1000/Population!$C52</f>
        <v>94.217738408157501</v>
      </c>
      <c r="E54" s="10">
        <f>INDEX('Data - Capital'!$C$2:$R$53,MATCH($B54,'Data - Capital'!$B$2:$B$53,0),MATCH($H$1,'Data - Capital'!$C$1:$R$1,0))*1000/Population!$C52</f>
        <v>33.813761946085236</v>
      </c>
      <c r="F54" s="10">
        <f t="shared" si="0"/>
        <v>16.956838282251098</v>
      </c>
    </row>
    <row r="55" spans="1:6">
      <c r="A55" s="3" t="s">
        <v>103</v>
      </c>
      <c r="B55" s="3" t="s">
        <v>51</v>
      </c>
      <c r="C55" s="14">
        <f>1000*INDEX('Data - Total'!$C$2:$R$53,MATCH($B55,'Data - Total'!$B$2:$B$53,0),MATCH($H$1,'Data - Total'!$C$1:$R$1,0))/Population!$C53</f>
        <v>633.12607363930567</v>
      </c>
      <c r="D55" s="11">
        <f>INDEX('Data - Current'!$C$2:$R$53,MATCH($B55,'Data - Current'!$B$2:$B$53,0),MATCH($H$1,'Data - Current'!$C$1:$R$1,0))*1000/Population!$C53</f>
        <v>576.44138514421218</v>
      </c>
      <c r="E55" s="11">
        <f>INDEX('Data - Capital'!$C$2:$R$53,MATCH($B55,'Data - Capital'!$B$2:$B$53,0),MATCH($H$1,'Data - Capital'!$C$1:$R$1,0))*1000/Population!$C53</f>
        <v>86.76652342808805</v>
      </c>
      <c r="F55" s="11">
        <f t="shared" si="0"/>
        <v>30.081834932994525</v>
      </c>
    </row>
    <row r="56" spans="1:6" ht="15" customHeight="1">
      <c r="A56" s="33" t="s">
        <v>145</v>
      </c>
      <c r="B56" s="33"/>
      <c r="C56" s="33"/>
      <c r="D56" s="33"/>
      <c r="E56" s="33"/>
      <c r="F56" s="33"/>
    </row>
    <row r="57" spans="1:6">
      <c r="A57" s="36"/>
      <c r="B57" s="36"/>
      <c r="C57" s="36"/>
      <c r="D57" s="36"/>
      <c r="E57" s="36"/>
      <c r="F57" s="36"/>
    </row>
    <row r="58" spans="1:6">
      <c r="A58" s="36"/>
      <c r="B58" s="36"/>
      <c r="C58" s="36"/>
      <c r="D58" s="36"/>
      <c r="E58" s="36"/>
      <c r="F58" s="36"/>
    </row>
    <row r="59" spans="1:6">
      <c r="A59" s="36"/>
      <c r="B59" s="36"/>
      <c r="C59" s="36"/>
      <c r="D59" s="36"/>
      <c r="E59" s="36"/>
      <c r="F59" s="36"/>
    </row>
    <row r="60" spans="1:6">
      <c r="A60" s="36"/>
      <c r="B60" s="36"/>
      <c r="C60" s="36"/>
      <c r="D60" s="36"/>
      <c r="E60" s="36"/>
      <c r="F60" s="36"/>
    </row>
    <row r="61" spans="1:6">
      <c r="A61" s="36"/>
      <c r="B61" s="36"/>
      <c r="C61" s="36"/>
      <c r="D61" s="36"/>
      <c r="E61" s="36"/>
      <c r="F61" s="36"/>
    </row>
    <row r="62" spans="1:6">
      <c r="A62" s="36"/>
      <c r="B62" s="36"/>
      <c r="C62" s="36"/>
      <c r="D62" s="36"/>
      <c r="E62" s="36"/>
      <c r="F62" s="36"/>
    </row>
    <row r="63" spans="1:6">
      <c r="A63" s="36"/>
      <c r="B63" s="36"/>
      <c r="C63" s="36"/>
      <c r="D63" s="36"/>
      <c r="E63" s="36"/>
      <c r="F63" s="36"/>
    </row>
    <row r="67" spans="7:7">
      <c r="G67" s="6"/>
    </row>
  </sheetData>
  <mergeCells count="3">
    <mergeCell ref="A1:F1"/>
    <mergeCell ref="A2:F2"/>
    <mergeCell ref="A56:F6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K12" sqref="K12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4" width="17.85546875" bestFit="1" customWidth="1"/>
    <col min="5" max="5" width="10.42578125" bestFit="1" customWidth="1"/>
    <col min="6" max="6" width="20.140625" customWidth="1"/>
  </cols>
  <sheetData>
    <row r="1" spans="1:10">
      <c r="A1" s="26" t="s">
        <v>136</v>
      </c>
      <c r="B1" s="27"/>
      <c r="C1" s="27"/>
      <c r="D1" s="27"/>
      <c r="E1" s="27"/>
      <c r="F1" s="28"/>
      <c r="H1" t="s">
        <v>120</v>
      </c>
    </row>
    <row r="2" spans="1:10">
      <c r="A2" s="29" t="s">
        <v>161</v>
      </c>
      <c r="B2" s="30"/>
      <c r="C2" s="30"/>
      <c r="D2" s="30"/>
      <c r="E2" s="30"/>
      <c r="F2" s="31"/>
    </row>
    <row r="3" spans="1:10" ht="30" customHeight="1">
      <c r="A3" s="15" t="s">
        <v>104</v>
      </c>
      <c r="B3" s="15" t="s">
        <v>105</v>
      </c>
      <c r="C3" s="15" t="s">
        <v>111</v>
      </c>
      <c r="D3" s="16" t="s">
        <v>123</v>
      </c>
      <c r="E3" s="15" t="s">
        <v>124</v>
      </c>
      <c r="F3" s="15" t="s">
        <v>110</v>
      </c>
      <c r="I3" s="7"/>
      <c r="J3" s="7"/>
    </row>
    <row r="4" spans="1:10">
      <c r="A4" s="1" t="s">
        <v>96</v>
      </c>
      <c r="B4" s="1" t="s">
        <v>44</v>
      </c>
      <c r="C4" s="12">
        <f>1000*INDEX('Data - Total'!$C$2:$R$53,MATCH($B4,'Data - Total'!$B$2:$B$53,0),MATCH($H$1,'Data - Total'!$C$1:$R$1,0))/Population!$C2</f>
        <v>88.2675832668873</v>
      </c>
      <c r="D4" s="12">
        <f>INDEX('Data - Current'!$C$2:$R$53,MATCH($B4,'Data - Current'!$B$2:$B$53,0),MATCH($H$1,'Data - Current'!$C$1:$R$1,0))*1000/Population!$C2</f>
        <v>92.793681114038534</v>
      </c>
      <c r="E4" s="12">
        <f>INDEX('Data - Capital'!$C$2:$R$53,MATCH($B4,'Data - Capital'!$B$2:$B$53,0),MATCH($H$1,'Data - Capital'!$C$1:$R$1,0))*1000/Population!$C2</f>
        <v>26.420047432878402</v>
      </c>
      <c r="F4" s="9">
        <f>D4+E4-C4</f>
        <v>30.94614528002964</v>
      </c>
    </row>
    <row r="5" spans="1:10">
      <c r="A5" s="2" t="s">
        <v>52</v>
      </c>
      <c r="B5" s="2" t="s">
        <v>0</v>
      </c>
      <c r="C5" s="13">
        <f>1000*INDEX('Data - Total'!$C$2:$R$53,MATCH($B5,'Data - Total'!$B$2:$B$53,0),MATCH($H$1,'Data - Total'!$C$1:$R$1,0))/Population!$C3</f>
        <v>54.885081092121943</v>
      </c>
      <c r="D5" s="10">
        <f>INDEX('Data - Current'!$C$2:$R$53,MATCH($B5,'Data - Current'!$B$2:$B$53,0),MATCH($H$1,'Data - Current'!$C$1:$R$1,0))*1000/Population!$C3</f>
        <v>74.004604893342659</v>
      </c>
      <c r="E5" s="10">
        <f>INDEX('Data - Capital'!$C$2:$R$53,MATCH($B5,'Data - Capital'!$B$2:$B$53,0),MATCH($H$1,'Data - Capital'!$C$1:$R$1,0))*1000/Population!$C3</f>
        <v>7.6739227364325444</v>
      </c>
      <c r="F5" s="10">
        <f>D5+E5-C5</f>
        <v>26.79344653765326</v>
      </c>
    </row>
    <row r="6" spans="1:10">
      <c r="A6" s="2" t="s">
        <v>53</v>
      </c>
      <c r="B6" s="2" t="s">
        <v>1</v>
      </c>
      <c r="C6" s="13">
        <f>1000*INDEX('Data - Total'!$C$2:$R$53,MATCH($B6,'Data - Total'!$B$2:$B$53,0),MATCH($H$1,'Data - Total'!$C$1:$R$1,0))/Population!$C4</f>
        <v>134.3503661017042</v>
      </c>
      <c r="D6" s="10">
        <f>INDEX('Data - Current'!$C$2:$R$53,MATCH($B6,'Data - Current'!$B$2:$B$53,0),MATCH($H$1,'Data - Current'!$C$1:$R$1,0))*1000/Population!$C4</f>
        <v>112.58396812391513</v>
      </c>
      <c r="E6" s="10">
        <f>INDEX('Data - Capital'!$C$2:$R$53,MATCH($B6,'Data - Capital'!$B$2:$B$53,0),MATCH($H$1,'Data - Capital'!$C$1:$R$1,0))*1000/Population!$C4</f>
        <v>51.0641091753171</v>
      </c>
      <c r="F6" s="10">
        <f t="shared" ref="F6:F55" si="0">D6+E6-C6</f>
        <v>29.297711197528031</v>
      </c>
    </row>
    <row r="7" spans="1:10">
      <c r="A7" s="2" t="s">
        <v>54</v>
      </c>
      <c r="B7" s="2" t="s">
        <v>2</v>
      </c>
      <c r="C7" s="13">
        <f>1000*INDEX('Data - Total'!$C$2:$R$53,MATCH($B7,'Data - Total'!$B$2:$B$53,0),MATCH($H$1,'Data - Total'!$C$1:$R$1,0))/Population!$C5</f>
        <v>74.40641245983214</v>
      </c>
      <c r="D7" s="10">
        <f>INDEX('Data - Current'!$C$2:$R$53,MATCH($B7,'Data - Current'!$B$2:$B$53,0),MATCH($H$1,'Data - Current'!$C$1:$R$1,0))*1000/Population!$C5</f>
        <v>78.418775651151051</v>
      </c>
      <c r="E7" s="10">
        <f>INDEX('Data - Capital'!$C$2:$R$53,MATCH($B7,'Data - Capital'!$B$2:$B$53,0),MATCH($H$1,'Data - Capital'!$C$1:$R$1,0))*1000/Population!$C5</f>
        <v>14.773720775152084</v>
      </c>
      <c r="F7" s="10">
        <f t="shared" si="0"/>
        <v>18.786083966470997</v>
      </c>
    </row>
    <row r="8" spans="1:10">
      <c r="A8" s="2" t="s">
        <v>55</v>
      </c>
      <c r="B8" s="2" t="s">
        <v>3</v>
      </c>
      <c r="C8" s="13">
        <f>1000*INDEX('Data - Total'!$C$2:$R$53,MATCH($B8,'Data - Total'!$B$2:$B$53,0),MATCH($H$1,'Data - Total'!$C$1:$R$1,0))/Population!$C6</f>
        <v>48.66985386362866</v>
      </c>
      <c r="D8" s="10">
        <f>INDEX('Data - Current'!$C$2:$R$53,MATCH($B8,'Data - Current'!$B$2:$B$53,0),MATCH($H$1,'Data - Current'!$C$1:$R$1,0))*1000/Population!$C6</f>
        <v>58.594242701658018</v>
      </c>
      <c r="E8" s="10">
        <f>INDEX('Data - Capital'!$C$2:$R$53,MATCH($B8,'Data - Capital'!$B$2:$B$53,0),MATCH($H$1,'Data - Capital'!$C$1:$R$1,0))*1000/Population!$C6</f>
        <v>9.9769436815515551</v>
      </c>
      <c r="F8" s="10">
        <f t="shared" si="0"/>
        <v>19.901332519580919</v>
      </c>
    </row>
    <row r="9" spans="1:10">
      <c r="A9" s="2" t="s">
        <v>56</v>
      </c>
      <c r="B9" s="2" t="s">
        <v>4</v>
      </c>
      <c r="C9" s="13">
        <f>1000*INDEX('Data - Total'!$C$2:$R$53,MATCH($B9,'Data - Total'!$B$2:$B$53,0),MATCH($H$1,'Data - Total'!$C$1:$R$1,0))/Population!$C7</f>
        <v>102.94479278707441</v>
      </c>
      <c r="D9" s="10">
        <f>INDEX('Data - Current'!$C$2:$R$53,MATCH($B9,'Data - Current'!$B$2:$B$53,0),MATCH($H$1,'Data - Current'!$C$1:$R$1,0))*1000/Population!$C7</f>
        <v>116.70784425099795</v>
      </c>
      <c r="E9" s="10">
        <f>INDEX('Data - Capital'!$C$2:$R$53,MATCH($B9,'Data - Capital'!$B$2:$B$53,0),MATCH($H$1,'Data - Capital'!$C$1:$R$1,0))*1000/Population!$C7</f>
        <v>24.231151797109934</v>
      </c>
      <c r="F9" s="10">
        <f t="shared" si="0"/>
        <v>37.994203261033491</v>
      </c>
    </row>
    <row r="10" spans="1:10">
      <c r="A10" s="2" t="s">
        <v>57</v>
      </c>
      <c r="B10" s="2" t="s">
        <v>5</v>
      </c>
      <c r="C10" s="13">
        <f>1000*INDEX('Data - Total'!$C$2:$R$53,MATCH($B10,'Data - Total'!$B$2:$B$53,0),MATCH($H$1,'Data - Total'!$C$1:$R$1,0))/Population!$C8</f>
        <v>170.88207370636528</v>
      </c>
      <c r="D10" s="10">
        <f>INDEX('Data - Current'!$C$2:$R$53,MATCH($B10,'Data - Current'!$B$2:$B$53,0),MATCH($H$1,'Data - Current'!$C$1:$R$1,0))*1000/Population!$C8</f>
        <v>180.67461022950246</v>
      </c>
      <c r="E10" s="10">
        <f>INDEX('Data - Capital'!$C$2:$R$53,MATCH($B10,'Data - Capital'!$B$2:$B$53,0),MATCH($H$1,'Data - Capital'!$C$1:$R$1,0))*1000/Population!$C8</f>
        <v>56.721977291100096</v>
      </c>
      <c r="F10" s="10">
        <f t="shared" si="0"/>
        <v>66.51451381423729</v>
      </c>
    </row>
    <row r="11" spans="1:10">
      <c r="A11" s="2" t="s">
        <v>58</v>
      </c>
      <c r="B11" s="2" t="s">
        <v>6</v>
      </c>
      <c r="C11" s="13">
        <f>1000*INDEX('Data - Total'!$C$2:$R$53,MATCH($B11,'Data - Total'!$B$2:$B$53,0),MATCH($H$1,'Data - Total'!$C$1:$R$1,0))/Population!$C9</f>
        <v>47.590643346440899</v>
      </c>
      <c r="D11" s="10">
        <f>INDEX('Data - Current'!$C$2:$R$53,MATCH($B11,'Data - Current'!$B$2:$B$53,0),MATCH($H$1,'Data - Current'!$C$1:$R$1,0))*1000/Population!$C9</f>
        <v>69.840489077060127</v>
      </c>
      <c r="E11" s="10">
        <f>INDEX('Data - Capital'!$C$2:$R$53,MATCH($B11,'Data - Capital'!$B$2:$B$53,0),MATCH($H$1,'Data - Capital'!$C$1:$R$1,0))*1000/Population!$C9</f>
        <v>9.1329142696255978</v>
      </c>
      <c r="F11" s="10">
        <f t="shared" si="0"/>
        <v>31.382760000244829</v>
      </c>
    </row>
    <row r="12" spans="1:10">
      <c r="A12" s="2" t="s">
        <v>59</v>
      </c>
      <c r="B12" s="2" t="s">
        <v>7</v>
      </c>
      <c r="C12" s="13">
        <f>1000*INDEX('Data - Total'!$C$2:$R$53,MATCH($B12,'Data - Total'!$B$2:$B$53,0),MATCH($H$1,'Data - Total'!$C$1:$R$1,0))/Population!$C10</f>
        <v>53.457318888710752</v>
      </c>
      <c r="D12" s="10">
        <f>INDEX('Data - Current'!$C$2:$R$53,MATCH($B12,'Data - Current'!$B$2:$B$53,0),MATCH($H$1,'Data - Current'!$C$1:$R$1,0))*1000/Population!$C10</f>
        <v>60.257547053543483</v>
      </c>
      <c r="E12" s="10">
        <f>INDEX('Data - Capital'!$C$2:$R$53,MATCH($B12,'Data - Capital'!$B$2:$B$53,0),MATCH($H$1,'Data - Capital'!$C$1:$R$1,0))*1000/Population!$C10</f>
        <v>9.1833073212336167</v>
      </c>
      <c r="F12" s="10">
        <f t="shared" si="0"/>
        <v>15.983535486066351</v>
      </c>
    </row>
    <row r="13" spans="1:10">
      <c r="A13" s="2" t="s">
        <v>60</v>
      </c>
      <c r="B13" s="2" t="s">
        <v>8</v>
      </c>
      <c r="C13" s="13">
        <f>1000*INDEX('Data - Total'!$C$2:$R$53,MATCH($B13,'Data - Total'!$B$2:$B$53,0),MATCH($H$1,'Data - Total'!$C$1:$R$1,0))/Population!$C11</f>
        <v>284.85922146636432</v>
      </c>
      <c r="D13" s="10">
        <f>INDEX('Data - Current'!$C$2:$R$53,MATCH($B13,'Data - Current'!$B$2:$B$53,0),MATCH($H$1,'Data - Current'!$C$1:$R$1,0))*1000/Population!$C11</f>
        <v>221.9387755102041</v>
      </c>
      <c r="E13" s="10">
        <f>INDEX('Data - Capital'!$C$2:$R$53,MATCH($B13,'Data - Capital'!$B$2:$B$53,0),MATCH($H$1,'Data - Capital'!$C$1:$R$1,0))*1000/Population!$C11</f>
        <v>98.44261778785588</v>
      </c>
      <c r="F13" s="10">
        <f t="shared" si="0"/>
        <v>35.52217183169563</v>
      </c>
    </row>
    <row r="14" spans="1:10">
      <c r="A14" s="2" t="s">
        <v>61</v>
      </c>
      <c r="B14" s="2" t="s">
        <v>9</v>
      </c>
      <c r="C14" s="13">
        <f>1000*INDEX('Data - Total'!$C$2:$R$53,MATCH($B14,'Data - Total'!$B$2:$B$53,0),MATCH($H$1,'Data - Total'!$C$1:$R$1,0))/Population!$C12</f>
        <v>113.09392585177247</v>
      </c>
      <c r="D14" s="10">
        <f>INDEX('Data - Current'!$C$2:$R$53,MATCH($B14,'Data - Current'!$B$2:$B$53,0),MATCH($H$1,'Data - Current'!$C$1:$R$1,0))*1000/Population!$C12</f>
        <v>107.2091680311969</v>
      </c>
      <c r="E14" s="10">
        <f>INDEX('Data - Capital'!$C$2:$R$53,MATCH($B14,'Data - Capital'!$B$2:$B$53,0),MATCH($H$1,'Data - Capital'!$C$1:$R$1,0))*1000/Population!$C12</f>
        <v>39.809339653821183</v>
      </c>
      <c r="F14" s="10">
        <f t="shared" si="0"/>
        <v>33.924581833245611</v>
      </c>
    </row>
    <row r="15" spans="1:10">
      <c r="A15" s="2" t="s">
        <v>62</v>
      </c>
      <c r="B15" s="2" t="s">
        <v>10</v>
      </c>
      <c r="C15" s="13">
        <f>1000*INDEX('Data - Total'!$C$2:$R$53,MATCH($B15,'Data - Total'!$B$2:$B$53,0),MATCH($H$1,'Data - Total'!$C$1:$R$1,0))/Population!$C13</f>
        <v>60.814396612561751</v>
      </c>
      <c r="D15" s="10">
        <f>INDEX('Data - Current'!$C$2:$R$53,MATCH($B15,'Data - Current'!$B$2:$B$53,0),MATCH($H$1,'Data - Current'!$C$1:$R$1,0))*1000/Population!$C13</f>
        <v>63.843230164331082</v>
      </c>
      <c r="E15" s="10">
        <f>INDEX('Data - Capital'!$C$2:$R$53,MATCH($B15,'Data - Capital'!$B$2:$B$53,0),MATCH($H$1,'Data - Capital'!$C$1:$R$1,0))*1000/Population!$C13</f>
        <v>19.380885169875995</v>
      </c>
      <c r="F15" s="10">
        <f t="shared" si="0"/>
        <v>22.409718721645334</v>
      </c>
    </row>
    <row r="16" spans="1:10">
      <c r="A16" s="2" t="s">
        <v>63</v>
      </c>
      <c r="B16" s="2" t="s">
        <v>11</v>
      </c>
      <c r="C16" s="13">
        <f>1000*INDEX('Data - Total'!$C$2:$R$53,MATCH($B16,'Data - Total'!$B$2:$B$53,0),MATCH($H$1,'Data - Total'!$C$1:$R$1,0))/Population!$C14</f>
        <v>161.72422359534912</v>
      </c>
      <c r="D16" s="10">
        <f>INDEX('Data - Current'!$C$2:$R$53,MATCH($B16,'Data - Current'!$B$2:$B$53,0),MATCH($H$1,'Data - Current'!$C$1:$R$1,0))*1000/Population!$C14</f>
        <v>152.15262291009401</v>
      </c>
      <c r="E16" s="10">
        <f>INDEX('Data - Capital'!$C$2:$R$53,MATCH($B16,'Data - Capital'!$B$2:$B$53,0),MATCH($H$1,'Data - Capital'!$C$1:$R$1,0))*1000/Population!$C14</f>
        <v>38.440771816658362</v>
      </c>
      <c r="F16" s="10">
        <f t="shared" si="0"/>
        <v>28.869171131403249</v>
      </c>
    </row>
    <row r="17" spans="1:6">
      <c r="A17" s="2" t="s">
        <v>64</v>
      </c>
      <c r="B17" s="2" t="s">
        <v>12</v>
      </c>
      <c r="C17" s="13">
        <f>1000*INDEX('Data - Total'!$C$2:$R$53,MATCH($B17,'Data - Total'!$B$2:$B$53,0),MATCH($H$1,'Data - Total'!$C$1:$R$1,0))/Population!$C15</f>
        <v>57.729742603049658</v>
      </c>
      <c r="D17" s="10">
        <f>INDEX('Data - Current'!$C$2:$R$53,MATCH($B17,'Data - Current'!$B$2:$B$53,0),MATCH($H$1,'Data - Current'!$C$1:$R$1,0))*1000/Population!$C15</f>
        <v>71.159884431464221</v>
      </c>
      <c r="E17" s="10">
        <f>INDEX('Data - Capital'!$C$2:$R$53,MATCH($B17,'Data - Capital'!$B$2:$B$53,0),MATCH($H$1,'Data - Capital'!$C$1:$R$1,0))*1000/Population!$C15</f>
        <v>9.7261827913185712</v>
      </c>
      <c r="F17" s="10">
        <f t="shared" si="0"/>
        <v>23.156324619733141</v>
      </c>
    </row>
    <row r="18" spans="1:6">
      <c r="A18" s="2" t="s">
        <v>65</v>
      </c>
      <c r="B18" s="2" t="s">
        <v>13</v>
      </c>
      <c r="C18" s="13">
        <f>1000*INDEX('Data - Total'!$C$2:$R$53,MATCH($B18,'Data - Total'!$B$2:$B$53,0),MATCH($H$1,'Data - Total'!$C$1:$R$1,0))/Population!$C16</f>
        <v>131.05383406545545</v>
      </c>
      <c r="D18" s="10">
        <f>INDEX('Data - Current'!$C$2:$R$53,MATCH($B18,'Data - Current'!$B$2:$B$53,0),MATCH($H$1,'Data - Current'!$C$1:$R$1,0))*1000/Population!$C16</f>
        <v>165.10782434009388</v>
      </c>
      <c r="E18" s="10">
        <f>INDEX('Data - Capital'!$C$2:$R$53,MATCH($B18,'Data - Capital'!$B$2:$B$53,0),MATCH($H$1,'Data - Capital'!$C$1:$R$1,0))*1000/Population!$C16</f>
        <v>41.244195655924379</v>
      </c>
      <c r="F18" s="10">
        <f t="shared" si="0"/>
        <v>75.298185930562823</v>
      </c>
    </row>
    <row r="19" spans="1:6">
      <c r="A19" s="2" t="s">
        <v>66</v>
      </c>
      <c r="B19" s="2" t="s">
        <v>14</v>
      </c>
      <c r="C19" s="13">
        <f>1000*INDEX('Data - Total'!$C$2:$R$53,MATCH($B19,'Data - Total'!$B$2:$B$53,0),MATCH($H$1,'Data - Total'!$C$1:$R$1,0))/Population!$C17</f>
        <v>79.770779389234505</v>
      </c>
      <c r="D19" s="10">
        <f>INDEX('Data - Current'!$C$2:$R$53,MATCH($B19,'Data - Current'!$B$2:$B$53,0),MATCH($H$1,'Data - Current'!$C$1:$R$1,0))*1000/Population!$C17</f>
        <v>53.224776188075438</v>
      </c>
      <c r="E19" s="10">
        <f>INDEX('Data - Capital'!$C$2:$R$53,MATCH($B19,'Data - Capital'!$B$2:$B$53,0),MATCH($H$1,'Data - Capital'!$C$1:$R$1,0))*1000/Population!$C17</f>
        <v>54.008699174257593</v>
      </c>
      <c r="F19" s="10">
        <f t="shared" si="0"/>
        <v>27.462695973098519</v>
      </c>
    </row>
    <row r="20" spans="1:6">
      <c r="A20" s="2" t="s">
        <v>67</v>
      </c>
      <c r="B20" s="2" t="s">
        <v>15</v>
      </c>
      <c r="C20" s="13">
        <f>1000*INDEX('Data - Total'!$C$2:$R$53,MATCH($B20,'Data - Total'!$B$2:$B$53,0),MATCH($H$1,'Data - Total'!$C$1:$R$1,0))/Population!$C18</f>
        <v>87.416996783091975</v>
      </c>
      <c r="D20" s="10">
        <f>INDEX('Data - Current'!$C$2:$R$53,MATCH($B20,'Data - Current'!$B$2:$B$53,0),MATCH($H$1,'Data - Current'!$C$1:$R$1,0))*1000/Population!$C18</f>
        <v>88.087036949740479</v>
      </c>
      <c r="E20" s="10">
        <f>INDEX('Data - Capital'!$C$2:$R$53,MATCH($B20,'Data - Capital'!$B$2:$B$53,0),MATCH($H$1,'Data - Capital'!$C$1:$R$1,0))*1000/Population!$C18</f>
        <v>29.290931050233507</v>
      </c>
      <c r="F20" s="10">
        <f t="shared" si="0"/>
        <v>29.960971216882015</v>
      </c>
    </row>
    <row r="21" spans="1:6">
      <c r="A21" s="2" t="s">
        <v>68</v>
      </c>
      <c r="B21" s="2" t="s">
        <v>16</v>
      </c>
      <c r="C21" s="13">
        <f>1000*INDEX('Data - Total'!$C$2:$R$53,MATCH($B21,'Data - Total'!$B$2:$B$53,0),MATCH($H$1,'Data - Total'!$C$1:$R$1,0))/Population!$C19</f>
        <v>78.765307699397709</v>
      </c>
      <c r="D21" s="10">
        <f>INDEX('Data - Current'!$C$2:$R$53,MATCH($B21,'Data - Current'!$B$2:$B$53,0),MATCH($H$1,'Data - Current'!$C$1:$R$1,0))*1000/Population!$C19</f>
        <v>87.816349880767831</v>
      </c>
      <c r="E21" s="10">
        <f>INDEX('Data - Capital'!$C$2:$R$53,MATCH($B21,'Data - Capital'!$B$2:$B$53,0),MATCH($H$1,'Data - Capital'!$C$1:$R$1,0))*1000/Population!$C19</f>
        <v>18.932655478269666</v>
      </c>
      <c r="F21" s="10">
        <f t="shared" si="0"/>
        <v>27.983697659639788</v>
      </c>
    </row>
    <row r="22" spans="1:6">
      <c r="A22" s="2" t="s">
        <v>69</v>
      </c>
      <c r="B22" s="2" t="s">
        <v>17</v>
      </c>
      <c r="C22" s="13">
        <f>1000*INDEX('Data - Total'!$C$2:$R$53,MATCH($B22,'Data - Total'!$B$2:$B$53,0),MATCH($H$1,'Data - Total'!$C$1:$R$1,0))/Population!$C20</f>
        <v>37.434084679585673</v>
      </c>
      <c r="D22" s="10">
        <f>INDEX('Data - Current'!$C$2:$R$53,MATCH($B22,'Data - Current'!$B$2:$B$53,0),MATCH($H$1,'Data - Current'!$C$1:$R$1,0))*1000/Population!$C20</f>
        <v>52.480400778835921</v>
      </c>
      <c r="E22" s="10">
        <f>INDEX('Data - Capital'!$C$2:$R$53,MATCH($B22,'Data - Capital'!$B$2:$B$53,0),MATCH($H$1,'Data - Capital'!$C$1:$R$1,0))*1000/Population!$C20</f>
        <v>11.051987411784969</v>
      </c>
      <c r="F22" s="10">
        <f t="shared" si="0"/>
        <v>26.098303511035219</v>
      </c>
    </row>
    <row r="23" spans="1:6">
      <c r="A23" s="2" t="s">
        <v>70</v>
      </c>
      <c r="B23" s="2" t="s">
        <v>18</v>
      </c>
      <c r="C23" s="13">
        <f>1000*INDEX('Data - Total'!$C$2:$R$53,MATCH($B23,'Data - Total'!$B$2:$B$53,0),MATCH($H$1,'Data - Total'!$C$1:$R$1,0))/Population!$C21</f>
        <v>122.01416625983985</v>
      </c>
      <c r="D23" s="10">
        <f>INDEX('Data - Current'!$C$2:$R$53,MATCH($B23,'Data - Current'!$B$2:$B$53,0),MATCH($H$1,'Data - Current'!$C$1:$R$1,0))*1000/Population!$C21</f>
        <v>115.6188053016628</v>
      </c>
      <c r="E23" s="10">
        <f>INDEX('Data - Capital'!$C$2:$R$53,MATCH($B23,'Data - Capital'!$B$2:$B$53,0),MATCH($H$1,'Data - Capital'!$C$1:$R$1,0))*1000/Population!$C21</f>
        <v>49.298288895104697</v>
      </c>
      <c r="F23" s="10">
        <f t="shared" si="0"/>
        <v>42.90292793692764</v>
      </c>
    </row>
    <row r="24" spans="1:6">
      <c r="A24" s="2" t="s">
        <v>71</v>
      </c>
      <c r="B24" s="2" t="s">
        <v>19</v>
      </c>
      <c r="C24" s="13">
        <f>1000*INDEX('Data - Total'!$C$2:$R$53,MATCH($B24,'Data - Total'!$B$2:$B$53,0),MATCH($H$1,'Data - Total'!$C$1:$R$1,0))/Population!$C22</f>
        <v>74.259817912496842</v>
      </c>
      <c r="D24" s="10">
        <f>INDEX('Data - Current'!$C$2:$R$53,MATCH($B24,'Data - Current'!$B$2:$B$53,0),MATCH($H$1,'Data - Current'!$C$1:$R$1,0))*1000/Population!$C22</f>
        <v>63.233859604754507</v>
      </c>
      <c r="E24" s="10">
        <f>INDEX('Data - Capital'!$C$2:$R$53,MATCH($B24,'Data - Capital'!$B$2:$B$53,0),MATCH($H$1,'Data - Capital'!$C$1:$R$1,0))*1000/Population!$C22</f>
        <v>35.616652817418739</v>
      </c>
      <c r="F24" s="10">
        <f t="shared" si="0"/>
        <v>24.590694509676396</v>
      </c>
    </row>
    <row r="25" spans="1:6">
      <c r="A25" s="2" t="s">
        <v>72</v>
      </c>
      <c r="B25" s="2" t="s">
        <v>20</v>
      </c>
      <c r="C25" s="13">
        <f>1000*INDEX('Data - Total'!$C$2:$R$53,MATCH($B25,'Data - Total'!$B$2:$B$53,0),MATCH($H$1,'Data - Total'!$C$1:$R$1,0))/Population!$C23</f>
        <v>113.80033908034174</v>
      </c>
      <c r="D25" s="10">
        <f>INDEX('Data - Current'!$C$2:$R$53,MATCH($B25,'Data - Current'!$B$2:$B$53,0),MATCH($H$1,'Data - Current'!$C$1:$R$1,0))*1000/Population!$C23</f>
        <v>134.37938266603234</v>
      </c>
      <c r="E25" s="10">
        <f>INDEX('Data - Capital'!$C$2:$R$53,MATCH($B25,'Data - Capital'!$B$2:$B$53,0),MATCH($H$1,'Data - Capital'!$C$1:$R$1,0))*1000/Population!$C23</f>
        <v>9.3516111068585097</v>
      </c>
      <c r="F25" s="10">
        <f t="shared" si="0"/>
        <v>29.930654692549112</v>
      </c>
    </row>
    <row r="26" spans="1:6">
      <c r="A26" s="2" t="s">
        <v>73</v>
      </c>
      <c r="B26" s="2" t="s">
        <v>21</v>
      </c>
      <c r="C26" s="13">
        <f>1000*INDEX('Data - Total'!$C$2:$R$53,MATCH($B26,'Data - Total'!$B$2:$B$53,0),MATCH($H$1,'Data - Total'!$C$1:$R$1,0))/Population!$C24</f>
        <v>38.469588085871798</v>
      </c>
      <c r="D26" s="10">
        <f>INDEX('Data - Current'!$C$2:$R$53,MATCH($B26,'Data - Current'!$B$2:$B$53,0),MATCH($H$1,'Data - Current'!$C$1:$R$1,0))*1000/Population!$C24</f>
        <v>50.121780472424994</v>
      </c>
      <c r="E26" s="10">
        <f>INDEX('Data - Capital'!$C$2:$R$53,MATCH($B26,'Data - Capital'!$B$2:$B$53,0),MATCH($H$1,'Data - Capital'!$C$1:$R$1,0))*1000/Population!$C24</f>
        <v>9.9592402388943579</v>
      </c>
      <c r="F26" s="10">
        <f t="shared" si="0"/>
        <v>21.611432625447556</v>
      </c>
    </row>
    <row r="27" spans="1:6">
      <c r="A27" s="2" t="s">
        <v>74</v>
      </c>
      <c r="B27" s="2" t="s">
        <v>22</v>
      </c>
      <c r="C27" s="13">
        <f>1000*INDEX('Data - Total'!$C$2:$R$53,MATCH($B27,'Data - Total'!$B$2:$B$53,0),MATCH($H$1,'Data - Total'!$C$1:$R$1,0))/Population!$C25</f>
        <v>57.698698635811965</v>
      </c>
      <c r="D27" s="10">
        <f>INDEX('Data - Current'!$C$2:$R$53,MATCH($B27,'Data - Current'!$B$2:$B$53,0),MATCH($H$1,'Data - Current'!$C$1:$R$1,0))*1000/Population!$C25</f>
        <v>64.475176536536324</v>
      </c>
      <c r="E27" s="10">
        <f>INDEX('Data - Capital'!$C$2:$R$53,MATCH($B27,'Data - Capital'!$B$2:$B$53,0),MATCH($H$1,'Data - Capital'!$C$1:$R$1,0))*1000/Population!$C25</f>
        <v>14.674174369669899</v>
      </c>
      <c r="F27" s="10">
        <f t="shared" si="0"/>
        <v>21.450652270394258</v>
      </c>
    </row>
    <row r="28" spans="1:6">
      <c r="A28" s="2" t="s">
        <v>75</v>
      </c>
      <c r="B28" s="2" t="s">
        <v>23</v>
      </c>
      <c r="C28" s="13">
        <f>1000*INDEX('Data - Total'!$C$2:$R$53,MATCH($B28,'Data - Total'!$B$2:$B$53,0),MATCH($H$1,'Data - Total'!$C$1:$R$1,0))/Population!$C26</f>
        <v>137.12410198462445</v>
      </c>
      <c r="D28" s="10">
        <f>INDEX('Data - Current'!$C$2:$R$53,MATCH($B28,'Data - Current'!$B$2:$B$53,0),MATCH($H$1,'Data - Current'!$C$1:$R$1,0))*1000/Population!$C26</f>
        <v>143.52783092639038</v>
      </c>
      <c r="E28" s="10">
        <f>INDEX('Data - Capital'!$C$2:$R$53,MATCH($B28,'Data - Capital'!$B$2:$B$53,0),MATCH($H$1,'Data - Capital'!$C$1:$R$1,0))*1000/Population!$C26</f>
        <v>41.09381548391773</v>
      </c>
      <c r="F28" s="10">
        <f t="shared" si="0"/>
        <v>47.497544425683657</v>
      </c>
    </row>
    <row r="29" spans="1:6">
      <c r="A29" s="2" t="s">
        <v>76</v>
      </c>
      <c r="B29" s="2" t="s">
        <v>24</v>
      </c>
      <c r="C29" s="13">
        <f>1000*INDEX('Data - Total'!$C$2:$R$53,MATCH($B29,'Data - Total'!$B$2:$B$53,0),MATCH($H$1,'Data - Total'!$C$1:$R$1,0))/Population!$C27</f>
        <v>74.690812913138274</v>
      </c>
      <c r="D29" s="10">
        <f>INDEX('Data - Current'!$C$2:$R$53,MATCH($B29,'Data - Current'!$B$2:$B$53,0),MATCH($H$1,'Data - Current'!$C$1:$R$1,0))*1000/Population!$C27</f>
        <v>60.672032127126116</v>
      </c>
      <c r="E29" s="10">
        <f>INDEX('Data - Capital'!$C$2:$R$53,MATCH($B29,'Data - Capital'!$B$2:$B$53,0),MATCH($H$1,'Data - Capital'!$C$1:$R$1,0))*1000/Population!$C27</f>
        <v>24.77079919641999</v>
      </c>
      <c r="F29" s="10">
        <f t="shared" si="0"/>
        <v>10.752018410407828</v>
      </c>
    </row>
    <row r="30" spans="1:6">
      <c r="A30" s="2" t="s">
        <v>77</v>
      </c>
      <c r="B30" s="2" t="s">
        <v>25</v>
      </c>
      <c r="C30" s="13">
        <f>1000*INDEX('Data - Total'!$C$2:$R$53,MATCH($B30,'Data - Total'!$B$2:$B$53,0),MATCH($H$1,'Data - Total'!$C$1:$R$1,0))/Population!$C28</f>
        <v>82.837132409260249</v>
      </c>
      <c r="D30" s="10">
        <f>INDEX('Data - Current'!$C$2:$R$53,MATCH($B30,'Data - Current'!$B$2:$B$53,0),MATCH($H$1,'Data - Current'!$C$1:$R$1,0))*1000/Population!$C28</f>
        <v>88.914359346891871</v>
      </c>
      <c r="E30" s="10">
        <f>INDEX('Data - Capital'!$C$2:$R$53,MATCH($B30,'Data - Capital'!$B$2:$B$53,0),MATCH($H$1,'Data - Capital'!$C$1:$R$1,0))*1000/Population!$C28</f>
        <v>15.752294374320467</v>
      </c>
      <c r="F30" s="10">
        <f t="shared" si="0"/>
        <v>21.829521311952092</v>
      </c>
    </row>
    <row r="31" spans="1:6">
      <c r="A31" s="2" t="s">
        <v>78</v>
      </c>
      <c r="B31" s="2" t="s">
        <v>26</v>
      </c>
      <c r="C31" s="13">
        <f>1000*INDEX('Data - Total'!$C$2:$R$53,MATCH($B31,'Data - Total'!$B$2:$B$53,0),MATCH($H$1,'Data - Total'!$C$1:$R$1,0))/Population!$C29</f>
        <v>55.843679084884741</v>
      </c>
      <c r="D31" s="10">
        <f>INDEX('Data - Current'!$C$2:$R$53,MATCH($B31,'Data - Current'!$B$2:$B$53,0),MATCH($H$1,'Data - Current'!$C$1:$R$1,0))*1000/Population!$C29</f>
        <v>63.183782132848108</v>
      </c>
      <c r="E31" s="10">
        <f>INDEX('Data - Capital'!$C$2:$R$53,MATCH($B31,'Data - Capital'!$B$2:$B$53,0),MATCH($H$1,'Data - Capital'!$C$1:$R$1,0))*1000/Population!$C29</f>
        <v>9.459162344813727</v>
      </c>
      <c r="F31" s="10">
        <f t="shared" si="0"/>
        <v>16.799265392777102</v>
      </c>
    </row>
    <row r="32" spans="1:6">
      <c r="A32" s="2" t="s">
        <v>79</v>
      </c>
      <c r="B32" s="2" t="s">
        <v>27</v>
      </c>
      <c r="C32" s="13">
        <f>1000*INDEX('Data - Total'!$C$2:$R$53,MATCH($B32,'Data - Total'!$B$2:$B$53,0),MATCH($H$1,'Data - Total'!$C$1:$R$1,0))/Population!$C30</f>
        <v>95.905818795820181</v>
      </c>
      <c r="D32" s="10">
        <f>INDEX('Data - Current'!$C$2:$R$53,MATCH($B32,'Data - Current'!$B$2:$B$53,0),MATCH($H$1,'Data - Current'!$C$1:$R$1,0))*1000/Population!$C30</f>
        <v>75.553749500804912</v>
      </c>
      <c r="E32" s="10">
        <f>INDEX('Data - Capital'!$C$2:$R$53,MATCH($B32,'Data - Capital'!$B$2:$B$53,0),MATCH($H$1,'Data - Capital'!$C$1:$R$1,0))*1000/Population!$C30</f>
        <v>44.517153717595434</v>
      </c>
      <c r="F32" s="10">
        <f t="shared" si="0"/>
        <v>24.165084422580165</v>
      </c>
    </row>
    <row r="33" spans="1:6">
      <c r="A33" s="2" t="s">
        <v>80</v>
      </c>
      <c r="B33" s="2" t="s">
        <v>28</v>
      </c>
      <c r="C33" s="13">
        <f>1000*INDEX('Data - Total'!$C$2:$R$53,MATCH($B33,'Data - Total'!$B$2:$B$53,0),MATCH($H$1,'Data - Total'!$C$1:$R$1,0))/Population!$C31</f>
        <v>171.905583713971</v>
      </c>
      <c r="D33" s="10">
        <f>INDEX('Data - Current'!$C$2:$R$53,MATCH($B33,'Data - Current'!$B$2:$B$53,0),MATCH($H$1,'Data - Current'!$C$1:$R$1,0))*1000/Population!$C31</f>
        <v>160.40751366938329</v>
      </c>
      <c r="E33" s="10">
        <f>INDEX('Data - Capital'!$C$2:$R$53,MATCH($B33,'Data - Capital'!$B$2:$B$53,0),MATCH($H$1,'Data - Capital'!$C$1:$R$1,0))*1000/Population!$C31</f>
        <v>60.514037771595632</v>
      </c>
      <c r="F33" s="10">
        <f t="shared" si="0"/>
        <v>49.015967727007933</v>
      </c>
    </row>
    <row r="34" spans="1:6">
      <c r="A34" s="2" t="s">
        <v>81</v>
      </c>
      <c r="B34" s="2" t="s">
        <v>29</v>
      </c>
      <c r="C34" s="13">
        <f>1000*INDEX('Data - Total'!$C$2:$R$53,MATCH($B34,'Data - Total'!$B$2:$B$53,0),MATCH($H$1,'Data - Total'!$C$1:$R$1,0))/Population!$C32</f>
        <v>35.322868363433805</v>
      </c>
      <c r="D34" s="10">
        <f>INDEX('Data - Current'!$C$2:$R$53,MATCH($B34,'Data - Current'!$B$2:$B$53,0),MATCH($H$1,'Data - Current'!$C$1:$R$1,0))*1000/Population!$C32</f>
        <v>54.746964535604029</v>
      </c>
      <c r="E34" s="10">
        <f>INDEX('Data - Capital'!$C$2:$R$53,MATCH($B34,'Data - Capital'!$B$2:$B$53,0),MATCH($H$1,'Data - Capital'!$C$1:$R$1,0))*1000/Population!$C32</f>
        <v>7.1005988812507708</v>
      </c>
      <c r="F34" s="10">
        <f t="shared" si="0"/>
        <v>26.524695053420992</v>
      </c>
    </row>
    <row r="35" spans="1:6">
      <c r="A35" s="2" t="s">
        <v>82</v>
      </c>
      <c r="B35" s="2" t="s">
        <v>30</v>
      </c>
      <c r="C35" s="13">
        <f>1000*INDEX('Data - Total'!$C$2:$R$53,MATCH($B35,'Data - Total'!$B$2:$B$53,0),MATCH($H$1,'Data - Total'!$C$1:$R$1,0))/Population!$C33</f>
        <v>58.745268138801265</v>
      </c>
      <c r="D35" s="10">
        <f>INDEX('Data - Current'!$C$2:$R$53,MATCH($B35,'Data - Current'!$B$2:$B$53,0),MATCH($H$1,'Data - Current'!$C$1:$R$1,0))*1000/Population!$C33</f>
        <v>78.243916178458761</v>
      </c>
      <c r="E35" s="10">
        <f>INDEX('Data - Capital'!$C$2:$R$53,MATCH($B35,'Data - Capital'!$B$2:$B$53,0),MATCH($H$1,'Data - Capital'!$C$1:$R$1,0))*1000/Population!$C33</f>
        <v>19.860635421360975</v>
      </c>
      <c r="F35" s="10">
        <f t="shared" si="0"/>
        <v>39.359283461018464</v>
      </c>
    </row>
    <row r="36" spans="1:6">
      <c r="A36" s="2" t="s">
        <v>83</v>
      </c>
      <c r="B36" s="2" t="s">
        <v>31</v>
      </c>
      <c r="C36" s="13">
        <f>1000*INDEX('Data - Total'!$C$2:$R$53,MATCH($B36,'Data - Total'!$B$2:$B$53,0),MATCH($H$1,'Data - Total'!$C$1:$R$1,0))/Population!$C34</f>
        <v>143.67354026731346</v>
      </c>
      <c r="D36" s="10">
        <f>INDEX('Data - Current'!$C$2:$R$53,MATCH($B36,'Data - Current'!$B$2:$B$53,0),MATCH($H$1,'Data - Current'!$C$1:$R$1,0))*1000/Population!$C34</f>
        <v>128.57947398869996</v>
      </c>
      <c r="E36" s="10">
        <f>INDEX('Data - Capital'!$C$2:$R$53,MATCH($B36,'Data - Capital'!$B$2:$B$53,0),MATCH($H$1,'Data - Capital'!$C$1:$R$1,0))*1000/Population!$C34</f>
        <v>33.028493797833057</v>
      </c>
      <c r="F36" s="10">
        <f t="shared" si="0"/>
        <v>17.934427519219554</v>
      </c>
    </row>
    <row r="37" spans="1:6">
      <c r="A37" s="2" t="s">
        <v>84</v>
      </c>
      <c r="B37" s="2" t="s">
        <v>32</v>
      </c>
      <c r="C37" s="13">
        <f>1000*INDEX('Data - Total'!$C$2:$R$53,MATCH($B37,'Data - Total'!$B$2:$B$53,0),MATCH($H$1,'Data - Total'!$C$1:$R$1,0))/Population!$C35</f>
        <v>103.93326104674114</v>
      </c>
      <c r="D37" s="10">
        <f>INDEX('Data - Current'!$C$2:$R$53,MATCH($B37,'Data - Current'!$B$2:$B$53,0),MATCH($H$1,'Data - Current'!$C$1:$R$1,0))*1000/Population!$C35</f>
        <v>95.287941025565175</v>
      </c>
      <c r="E37" s="10">
        <f>INDEX('Data - Capital'!$C$2:$R$53,MATCH($B37,'Data - Capital'!$B$2:$B$53,0),MATCH($H$1,'Data - Capital'!$C$1:$R$1,0))*1000/Population!$C35</f>
        <v>40.513557816183287</v>
      </c>
      <c r="F37" s="10">
        <f t="shared" si="0"/>
        <v>31.868237795007332</v>
      </c>
    </row>
    <row r="38" spans="1:6">
      <c r="A38" s="2" t="s">
        <v>85</v>
      </c>
      <c r="B38" s="2" t="s">
        <v>33</v>
      </c>
      <c r="C38" s="13">
        <f>1000*INDEX('Data - Total'!$C$2:$R$53,MATCH($B38,'Data - Total'!$B$2:$B$53,0),MATCH($H$1,'Data - Total'!$C$1:$R$1,0))/Population!$C36</f>
        <v>77.916998053277837</v>
      </c>
      <c r="D38" s="10">
        <f>INDEX('Data - Current'!$C$2:$R$53,MATCH($B38,'Data - Current'!$B$2:$B$53,0),MATCH($H$1,'Data - Current'!$C$1:$R$1,0))*1000/Population!$C36</f>
        <v>70.033373405766682</v>
      </c>
      <c r="E38" s="10">
        <f>INDEX('Data - Capital'!$C$2:$R$53,MATCH($B38,'Data - Capital'!$B$2:$B$53,0),MATCH($H$1,'Data - Capital'!$C$1:$R$1,0))*1000/Population!$C36</f>
        <v>24.338694572864416</v>
      </c>
      <c r="F38" s="10">
        <f t="shared" si="0"/>
        <v>16.455069925353257</v>
      </c>
    </row>
    <row r="39" spans="1:6">
      <c r="A39" s="2" t="s">
        <v>86</v>
      </c>
      <c r="B39" s="2" t="s">
        <v>34</v>
      </c>
      <c r="C39" s="13">
        <f>1000*INDEX('Data - Total'!$C$2:$R$53,MATCH($B39,'Data - Total'!$B$2:$B$53,0),MATCH($H$1,'Data - Total'!$C$1:$R$1,0))/Population!$C37</f>
        <v>175.37141676345473</v>
      </c>
      <c r="D39" s="10">
        <f>INDEX('Data - Current'!$C$2:$R$53,MATCH($B39,'Data - Current'!$B$2:$B$53,0),MATCH($H$1,'Data - Current'!$C$1:$R$1,0))*1000/Population!$C37</f>
        <v>205.65337285611474</v>
      </c>
      <c r="E39" s="10">
        <f>INDEX('Data - Capital'!$C$2:$R$53,MATCH($B39,'Data - Capital'!$B$2:$B$53,0),MATCH($H$1,'Data - Capital'!$C$1:$R$1,0))*1000/Population!$C37</f>
        <v>56.804497616519761</v>
      </c>
      <c r="F39" s="10">
        <f t="shared" si="0"/>
        <v>87.086453709179779</v>
      </c>
    </row>
    <row r="40" spans="1:6">
      <c r="A40" s="2" t="s">
        <v>87</v>
      </c>
      <c r="B40" s="2" t="s">
        <v>35</v>
      </c>
      <c r="C40" s="13">
        <f>1000*INDEX('Data - Total'!$C$2:$R$53,MATCH($B40,'Data - Total'!$B$2:$B$53,0),MATCH($H$1,'Data - Total'!$C$1:$R$1,0))/Population!$C38</f>
        <v>78.794199690569599</v>
      </c>
      <c r="D40" s="10">
        <f>INDEX('Data - Current'!$C$2:$R$53,MATCH($B40,'Data - Current'!$B$2:$B$53,0),MATCH($H$1,'Data - Current'!$C$1:$R$1,0))*1000/Population!$C38</f>
        <v>81.81872565611981</v>
      </c>
      <c r="E40" s="10">
        <f>INDEX('Data - Capital'!$C$2:$R$53,MATCH($B40,'Data - Capital'!$B$2:$B$53,0),MATCH($H$1,'Data - Capital'!$C$1:$R$1,0))*1000/Population!$C38</f>
        <v>18.329046366166587</v>
      </c>
      <c r="F40" s="10">
        <f t="shared" si="0"/>
        <v>21.353572331716805</v>
      </c>
    </row>
    <row r="41" spans="1:6">
      <c r="A41" s="2" t="s">
        <v>88</v>
      </c>
      <c r="B41" s="2" t="s">
        <v>36</v>
      </c>
      <c r="C41" s="13">
        <f>1000*INDEX('Data - Total'!$C$2:$R$53,MATCH($B41,'Data - Total'!$B$2:$B$53,0),MATCH($H$1,'Data - Total'!$C$1:$R$1,0))/Population!$C39</f>
        <v>79.086804788712982</v>
      </c>
      <c r="D41" s="10">
        <f>INDEX('Data - Current'!$C$2:$R$53,MATCH($B41,'Data - Current'!$B$2:$B$53,0),MATCH($H$1,'Data - Current'!$C$1:$R$1,0))*1000/Population!$C39</f>
        <v>76.975493436176905</v>
      </c>
      <c r="E41" s="10">
        <f>INDEX('Data - Capital'!$C$2:$R$53,MATCH($B41,'Data - Capital'!$B$2:$B$53,0),MATCH($H$1,'Data - Capital'!$C$1:$R$1,0))*1000/Population!$C39</f>
        <v>30.674401417426349</v>
      </c>
      <c r="F41" s="10">
        <f t="shared" si="0"/>
        <v>28.563090064890275</v>
      </c>
    </row>
    <row r="42" spans="1:6">
      <c r="A42" s="2" t="s">
        <v>89</v>
      </c>
      <c r="B42" s="2" t="s">
        <v>37</v>
      </c>
      <c r="C42" s="13">
        <f>1000*INDEX('Data - Total'!$C$2:$R$53,MATCH($B42,'Data - Total'!$B$2:$B$53,0),MATCH($H$1,'Data - Total'!$C$1:$R$1,0))/Population!$C40</f>
        <v>94.016596369441586</v>
      </c>
      <c r="D42" s="10">
        <f>INDEX('Data - Current'!$C$2:$R$53,MATCH($B42,'Data - Current'!$B$2:$B$53,0),MATCH($H$1,'Data - Current'!$C$1:$R$1,0))*1000/Population!$C40</f>
        <v>115.44613515740183</v>
      </c>
      <c r="E42" s="10">
        <f>INDEX('Data - Capital'!$C$2:$R$53,MATCH($B42,'Data - Capital'!$B$2:$B$53,0),MATCH($H$1,'Data - Capital'!$C$1:$R$1,0))*1000/Population!$C40</f>
        <v>27.066312632672975</v>
      </c>
      <c r="F42" s="10">
        <f t="shared" si="0"/>
        <v>48.49585142063323</v>
      </c>
    </row>
    <row r="43" spans="1:6">
      <c r="A43" s="2" t="s">
        <v>90</v>
      </c>
      <c r="B43" s="2" t="s">
        <v>38</v>
      </c>
      <c r="C43" s="13">
        <f>1000*INDEX('Data - Total'!$C$2:$R$53,MATCH($B43,'Data - Total'!$B$2:$B$53,0),MATCH($H$1,'Data - Total'!$C$1:$R$1,0))/Population!$C41</f>
        <v>57.731912100844141</v>
      </c>
      <c r="D43" s="10">
        <f>INDEX('Data - Current'!$C$2:$R$53,MATCH($B43,'Data - Current'!$B$2:$B$53,0),MATCH($H$1,'Data - Current'!$C$1:$R$1,0))*1000/Population!$C41</f>
        <v>54.789087241131455</v>
      </c>
      <c r="E43" s="10">
        <f>INDEX('Data - Capital'!$C$2:$R$53,MATCH($B43,'Data - Capital'!$B$2:$B$53,0),MATCH($H$1,'Data - Capital'!$C$1:$R$1,0))*1000/Population!$C41</f>
        <v>18.72507398761304</v>
      </c>
      <c r="F43" s="10">
        <f t="shared" si="0"/>
        <v>15.782249127900357</v>
      </c>
    </row>
    <row r="44" spans="1:6">
      <c r="A44" s="2" t="s">
        <v>91</v>
      </c>
      <c r="B44" s="2" t="s">
        <v>39</v>
      </c>
      <c r="C44" s="13">
        <f>1000*INDEX('Data - Total'!$C$2:$R$53,MATCH($B44,'Data - Total'!$B$2:$B$53,0),MATCH($H$1,'Data - Total'!$C$1:$R$1,0))/Population!$C42</f>
        <v>27.175560045865765</v>
      </c>
      <c r="D44" s="10">
        <f>INDEX('Data - Current'!$C$2:$R$53,MATCH($B44,'Data - Current'!$B$2:$B$53,0),MATCH($H$1,'Data - Current'!$C$1:$R$1,0))*1000/Population!$C42</f>
        <v>63.737071754080468</v>
      </c>
      <c r="E44" s="10">
        <f>INDEX('Data - Capital'!$C$2:$R$53,MATCH($B44,'Data - Capital'!$B$2:$B$53,0),MATCH($H$1,'Data - Capital'!$C$1:$R$1,0))*1000/Population!$C42</f>
        <v>4.2977778664439876</v>
      </c>
      <c r="F44" s="10">
        <f t="shared" si="0"/>
        <v>40.859289574658689</v>
      </c>
    </row>
    <row r="45" spans="1:6">
      <c r="A45" s="2" t="s">
        <v>92</v>
      </c>
      <c r="B45" s="2" t="s">
        <v>40</v>
      </c>
      <c r="C45" s="13">
        <f>1000*INDEX('Data - Total'!$C$2:$R$53,MATCH($B45,'Data - Total'!$B$2:$B$53,0),MATCH($H$1,'Data - Total'!$C$1:$R$1,0))/Population!$C43</f>
        <v>73.291928359273385</v>
      </c>
      <c r="D45" s="10">
        <f>INDEX('Data - Current'!$C$2:$R$53,MATCH($B45,'Data - Current'!$B$2:$B$53,0),MATCH($H$1,'Data - Current'!$C$1:$R$1,0))*1000/Population!$C43</f>
        <v>75.738874663031396</v>
      </c>
      <c r="E45" s="10">
        <f>INDEX('Data - Capital'!$C$2:$R$53,MATCH($B45,'Data - Capital'!$B$2:$B$53,0),MATCH($H$1,'Data - Capital'!$C$1:$R$1,0))*1000/Population!$C43</f>
        <v>21.413956360249955</v>
      </c>
      <c r="F45" s="10">
        <f t="shared" si="0"/>
        <v>23.860902664007966</v>
      </c>
    </row>
    <row r="46" spans="1:6">
      <c r="A46" s="2" t="s">
        <v>93</v>
      </c>
      <c r="B46" s="2" t="s">
        <v>41</v>
      </c>
      <c r="C46" s="13">
        <f>1000*INDEX('Data - Total'!$C$2:$R$53,MATCH($B46,'Data - Total'!$B$2:$B$53,0),MATCH($H$1,'Data - Total'!$C$1:$R$1,0))/Population!$C44</f>
        <v>154.94473363818508</v>
      </c>
      <c r="D46" s="10">
        <f>INDEX('Data - Current'!$C$2:$R$53,MATCH($B46,'Data - Current'!$B$2:$B$53,0),MATCH($H$1,'Data - Current'!$C$1:$R$1,0))*1000/Population!$C44</f>
        <v>146.65957263236606</v>
      </c>
      <c r="E46" s="10">
        <f>INDEX('Data - Capital'!$C$2:$R$53,MATCH($B46,'Data - Capital'!$B$2:$B$53,0),MATCH($H$1,'Data - Capital'!$C$1:$R$1,0))*1000/Population!$C44</f>
        <v>41.395847113974291</v>
      </c>
      <c r="F46" s="10">
        <f t="shared" si="0"/>
        <v>33.110686108155278</v>
      </c>
    </row>
    <row r="47" spans="1:6">
      <c r="A47" s="2" t="s">
        <v>94</v>
      </c>
      <c r="B47" s="2" t="s">
        <v>42</v>
      </c>
      <c r="C47" s="13">
        <f>1000*INDEX('Data - Total'!$C$2:$R$53,MATCH($B47,'Data - Total'!$B$2:$B$53,0),MATCH($H$1,'Data - Total'!$C$1:$R$1,0))/Population!$C45</f>
        <v>57.30021035829072</v>
      </c>
      <c r="D47" s="10">
        <f>INDEX('Data - Current'!$C$2:$R$53,MATCH($B47,'Data - Current'!$B$2:$B$53,0),MATCH($H$1,'Data - Current'!$C$1:$R$1,0))*1000/Population!$C45</f>
        <v>66.354648369827814</v>
      </c>
      <c r="E47" s="10">
        <f>INDEX('Data - Capital'!$C$2:$R$53,MATCH($B47,'Data - Capital'!$B$2:$B$53,0),MATCH($H$1,'Data - Capital'!$C$1:$R$1,0))*1000/Population!$C45</f>
        <v>7.2188570507051937</v>
      </c>
      <c r="F47" s="10">
        <f t="shared" si="0"/>
        <v>16.27329506224229</v>
      </c>
    </row>
    <row r="48" spans="1:6">
      <c r="A48" s="2" t="s">
        <v>95</v>
      </c>
      <c r="B48" s="2" t="s">
        <v>43</v>
      </c>
      <c r="C48" s="13">
        <f>1000*INDEX('Data - Total'!$C$2:$R$53,MATCH($B48,'Data - Total'!$B$2:$B$53,0),MATCH($H$1,'Data - Total'!$C$1:$R$1,0))/Population!$C46</f>
        <v>64.658531237059009</v>
      </c>
      <c r="D48" s="10">
        <f>INDEX('Data - Current'!$C$2:$R$53,MATCH($B48,'Data - Current'!$B$2:$B$53,0),MATCH($H$1,'Data - Current'!$C$1:$R$1,0))*1000/Population!$C46</f>
        <v>60.051607964338125</v>
      </c>
      <c r="E48" s="10">
        <f>INDEX('Data - Capital'!$C$2:$R$53,MATCH($B48,'Data - Capital'!$B$2:$B$53,0),MATCH($H$1,'Data - Capital'!$C$1:$R$1,0))*1000/Population!$C46</f>
        <v>22.212026769552512</v>
      </c>
      <c r="F48" s="10">
        <f t="shared" si="0"/>
        <v>17.605103496831632</v>
      </c>
    </row>
    <row r="49" spans="1:6">
      <c r="A49" s="2" t="s">
        <v>97</v>
      </c>
      <c r="B49" s="2" t="s">
        <v>45</v>
      </c>
      <c r="C49" s="13">
        <f>1000*INDEX('Data - Total'!$C$2:$R$53,MATCH($B49,'Data - Total'!$B$2:$B$53,0),MATCH($H$1,'Data - Total'!$C$1:$R$1,0))/Population!$C47</f>
        <v>146.03876304026977</v>
      </c>
      <c r="D49" s="10">
        <f>INDEX('Data - Current'!$C$2:$R$53,MATCH($B49,'Data - Current'!$B$2:$B$53,0),MATCH($H$1,'Data - Current'!$C$1:$R$1,0))*1000/Population!$C47</f>
        <v>133.66517301451319</v>
      </c>
      <c r="E49" s="10">
        <f>INDEX('Data - Capital'!$C$2:$R$53,MATCH($B49,'Data - Capital'!$B$2:$B$53,0),MATCH($H$1,'Data - Capital'!$C$1:$R$1,0))*1000/Population!$C47</f>
        <v>46.830443045201129</v>
      </c>
      <c r="F49" s="10">
        <f t="shared" si="0"/>
        <v>34.456853019444537</v>
      </c>
    </row>
    <row r="50" spans="1:6">
      <c r="A50" s="2" t="s">
        <v>98</v>
      </c>
      <c r="B50" s="2" t="s">
        <v>46</v>
      </c>
      <c r="C50" s="13">
        <f>1000*INDEX('Data - Total'!$C$2:$R$53,MATCH($B50,'Data - Total'!$B$2:$B$53,0),MATCH($H$1,'Data - Total'!$C$1:$R$1,0))/Population!$C48</f>
        <v>53.81880671673018</v>
      </c>
      <c r="D50" s="10">
        <f>INDEX('Data - Current'!$C$2:$R$53,MATCH($B50,'Data - Current'!$B$2:$B$53,0),MATCH($H$1,'Data - Current'!$C$1:$R$1,0))*1000/Population!$C48</f>
        <v>68.068061673305252</v>
      </c>
      <c r="E50" s="10">
        <f>INDEX('Data - Capital'!$C$2:$R$53,MATCH($B50,'Data - Capital'!$B$2:$B$53,0),MATCH($H$1,'Data - Capital'!$C$1:$R$1,0))*1000/Population!$C48</f>
        <v>13.105737073935778</v>
      </c>
      <c r="F50" s="10">
        <f t="shared" si="0"/>
        <v>27.354992030510843</v>
      </c>
    </row>
    <row r="51" spans="1:6">
      <c r="A51" s="2" t="s">
        <v>99</v>
      </c>
      <c r="B51" s="2" t="s">
        <v>47</v>
      </c>
      <c r="C51" s="13">
        <f>1000*INDEX('Data - Total'!$C$2:$R$53,MATCH($B51,'Data - Total'!$B$2:$B$53,0),MATCH($H$1,'Data - Total'!$C$1:$R$1,0))/Population!$C49</f>
        <v>83.054430737242626</v>
      </c>
      <c r="D51" s="10">
        <f>INDEX('Data - Current'!$C$2:$R$53,MATCH($B51,'Data - Current'!$B$2:$B$53,0),MATCH($H$1,'Data - Current'!$C$1:$R$1,0))*1000/Population!$C49</f>
        <v>93.802320935013483</v>
      </c>
      <c r="E51" s="10">
        <f>INDEX('Data - Capital'!$C$2:$R$53,MATCH($B51,'Data - Capital'!$B$2:$B$53,0),MATCH($H$1,'Data - Capital'!$C$1:$R$1,0))*1000/Population!$C49</f>
        <v>20.043151689245349</v>
      </c>
      <c r="F51" s="10">
        <f t="shared" si="0"/>
        <v>30.791041887016206</v>
      </c>
    </row>
    <row r="52" spans="1:6">
      <c r="A52" s="2" t="s">
        <v>100</v>
      </c>
      <c r="B52" s="2" t="s">
        <v>48</v>
      </c>
      <c r="C52" s="13">
        <f>1000*INDEX('Data - Total'!$C$2:$R$53,MATCH($B52,'Data - Total'!$B$2:$B$53,0),MATCH($H$1,'Data - Total'!$C$1:$R$1,0))/Population!$C50</f>
        <v>115.99380829644774</v>
      </c>
      <c r="D52" s="10">
        <f>INDEX('Data - Current'!$C$2:$R$53,MATCH($B52,'Data - Current'!$B$2:$B$53,0),MATCH($H$1,'Data - Current'!$C$1:$R$1,0))*1000/Population!$C50</f>
        <v>114.62409326706616</v>
      </c>
      <c r="E52" s="10">
        <f>INDEX('Data - Capital'!$C$2:$R$53,MATCH($B52,'Data - Capital'!$B$2:$B$53,0),MATCH($H$1,'Data - Capital'!$C$1:$R$1,0))*1000/Population!$C50</f>
        <v>34.468068137740026</v>
      </c>
      <c r="F52" s="10">
        <f t="shared" si="0"/>
        <v>33.098353108358438</v>
      </c>
    </row>
    <row r="53" spans="1:6">
      <c r="A53" s="2" t="s">
        <v>101</v>
      </c>
      <c r="B53" s="2" t="s">
        <v>49</v>
      </c>
      <c r="C53" s="13">
        <f>1000*INDEX('Data - Total'!$C$2:$R$53,MATCH($B53,'Data - Total'!$B$2:$B$53,0),MATCH($H$1,'Data - Total'!$C$1:$R$1,0))/Population!$C51</f>
        <v>63.786117966097315</v>
      </c>
      <c r="D53" s="10">
        <f>INDEX('Data - Current'!$C$2:$R$53,MATCH($B53,'Data - Current'!$B$2:$B$53,0),MATCH($H$1,'Data - Current'!$C$1:$R$1,0))*1000/Population!$C51</f>
        <v>95.152595494402078</v>
      </c>
      <c r="E53" s="10">
        <f>INDEX('Data - Capital'!$C$2:$R$53,MATCH($B53,'Data - Capital'!$B$2:$B$53,0),MATCH($H$1,'Data - Capital'!$C$1:$R$1,0))*1000/Population!$C51</f>
        <v>3.3895145915586435</v>
      </c>
      <c r="F53" s="10">
        <f t="shared" si="0"/>
        <v>34.7559921198634</v>
      </c>
    </row>
    <row r="54" spans="1:6">
      <c r="A54" s="2" t="s">
        <v>102</v>
      </c>
      <c r="B54" s="2" t="s">
        <v>50</v>
      </c>
      <c r="C54" s="13">
        <f>1000*INDEX('Data - Total'!$C$2:$R$53,MATCH($B54,'Data - Total'!$B$2:$B$53,0),MATCH($H$1,'Data - Total'!$C$1:$R$1,0))/Population!$C52</f>
        <v>66.657897936169235</v>
      </c>
      <c r="D54" s="10">
        <f>INDEX('Data - Current'!$C$2:$R$53,MATCH($B54,'Data - Current'!$B$2:$B$53,0),MATCH($H$1,'Data - Current'!$C$1:$R$1,0))*1000/Population!$C52</f>
        <v>84.582964767170992</v>
      </c>
      <c r="E54" s="10">
        <f>INDEX('Data - Capital'!$C$2:$R$53,MATCH($B54,'Data - Capital'!$B$2:$B$53,0),MATCH($H$1,'Data - Capital'!$C$1:$R$1,0))*1000/Population!$C52</f>
        <v>21.185392622528163</v>
      </c>
      <c r="F54" s="10">
        <f t="shared" si="0"/>
        <v>39.110459453529927</v>
      </c>
    </row>
    <row r="55" spans="1:6">
      <c r="A55" s="3" t="s">
        <v>103</v>
      </c>
      <c r="B55" s="3" t="s">
        <v>51</v>
      </c>
      <c r="C55" s="14">
        <f>1000*INDEX('Data - Total'!$C$2:$R$53,MATCH($B55,'Data - Total'!$B$2:$B$53,0),MATCH($H$1,'Data - Total'!$C$1:$R$1,0))/Population!$C53</f>
        <v>217.95549607986229</v>
      </c>
      <c r="D55" s="11">
        <f>INDEX('Data - Current'!$C$2:$R$53,MATCH($B55,'Data - Current'!$B$2:$B$53,0),MATCH($H$1,'Data - Current'!$C$1:$R$1,0))*1000/Population!$C53</f>
        <v>196.27903268023707</v>
      </c>
      <c r="E55" s="11">
        <f>INDEX('Data - Capital'!$C$2:$R$53,MATCH($B55,'Data - Capital'!$B$2:$B$53,0),MATCH($H$1,'Data - Capital'!$C$1:$R$1,0))*1000/Population!$C53</f>
        <v>72.474445001066059</v>
      </c>
      <c r="F55" s="11">
        <f t="shared" si="0"/>
        <v>50.797981601440853</v>
      </c>
    </row>
    <row r="56" spans="1:6" ht="15" customHeight="1">
      <c r="A56" s="32" t="s">
        <v>146</v>
      </c>
      <c r="B56" s="33"/>
      <c r="C56" s="33"/>
      <c r="D56" s="33"/>
      <c r="E56" s="33"/>
      <c r="F56" s="34"/>
    </row>
    <row r="57" spans="1:6">
      <c r="A57" s="35"/>
      <c r="B57" s="36"/>
      <c r="C57" s="36"/>
      <c r="D57" s="36"/>
      <c r="E57" s="36"/>
      <c r="F57" s="37"/>
    </row>
    <row r="58" spans="1:6">
      <c r="A58" s="35"/>
      <c r="B58" s="36"/>
      <c r="C58" s="36"/>
      <c r="D58" s="36"/>
      <c r="E58" s="36"/>
      <c r="F58" s="37"/>
    </row>
    <row r="59" spans="1:6">
      <c r="A59" s="35"/>
      <c r="B59" s="36"/>
      <c r="C59" s="36"/>
      <c r="D59" s="36"/>
      <c r="E59" s="36"/>
      <c r="F59" s="37"/>
    </row>
    <row r="60" spans="1:6">
      <c r="A60" s="35"/>
      <c r="B60" s="36"/>
      <c r="C60" s="36"/>
      <c r="D60" s="36"/>
      <c r="E60" s="36"/>
      <c r="F60" s="37"/>
    </row>
    <row r="61" spans="1:6">
      <c r="A61" s="35"/>
      <c r="B61" s="36"/>
      <c r="C61" s="36"/>
      <c r="D61" s="36"/>
      <c r="E61" s="36"/>
      <c r="F61" s="37"/>
    </row>
    <row r="62" spans="1:6">
      <c r="A62" s="35"/>
      <c r="B62" s="36"/>
      <c r="C62" s="36"/>
      <c r="D62" s="36"/>
      <c r="E62" s="36"/>
      <c r="F62" s="37"/>
    </row>
    <row r="63" spans="1:6">
      <c r="A63" s="38"/>
      <c r="B63" s="39"/>
      <c r="C63" s="39"/>
      <c r="D63" s="39"/>
      <c r="E63" s="39"/>
      <c r="F63" s="40"/>
    </row>
    <row r="67" spans="7:7">
      <c r="G67" s="6"/>
    </row>
  </sheetData>
  <mergeCells count="3">
    <mergeCell ref="A1:F1"/>
    <mergeCell ref="A2:F2"/>
    <mergeCell ref="A56:F6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abSelected="1" workbookViewId="0">
      <selection activeCell="G40" sqref="G40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4" width="17.85546875" bestFit="1" customWidth="1"/>
    <col min="5" max="5" width="11.42578125" bestFit="1" customWidth="1"/>
    <col min="6" max="6" width="20.140625" customWidth="1"/>
  </cols>
  <sheetData>
    <row r="1" spans="1:10">
      <c r="A1" s="26" t="s">
        <v>137</v>
      </c>
      <c r="B1" s="27"/>
      <c r="C1" s="27"/>
      <c r="D1" s="27"/>
      <c r="E1" s="27"/>
      <c r="F1" s="28"/>
      <c r="H1" t="s">
        <v>113</v>
      </c>
    </row>
    <row r="2" spans="1:10">
      <c r="A2" s="29" t="s">
        <v>161</v>
      </c>
      <c r="B2" s="30"/>
      <c r="C2" s="30"/>
      <c r="D2" s="30"/>
      <c r="E2" s="30"/>
      <c r="F2" s="31"/>
    </row>
    <row r="3" spans="1:10" ht="30" customHeight="1">
      <c r="A3" s="15" t="s">
        <v>104</v>
      </c>
      <c r="B3" s="15" t="s">
        <v>105</v>
      </c>
      <c r="C3" s="15" t="s">
        <v>111</v>
      </c>
      <c r="D3" s="16" t="s">
        <v>123</v>
      </c>
      <c r="E3" s="15" t="s">
        <v>124</v>
      </c>
      <c r="F3" s="15" t="s">
        <v>110</v>
      </c>
      <c r="I3" s="7"/>
      <c r="J3" s="7"/>
    </row>
    <row r="4" spans="1:10">
      <c r="A4" s="1" t="s">
        <v>96</v>
      </c>
      <c r="B4" s="1" t="s">
        <v>44</v>
      </c>
      <c r="C4" s="12">
        <f>1000*INDEX('Data - Total'!$C$2:$R$53,MATCH($B4,'Data - Total'!$B$2:$B$53,0),MATCH($H$1,'Data - Total'!$C$1:$R$1,0))/Population!$C2</f>
        <v>13.920435749688046</v>
      </c>
      <c r="D4" s="12">
        <f>INDEX('Data - Current'!$C$2:$R$53,MATCH($B4,'Data - Current'!$B$2:$B$53,0),MATCH($H$1,'Data - Current'!$C$1:$R$1,0))*1000/Population!$C2</f>
        <v>99.014409754724554</v>
      </c>
      <c r="E4" s="12">
        <f>INDEX('Data - Capital'!$C$2:$R$53,MATCH($B4,'Data - Capital'!$B$2:$B$53,0),MATCH($H$1,'Data - Capital'!$C$1:$R$1,0))*1000/Population!$C2</f>
        <v>65.709224336161952</v>
      </c>
      <c r="F4" s="9">
        <f>D4+E4-C4</f>
        <v>150.80319834119845</v>
      </c>
    </row>
    <row r="5" spans="1:10">
      <c r="A5" s="2" t="s">
        <v>52</v>
      </c>
      <c r="B5" s="2" t="s">
        <v>0</v>
      </c>
      <c r="C5" s="13">
        <f>1000*INDEX('Data - Total'!$C$2:$R$53,MATCH($B5,'Data - Total'!$B$2:$B$53,0),MATCH($H$1,'Data - Total'!$C$1:$R$1,0))/Population!$C3</f>
        <v>-21.236188848784966</v>
      </c>
      <c r="D5" s="10">
        <f>INDEX('Data - Current'!$C$2:$R$53,MATCH($B5,'Data - Current'!$B$2:$B$53,0),MATCH($H$1,'Data - Current'!$C$1:$R$1,0))*1000/Population!$C3</f>
        <v>55.931893079458071</v>
      </c>
      <c r="E5" s="10">
        <f>INDEX('Data - Capital'!$C$2:$R$53,MATCH($B5,'Data - Capital'!$B$2:$B$53,0),MATCH($H$1,'Data - Capital'!$C$1:$R$1,0))*1000/Population!$C3</f>
        <v>19.263167246637458</v>
      </c>
      <c r="F5" s="10">
        <f>D5+E5-C5</f>
        <v>96.431249174880492</v>
      </c>
    </row>
    <row r="6" spans="1:10">
      <c r="A6" s="2" t="s">
        <v>53</v>
      </c>
      <c r="B6" s="2" t="s">
        <v>1</v>
      </c>
      <c r="C6" s="13">
        <f>1000*INDEX('Data - Total'!$C$2:$R$53,MATCH($B6,'Data - Total'!$B$2:$B$53,0),MATCH($H$1,'Data - Total'!$C$1:$R$1,0))/Population!$C4</f>
        <v>9.2670989945026605</v>
      </c>
      <c r="D6" s="10">
        <f>INDEX('Data - Current'!$C$2:$R$53,MATCH($B6,'Data - Current'!$B$2:$B$53,0),MATCH($H$1,'Data - Current'!$C$1:$R$1,0))*1000/Population!$C4</f>
        <v>87.668808244230121</v>
      </c>
      <c r="E6" s="10">
        <f>INDEX('Data - Capital'!$C$2:$R$53,MATCH($B6,'Data - Capital'!$B$2:$B$53,0),MATCH($H$1,'Data - Capital'!$C$1:$R$1,0))*1000/Population!$C4</f>
        <v>36.859116842046227</v>
      </c>
      <c r="F6" s="10">
        <f t="shared" ref="F6:F55" si="0">D6+E6-C6</f>
        <v>115.26082609177369</v>
      </c>
    </row>
    <row r="7" spans="1:10">
      <c r="A7" s="2" t="s">
        <v>54</v>
      </c>
      <c r="B7" s="2" t="s">
        <v>2</v>
      </c>
      <c r="C7" s="13">
        <f>1000*INDEX('Data - Total'!$C$2:$R$53,MATCH($B7,'Data - Total'!$B$2:$B$53,0),MATCH($H$1,'Data - Total'!$C$1:$R$1,0))/Population!$C5</f>
        <v>6.7201668762381344</v>
      </c>
      <c r="D7" s="10">
        <f>INDEX('Data - Current'!$C$2:$R$53,MATCH($B7,'Data - Current'!$B$2:$B$53,0),MATCH($H$1,'Data - Current'!$C$1:$R$1,0))*1000/Population!$C5</f>
        <v>77.000583871599503</v>
      </c>
      <c r="E7" s="10">
        <f>INDEX('Data - Capital'!$C$2:$R$53,MATCH($B7,'Data - Capital'!$B$2:$B$53,0),MATCH($H$1,'Data - Capital'!$C$1:$R$1,0))*1000/Population!$C5</f>
        <v>60.795096454734086</v>
      </c>
      <c r="F7" s="10">
        <f t="shared" si="0"/>
        <v>131.07551345009546</v>
      </c>
    </row>
    <row r="8" spans="1:10">
      <c r="A8" s="2" t="s">
        <v>55</v>
      </c>
      <c r="B8" s="2" t="s">
        <v>3</v>
      </c>
      <c r="C8" s="13">
        <f>1000*INDEX('Data - Total'!$C$2:$R$53,MATCH($B8,'Data - Total'!$B$2:$B$53,0),MATCH($H$1,'Data - Total'!$C$1:$R$1,0))/Population!$C6</f>
        <v>1.5841047028108364</v>
      </c>
      <c r="D8" s="10">
        <f>INDEX('Data - Current'!$C$2:$R$53,MATCH($B8,'Data - Current'!$B$2:$B$53,0),MATCH($H$1,'Data - Current'!$C$1:$R$1,0))*1000/Population!$C6</f>
        <v>60.046790763910082</v>
      </c>
      <c r="E8" s="10">
        <f>INDEX('Data - Capital'!$C$2:$R$53,MATCH($B8,'Data - Capital'!$B$2:$B$53,0),MATCH($H$1,'Data - Capital'!$C$1:$R$1,0))*1000/Population!$C6</f>
        <v>33.706981317600786</v>
      </c>
      <c r="F8" s="10">
        <f t="shared" si="0"/>
        <v>92.169667378700041</v>
      </c>
    </row>
    <row r="9" spans="1:10">
      <c r="A9" s="2" t="s">
        <v>56</v>
      </c>
      <c r="B9" s="2" t="s">
        <v>4</v>
      </c>
      <c r="C9" s="13">
        <f>1000*INDEX('Data - Total'!$C$2:$R$53,MATCH($B9,'Data - Total'!$B$2:$B$53,0),MATCH($H$1,'Data - Total'!$C$1:$R$1,0))/Population!$C7</f>
        <v>-3.0766276136425139</v>
      </c>
      <c r="D9" s="10">
        <f>INDEX('Data - Current'!$C$2:$R$53,MATCH($B9,'Data - Current'!$B$2:$B$53,0),MATCH($H$1,'Data - Current'!$C$1:$R$1,0))*1000/Population!$C7</f>
        <v>121.7744211011387</v>
      </c>
      <c r="E9" s="10">
        <f>INDEX('Data - Capital'!$C$2:$R$53,MATCH($B9,'Data - Capital'!$B$2:$B$53,0),MATCH($H$1,'Data - Capital'!$C$1:$R$1,0))*1000/Population!$C7</f>
        <v>44.284731698525434</v>
      </c>
      <c r="F9" s="10">
        <f t="shared" si="0"/>
        <v>169.13578041330663</v>
      </c>
    </row>
    <row r="10" spans="1:10">
      <c r="A10" s="2" t="s">
        <v>57</v>
      </c>
      <c r="B10" s="2" t="s">
        <v>5</v>
      </c>
      <c r="C10" s="13">
        <f>1000*INDEX('Data - Total'!$C$2:$R$53,MATCH($B10,'Data - Total'!$B$2:$B$53,0),MATCH($H$1,'Data - Total'!$C$1:$R$1,0))/Population!$C8</f>
        <v>11.882214507785394</v>
      </c>
      <c r="D10" s="10">
        <f>INDEX('Data - Current'!$C$2:$R$53,MATCH($B10,'Data - Current'!$B$2:$B$53,0),MATCH($H$1,'Data - Current'!$C$1:$R$1,0))*1000/Population!$C8</f>
        <v>106.21839552255337</v>
      </c>
      <c r="E10" s="10">
        <f>INDEX('Data - Capital'!$C$2:$R$53,MATCH($B10,'Data - Capital'!$B$2:$B$53,0),MATCH($H$1,'Data - Capital'!$C$1:$R$1,0))*1000/Population!$C8</f>
        <v>60.882457009820854</v>
      </c>
      <c r="F10" s="10">
        <f t="shared" si="0"/>
        <v>155.21863802458884</v>
      </c>
    </row>
    <row r="11" spans="1:10">
      <c r="A11" s="2" t="s">
        <v>58</v>
      </c>
      <c r="B11" s="2" t="s">
        <v>6</v>
      </c>
      <c r="C11" s="13">
        <f>1000*INDEX('Data - Total'!$C$2:$R$53,MATCH($B11,'Data - Total'!$B$2:$B$53,0),MATCH($H$1,'Data - Total'!$C$1:$R$1,0))/Population!$C9</f>
        <v>63.735650443667055</v>
      </c>
      <c r="D11" s="10">
        <f>INDEX('Data - Current'!$C$2:$R$53,MATCH($B11,'Data - Current'!$B$2:$B$53,0),MATCH($H$1,'Data - Current'!$C$1:$R$1,0))*1000/Population!$C9</f>
        <v>90.459169109844808</v>
      </c>
      <c r="E11" s="10">
        <f>INDEX('Data - Capital'!$C$2:$R$53,MATCH($B11,'Data - Capital'!$B$2:$B$53,0),MATCH($H$1,'Data - Capital'!$C$1:$R$1,0))*1000/Population!$C9</f>
        <v>78.288441731801086</v>
      </c>
      <c r="F11" s="10">
        <f t="shared" si="0"/>
        <v>105.01196039797884</v>
      </c>
    </row>
    <row r="12" spans="1:10">
      <c r="A12" s="2" t="s">
        <v>59</v>
      </c>
      <c r="B12" s="2" t="s">
        <v>7</v>
      </c>
      <c r="C12" s="13">
        <f>1000*INDEX('Data - Total'!$C$2:$R$53,MATCH($B12,'Data - Total'!$B$2:$B$53,0),MATCH($H$1,'Data - Total'!$C$1:$R$1,0))/Population!$C10</f>
        <v>52.983975019659042</v>
      </c>
      <c r="D12" s="10">
        <f>INDEX('Data - Current'!$C$2:$R$53,MATCH($B12,'Data - Current'!$B$2:$B$53,0),MATCH($H$1,'Data - Current'!$C$1:$R$1,0))*1000/Population!$C10</f>
        <v>133.86688130738887</v>
      </c>
      <c r="E12" s="10">
        <f>INDEX('Data - Capital'!$C$2:$R$53,MATCH($B12,'Data - Capital'!$B$2:$B$53,0),MATCH($H$1,'Data - Capital'!$C$1:$R$1,0))*1000/Population!$C10</f>
        <v>83.869117148244968</v>
      </c>
      <c r="F12" s="10">
        <f t="shared" si="0"/>
        <v>164.75202343597476</v>
      </c>
    </row>
    <row r="13" spans="1:10">
      <c r="A13" s="2" t="s">
        <v>60</v>
      </c>
      <c r="B13" s="2" t="s">
        <v>8</v>
      </c>
      <c r="C13" s="13">
        <f>1000*INDEX('Data - Total'!$C$2:$R$53,MATCH($B13,'Data - Total'!$B$2:$B$53,0),MATCH($H$1,'Data - Total'!$C$1:$R$1,0))/Population!$C11</f>
        <v>362.69526329050137</v>
      </c>
      <c r="D13" s="10">
        <f>INDEX('Data - Current'!$C$2:$R$53,MATCH($B13,'Data - Current'!$B$2:$B$53,0),MATCH($H$1,'Data - Current'!$C$1:$R$1,0))*1000/Population!$C11</f>
        <v>222.3922902494331</v>
      </c>
      <c r="E13" s="10">
        <f>INDEX('Data - Capital'!$C$2:$R$53,MATCH($B13,'Data - Capital'!$B$2:$B$53,0),MATCH($H$1,'Data - Capital'!$C$1:$R$1,0))*1000/Population!$C11</f>
        <v>553.54150919627114</v>
      </c>
      <c r="F13" s="10">
        <f t="shared" si="0"/>
        <v>413.23853615520289</v>
      </c>
    </row>
    <row r="14" spans="1:10">
      <c r="A14" s="2" t="s">
        <v>61</v>
      </c>
      <c r="B14" s="2" t="s">
        <v>9</v>
      </c>
      <c r="C14" s="13">
        <f>1000*INDEX('Data - Total'!$C$2:$R$53,MATCH($B14,'Data - Total'!$B$2:$B$53,0),MATCH($H$1,'Data - Total'!$C$1:$R$1,0))/Population!$C12</f>
        <v>8.3308632894928749</v>
      </c>
      <c r="D14" s="10">
        <f>INDEX('Data - Current'!$C$2:$R$53,MATCH($B14,'Data - Current'!$B$2:$B$53,0),MATCH($H$1,'Data - Current'!$C$1:$R$1,0))*1000/Population!$C12</f>
        <v>117.55400612867088</v>
      </c>
      <c r="E14" s="10">
        <f>INDEX('Data - Capital'!$C$2:$R$53,MATCH($B14,'Data - Capital'!$B$2:$B$53,0),MATCH($H$1,'Data - Capital'!$C$1:$R$1,0))*1000/Population!$C12</f>
        <v>47.133706362049338</v>
      </c>
      <c r="F14" s="10">
        <f t="shared" si="0"/>
        <v>156.35684920122736</v>
      </c>
    </row>
    <row r="15" spans="1:10">
      <c r="A15" s="2" t="s">
        <v>62</v>
      </c>
      <c r="B15" s="2" t="s">
        <v>10</v>
      </c>
      <c r="C15" s="13">
        <f>1000*INDEX('Data - Total'!$C$2:$R$53,MATCH($B15,'Data - Total'!$B$2:$B$53,0),MATCH($H$1,'Data - Total'!$C$1:$R$1,0))/Population!$C13</f>
        <v>6.8770037302147395</v>
      </c>
      <c r="D15" s="10">
        <f>INDEX('Data - Current'!$C$2:$R$53,MATCH($B15,'Data - Current'!$B$2:$B$53,0),MATCH($H$1,'Data - Current'!$C$1:$R$1,0))*1000/Population!$C13</f>
        <v>87.686964411735048</v>
      </c>
      <c r="E15" s="10">
        <f>INDEX('Data - Capital'!$C$2:$R$53,MATCH($B15,'Data - Capital'!$B$2:$B$53,0),MATCH($H$1,'Data - Capital'!$C$1:$R$1,0))*1000/Population!$C13</f>
        <v>44.37544107268878</v>
      </c>
      <c r="F15" s="10">
        <f t="shared" si="0"/>
        <v>125.1854017542091</v>
      </c>
    </row>
    <row r="16" spans="1:10">
      <c r="A16" s="2" t="s">
        <v>63</v>
      </c>
      <c r="B16" s="2" t="s">
        <v>11</v>
      </c>
      <c r="C16" s="13">
        <f>1000*INDEX('Data - Total'!$C$2:$R$53,MATCH($B16,'Data - Total'!$B$2:$B$53,0),MATCH($H$1,'Data - Total'!$C$1:$R$1,0))/Population!$C14</f>
        <v>-112.45751260441452</v>
      </c>
      <c r="D16" s="10">
        <f>INDEX('Data - Current'!$C$2:$R$53,MATCH($B16,'Data - Current'!$B$2:$B$53,0),MATCH($H$1,'Data - Current'!$C$1:$R$1,0))*1000/Population!$C14</f>
        <v>103.73673682441989</v>
      </c>
      <c r="E16" s="10">
        <f>INDEX('Data - Capital'!$C$2:$R$53,MATCH($B16,'Data - Capital'!$B$2:$B$53,0),MATCH($H$1,'Data - Capital'!$C$1:$R$1,0))*1000/Population!$C14</f>
        <v>88.411836589922501</v>
      </c>
      <c r="F16" s="10">
        <f t="shared" si="0"/>
        <v>304.60608601875691</v>
      </c>
    </row>
    <row r="17" spans="1:6">
      <c r="A17" s="2" t="s">
        <v>64</v>
      </c>
      <c r="B17" s="2" t="s">
        <v>12</v>
      </c>
      <c r="C17" s="13">
        <f>1000*INDEX('Data - Total'!$C$2:$R$53,MATCH($B17,'Data - Total'!$B$2:$B$53,0),MATCH($H$1,'Data - Total'!$C$1:$R$1,0))/Population!$C15</f>
        <v>-3.1549458194147619</v>
      </c>
      <c r="D17" s="10">
        <f>INDEX('Data - Current'!$C$2:$R$53,MATCH($B17,'Data - Current'!$B$2:$B$53,0),MATCH($H$1,'Data - Current'!$C$1:$R$1,0))*1000/Population!$C15</f>
        <v>75.425391234590336</v>
      </c>
      <c r="E17" s="10">
        <f>INDEX('Data - Capital'!$C$2:$R$53,MATCH($B17,'Data - Capital'!$B$2:$B$53,0),MATCH($H$1,'Data - Capital'!$C$1:$R$1,0))*1000/Population!$C15</f>
        <v>46.301368145952281</v>
      </c>
      <c r="F17" s="10">
        <f t="shared" si="0"/>
        <v>124.88170519995738</v>
      </c>
    </row>
    <row r="18" spans="1:6">
      <c r="A18" s="2" t="s">
        <v>65</v>
      </c>
      <c r="B18" s="2" t="s">
        <v>13</v>
      </c>
      <c r="C18" s="13">
        <f>1000*INDEX('Data - Total'!$C$2:$R$53,MATCH($B18,'Data - Total'!$B$2:$B$53,0),MATCH($H$1,'Data - Total'!$C$1:$R$1,0))/Population!$C16</f>
        <v>67.128468964357978</v>
      </c>
      <c r="D18" s="10">
        <f>INDEX('Data - Current'!$C$2:$R$53,MATCH($B18,'Data - Current'!$B$2:$B$53,0),MATCH($H$1,'Data - Current'!$C$1:$R$1,0))*1000/Population!$C16</f>
        <v>88.193871519927782</v>
      </c>
      <c r="E18" s="10">
        <f>INDEX('Data - Capital'!$C$2:$R$53,MATCH($B18,'Data - Capital'!$B$2:$B$53,0),MATCH($H$1,'Data - Capital'!$C$1:$R$1,0))*1000/Population!$C16</f>
        <v>71.88675137176287</v>
      </c>
      <c r="F18" s="10">
        <f t="shared" si="0"/>
        <v>92.952153927332688</v>
      </c>
    </row>
    <row r="19" spans="1:6">
      <c r="A19" s="2" t="s">
        <v>66</v>
      </c>
      <c r="B19" s="2" t="s">
        <v>14</v>
      </c>
      <c r="C19" s="13">
        <f>1000*INDEX('Data - Total'!$C$2:$R$53,MATCH($B19,'Data - Total'!$B$2:$B$53,0),MATCH($H$1,'Data - Total'!$C$1:$R$1,0))/Population!$C17</f>
        <v>17.738532851038418</v>
      </c>
      <c r="D19" s="10">
        <f>INDEX('Data - Current'!$C$2:$R$53,MATCH($B19,'Data - Current'!$B$2:$B$53,0),MATCH($H$1,'Data - Current'!$C$1:$R$1,0))*1000/Population!$C17</f>
        <v>101.40261795096451</v>
      </c>
      <c r="E19" s="10">
        <f>INDEX('Data - Capital'!$C$2:$R$53,MATCH($B19,'Data - Capital'!$B$2:$B$53,0),MATCH($H$1,'Data - Capital'!$C$1:$R$1,0))*1000/Population!$C17</f>
        <v>83.430973171937481</v>
      </c>
      <c r="F19" s="10">
        <f t="shared" si="0"/>
        <v>167.09505827186356</v>
      </c>
    </row>
    <row r="20" spans="1:6">
      <c r="A20" s="2" t="s">
        <v>67</v>
      </c>
      <c r="B20" s="2" t="s">
        <v>15</v>
      </c>
      <c r="C20" s="13">
        <f>1000*INDEX('Data - Total'!$C$2:$R$53,MATCH($B20,'Data - Total'!$B$2:$B$53,0),MATCH($H$1,'Data - Total'!$C$1:$R$1,0))/Population!$C18</f>
        <v>62.829351075364073</v>
      </c>
      <c r="D20" s="10">
        <f>INDEX('Data - Current'!$C$2:$R$53,MATCH($B20,'Data - Current'!$B$2:$B$53,0),MATCH($H$1,'Data - Current'!$C$1:$R$1,0))*1000/Population!$C18</f>
        <v>102.47615765612733</v>
      </c>
      <c r="E20" s="10">
        <f>INDEX('Data - Capital'!$C$2:$R$53,MATCH($B20,'Data - Capital'!$B$2:$B$53,0),MATCH($H$1,'Data - Capital'!$C$1:$R$1,0))*1000/Population!$C18</f>
        <v>121.46127925330022</v>
      </c>
      <c r="F20" s="10">
        <f t="shared" si="0"/>
        <v>161.1080858340635</v>
      </c>
    </row>
    <row r="21" spans="1:6">
      <c r="A21" s="2" t="s">
        <v>68</v>
      </c>
      <c r="B21" s="2" t="s">
        <v>16</v>
      </c>
      <c r="C21" s="13">
        <f>1000*INDEX('Data - Total'!$C$2:$R$53,MATCH($B21,'Data - Total'!$B$2:$B$53,0),MATCH($H$1,'Data - Total'!$C$1:$R$1,0))/Population!$C19</f>
        <v>-13.878541881643789</v>
      </c>
      <c r="D21" s="10">
        <f>INDEX('Data - Current'!$C$2:$R$53,MATCH($B21,'Data - Current'!$B$2:$B$53,0),MATCH($H$1,'Data - Current'!$C$1:$R$1,0))*1000/Population!$C19</f>
        <v>78.378955261427194</v>
      </c>
      <c r="E21" s="10">
        <f>INDEX('Data - Capital'!$C$2:$R$53,MATCH($B21,'Data - Capital'!$B$2:$B$53,0),MATCH($H$1,'Data - Capital'!$C$1:$R$1,0))*1000/Population!$C19</f>
        <v>37.433912942841324</v>
      </c>
      <c r="F21" s="10">
        <f t="shared" si="0"/>
        <v>129.69141008591231</v>
      </c>
    </row>
    <row r="22" spans="1:6">
      <c r="A22" s="2" t="s">
        <v>69</v>
      </c>
      <c r="B22" s="2" t="s">
        <v>17</v>
      </c>
      <c r="C22" s="13">
        <f>1000*INDEX('Data - Total'!$C$2:$R$53,MATCH($B22,'Data - Total'!$B$2:$B$53,0),MATCH($H$1,'Data - Total'!$C$1:$R$1,0))/Population!$C20</f>
        <v>54.795692448781956</v>
      </c>
      <c r="D22" s="10">
        <f>INDEX('Data - Current'!$C$2:$R$53,MATCH($B22,'Data - Current'!$B$2:$B$53,0),MATCH($H$1,'Data - Current'!$C$1:$R$1,0))*1000/Population!$C20</f>
        <v>70.062610286611161</v>
      </c>
      <c r="E22" s="10">
        <f>INDEX('Data - Capital'!$C$2:$R$53,MATCH($B22,'Data - Capital'!$B$2:$B$53,0),MATCH($H$1,'Data - Capital'!$C$1:$R$1,0))*1000/Population!$C20</f>
        <v>106.21255102983599</v>
      </c>
      <c r="F22" s="10">
        <f t="shared" si="0"/>
        <v>121.47946886766522</v>
      </c>
    </row>
    <row r="23" spans="1:6">
      <c r="A23" s="2" t="s">
        <v>70</v>
      </c>
      <c r="B23" s="2" t="s">
        <v>18</v>
      </c>
      <c r="C23" s="13">
        <f>1000*INDEX('Data - Total'!$C$2:$R$53,MATCH($B23,'Data - Total'!$B$2:$B$53,0),MATCH($H$1,'Data - Total'!$C$1:$R$1,0))/Population!$C21</f>
        <v>105.58219957504696</v>
      </c>
      <c r="D23" s="10">
        <f>INDEX('Data - Current'!$C$2:$R$53,MATCH($B23,'Data - Current'!$B$2:$B$53,0),MATCH($H$1,'Data - Current'!$C$1:$R$1,0))*1000/Population!$C21</f>
        <v>71.884126457410005</v>
      </c>
      <c r="E23" s="10">
        <f>INDEX('Data - Capital'!$C$2:$R$53,MATCH($B23,'Data - Capital'!$B$2:$B$53,0),MATCH($H$1,'Data - Capital'!$C$1:$R$1,0))*1000/Population!$C21</f>
        <v>121.9227388102357</v>
      </c>
      <c r="F23" s="10">
        <f t="shared" si="0"/>
        <v>88.224665692598762</v>
      </c>
    </row>
    <row r="24" spans="1:6">
      <c r="A24" s="2" t="s">
        <v>71</v>
      </c>
      <c r="B24" s="2" t="s">
        <v>19</v>
      </c>
      <c r="C24" s="13">
        <f>1000*INDEX('Data - Total'!$C$2:$R$53,MATCH($B24,'Data - Total'!$B$2:$B$53,0),MATCH($H$1,'Data - Total'!$C$1:$R$1,0))/Population!$C22</f>
        <v>20.938708045810902</v>
      </c>
      <c r="D24" s="10">
        <f>INDEX('Data - Current'!$C$2:$R$53,MATCH($B24,'Data - Current'!$B$2:$B$53,0),MATCH($H$1,'Data - Current'!$C$1:$R$1,0))*1000/Population!$C22</f>
        <v>95.763033346580443</v>
      </c>
      <c r="E24" s="10">
        <f>INDEX('Data - Capital'!$C$2:$R$53,MATCH($B24,'Data - Capital'!$B$2:$B$53,0),MATCH($H$1,'Data - Capital'!$C$1:$R$1,0))*1000/Population!$C22</f>
        <v>49.623962811758616</v>
      </c>
      <c r="F24" s="10">
        <f t="shared" si="0"/>
        <v>124.44828811252816</v>
      </c>
    </row>
    <row r="25" spans="1:6">
      <c r="A25" s="2" t="s">
        <v>72</v>
      </c>
      <c r="B25" s="2" t="s">
        <v>20</v>
      </c>
      <c r="C25" s="13">
        <f>1000*INDEX('Data - Total'!$C$2:$R$53,MATCH($B25,'Data - Total'!$B$2:$B$53,0),MATCH($H$1,'Data - Total'!$C$1:$R$1,0))/Population!$C23</f>
        <v>17.803839527317454</v>
      </c>
      <c r="D25" s="10">
        <f>INDEX('Data - Current'!$C$2:$R$53,MATCH($B25,'Data - Current'!$B$2:$B$53,0),MATCH($H$1,'Data - Current'!$C$1:$R$1,0))*1000/Population!$C23</f>
        <v>146.59428607701628</v>
      </c>
      <c r="E25" s="10">
        <f>INDEX('Data - Capital'!$C$2:$R$53,MATCH($B25,'Data - Capital'!$B$2:$B$53,0),MATCH($H$1,'Data - Capital'!$C$1:$R$1,0))*1000/Population!$C23</f>
        <v>45.779749853143826</v>
      </c>
      <c r="F25" s="10">
        <f t="shared" si="0"/>
        <v>174.57019640284267</v>
      </c>
    </row>
    <row r="26" spans="1:6">
      <c r="A26" s="2" t="s">
        <v>73</v>
      </c>
      <c r="B26" s="2" t="s">
        <v>21</v>
      </c>
      <c r="C26" s="13">
        <f>1000*INDEX('Data - Total'!$C$2:$R$53,MATCH($B26,'Data - Total'!$B$2:$B$53,0),MATCH($H$1,'Data - Total'!$C$1:$R$1,0))/Population!$C24</f>
        <v>-60.700928464358086</v>
      </c>
      <c r="D26" s="10">
        <f>INDEX('Data - Current'!$C$2:$R$53,MATCH($B26,'Data - Current'!$B$2:$B$53,0),MATCH($H$1,'Data - Current'!$C$1:$R$1,0))*1000/Population!$C24</f>
        <v>91.350453865326173</v>
      </c>
      <c r="E26" s="10">
        <f>INDEX('Data - Capital'!$C$2:$R$53,MATCH($B26,'Data - Capital'!$B$2:$B$53,0),MATCH($H$1,'Data - Capital'!$C$1:$R$1,0))*1000/Population!$C24</f>
        <v>80.164168881141634</v>
      </c>
      <c r="F26" s="10">
        <f t="shared" si="0"/>
        <v>232.21555121082588</v>
      </c>
    </row>
    <row r="27" spans="1:6">
      <c r="A27" s="2" t="s">
        <v>74</v>
      </c>
      <c r="B27" s="2" t="s">
        <v>22</v>
      </c>
      <c r="C27" s="13">
        <f>1000*INDEX('Data - Total'!$C$2:$R$53,MATCH($B27,'Data - Total'!$B$2:$B$53,0),MATCH($H$1,'Data - Total'!$C$1:$R$1,0))/Population!$C25</f>
        <v>-0.15700904248662667</v>
      </c>
      <c r="D27" s="10">
        <f>INDEX('Data - Current'!$C$2:$R$53,MATCH($B27,'Data - Current'!$B$2:$B$53,0),MATCH($H$1,'Data - Current'!$C$1:$R$1,0))*1000/Population!$C25</f>
        <v>145.38096493994152</v>
      </c>
      <c r="E27" s="10">
        <f>INDEX('Data - Capital'!$C$2:$R$53,MATCH($B27,'Data - Capital'!$B$2:$B$53,0),MATCH($H$1,'Data - Capital'!$C$1:$R$1,0))*1000/Population!$C25</f>
        <v>50.139704663158447</v>
      </c>
      <c r="F27" s="10">
        <f t="shared" si="0"/>
        <v>195.67767864558661</v>
      </c>
    </row>
    <row r="28" spans="1:6">
      <c r="A28" s="2" t="s">
        <v>75</v>
      </c>
      <c r="B28" s="2" t="s">
        <v>23</v>
      </c>
      <c r="C28" s="13">
        <f>1000*INDEX('Data - Total'!$C$2:$R$53,MATCH($B28,'Data - Total'!$B$2:$B$53,0),MATCH($H$1,'Data - Total'!$C$1:$R$1,0))/Population!$C26</f>
        <v>5.7500861890322943</v>
      </c>
      <c r="D28" s="10">
        <f>INDEX('Data - Current'!$C$2:$R$53,MATCH($B28,'Data - Current'!$B$2:$B$53,0),MATCH($H$1,'Data - Current'!$C$1:$R$1,0))*1000/Population!$C26</f>
        <v>97.5631967721162</v>
      </c>
      <c r="E28" s="10">
        <f>INDEX('Data - Capital'!$C$2:$R$53,MATCH($B28,'Data - Capital'!$B$2:$B$53,0),MATCH($H$1,'Data - Capital'!$C$1:$R$1,0))*1000/Population!$C26</f>
        <v>46.181152154539951</v>
      </c>
      <c r="F28" s="10">
        <f t="shared" si="0"/>
        <v>137.99426273762387</v>
      </c>
    </row>
    <row r="29" spans="1:6">
      <c r="A29" s="2" t="s">
        <v>76</v>
      </c>
      <c r="B29" s="2" t="s">
        <v>24</v>
      </c>
      <c r="C29" s="13">
        <f>1000*INDEX('Data - Total'!$C$2:$R$53,MATCH($B29,'Data - Total'!$B$2:$B$53,0),MATCH($H$1,'Data - Total'!$C$1:$R$1,0))/Population!$C27</f>
        <v>61.848468439324783</v>
      </c>
      <c r="D29" s="10">
        <f>INDEX('Data - Current'!$C$2:$R$53,MATCH($B29,'Data - Current'!$B$2:$B$53,0),MATCH($H$1,'Data - Current'!$C$1:$R$1,0))*1000/Population!$C27</f>
        <v>50.857345125156684</v>
      </c>
      <c r="E29" s="10">
        <f>INDEX('Data - Capital'!$C$2:$R$53,MATCH($B29,'Data - Capital'!$B$2:$B$53,0),MATCH($H$1,'Data - Capital'!$C$1:$R$1,0))*1000/Population!$C27</f>
        <v>82.881997711424489</v>
      </c>
      <c r="F29" s="10">
        <f t="shared" si="0"/>
        <v>71.890874397256368</v>
      </c>
    </row>
    <row r="30" spans="1:6">
      <c r="A30" s="2" t="s">
        <v>77</v>
      </c>
      <c r="B30" s="2" t="s">
        <v>25</v>
      </c>
      <c r="C30" s="13">
        <f>1000*INDEX('Data - Total'!$C$2:$R$53,MATCH($B30,'Data - Total'!$B$2:$B$53,0),MATCH($H$1,'Data - Total'!$C$1:$R$1,0))/Population!$C28</f>
        <v>24.575783270522983</v>
      </c>
      <c r="D30" s="10">
        <f>INDEX('Data - Current'!$C$2:$R$53,MATCH($B30,'Data - Current'!$B$2:$B$53,0),MATCH($H$1,'Data - Current'!$C$1:$R$1,0))*1000/Population!$C28</f>
        <v>86.549988291002521</v>
      </c>
      <c r="E30" s="10">
        <f>INDEX('Data - Capital'!$C$2:$R$53,MATCH($B30,'Data - Capital'!$B$2:$B$53,0),MATCH($H$1,'Data - Capital'!$C$1:$R$1,0))*1000/Population!$C28</f>
        <v>57.881283877050713</v>
      </c>
      <c r="F30" s="10">
        <f t="shared" si="0"/>
        <v>119.85548889753025</v>
      </c>
    </row>
    <row r="31" spans="1:6">
      <c r="A31" s="2" t="s">
        <v>78</v>
      </c>
      <c r="B31" s="2" t="s">
        <v>26</v>
      </c>
      <c r="C31" s="13">
        <f>1000*INDEX('Data - Total'!$C$2:$R$53,MATCH($B31,'Data - Total'!$B$2:$B$53,0),MATCH($H$1,'Data - Total'!$C$1:$R$1,0))/Population!$C29</f>
        <v>25.732144935696997</v>
      </c>
      <c r="D31" s="10">
        <f>INDEX('Data - Current'!$C$2:$R$53,MATCH($B31,'Data - Current'!$B$2:$B$53,0),MATCH($H$1,'Data - Current'!$C$1:$R$1,0))*1000/Population!$C29</f>
        <v>60.02210586740658</v>
      </c>
      <c r="E31" s="10">
        <f>INDEX('Data - Capital'!$C$2:$R$53,MATCH($B31,'Data - Capital'!$B$2:$B$53,0),MATCH($H$1,'Data - Capital'!$C$1:$R$1,0))*1000/Population!$C29</f>
        <v>56.469448238743368</v>
      </c>
      <c r="F31" s="10">
        <f t="shared" si="0"/>
        <v>90.759409170452955</v>
      </c>
    </row>
    <row r="32" spans="1:6">
      <c r="A32" s="2" t="s">
        <v>79</v>
      </c>
      <c r="B32" s="2" t="s">
        <v>27</v>
      </c>
      <c r="C32" s="13">
        <f>1000*INDEX('Data - Total'!$C$2:$R$53,MATCH($B32,'Data - Total'!$B$2:$B$53,0),MATCH($H$1,'Data - Total'!$C$1:$R$1,0))/Population!$C30</f>
        <v>22.287949201476486</v>
      </c>
      <c r="D32" s="10">
        <f>INDEX('Data - Current'!$C$2:$R$53,MATCH($B32,'Data - Current'!$B$2:$B$53,0),MATCH($H$1,'Data - Current'!$C$1:$R$1,0))*1000/Population!$C30</f>
        <v>62.717227337081852</v>
      </c>
      <c r="E32" s="10">
        <f>INDEX('Data - Capital'!$C$2:$R$53,MATCH($B32,'Data - Capital'!$B$2:$B$53,0),MATCH($H$1,'Data - Capital'!$C$1:$R$1,0))*1000/Population!$C30</f>
        <v>59.679210902582447</v>
      </c>
      <c r="F32" s="10">
        <f t="shared" si="0"/>
        <v>100.1084890381878</v>
      </c>
    </row>
    <row r="33" spans="1:6">
      <c r="A33" s="2" t="s">
        <v>80</v>
      </c>
      <c r="B33" s="2" t="s">
        <v>28</v>
      </c>
      <c r="C33" s="13">
        <f>1000*INDEX('Data - Total'!$C$2:$R$53,MATCH($B33,'Data - Total'!$B$2:$B$53,0),MATCH($H$1,'Data - Total'!$C$1:$R$1,0))/Population!$C31</f>
        <v>-12.720102930955324</v>
      </c>
      <c r="D33" s="10">
        <f>INDEX('Data - Current'!$C$2:$R$53,MATCH($B33,'Data - Current'!$B$2:$B$53,0),MATCH($H$1,'Data - Current'!$C$1:$R$1,0))*1000/Population!$C31</f>
        <v>83.496385983823586</v>
      </c>
      <c r="E33" s="10">
        <f>INDEX('Data - Capital'!$C$2:$R$53,MATCH($B33,'Data - Capital'!$B$2:$B$53,0),MATCH($H$1,'Data - Capital'!$C$1:$R$1,0))*1000/Population!$C31</f>
        <v>55.703939214117078</v>
      </c>
      <c r="F33" s="10">
        <f t="shared" si="0"/>
        <v>151.92042812889599</v>
      </c>
    </row>
    <row r="34" spans="1:6">
      <c r="A34" s="2" t="s">
        <v>81</v>
      </c>
      <c r="B34" s="2" t="s">
        <v>29</v>
      </c>
      <c r="C34" s="13">
        <f>1000*INDEX('Data - Total'!$C$2:$R$53,MATCH($B34,'Data - Total'!$B$2:$B$53,0),MATCH($H$1,'Data - Total'!$C$1:$R$1,0))/Population!$C32</f>
        <v>9.0645782136794377</v>
      </c>
      <c r="D34" s="10">
        <f>INDEX('Data - Current'!$C$2:$R$53,MATCH($B34,'Data - Current'!$B$2:$B$53,0),MATCH($H$1,'Data - Current'!$C$1:$R$1,0))*1000/Population!$C32</f>
        <v>78.423700348975288</v>
      </c>
      <c r="E34" s="10">
        <f>INDEX('Data - Capital'!$C$2:$R$53,MATCH($B34,'Data - Capital'!$B$2:$B$53,0),MATCH($H$1,'Data - Capital'!$C$1:$R$1,0))*1000/Population!$C32</f>
        <v>28.053495921053329</v>
      </c>
      <c r="F34" s="10">
        <f t="shared" si="0"/>
        <v>97.412618056349174</v>
      </c>
    </row>
    <row r="35" spans="1:6">
      <c r="A35" s="2" t="s">
        <v>82</v>
      </c>
      <c r="B35" s="2" t="s">
        <v>30</v>
      </c>
      <c r="C35" s="13">
        <f>1000*INDEX('Data - Total'!$C$2:$R$53,MATCH($B35,'Data - Total'!$B$2:$B$53,0),MATCH($H$1,'Data - Total'!$C$1:$R$1,0))/Population!$C33</f>
        <v>-24.466651644885083</v>
      </c>
      <c r="D35" s="10">
        <f>INDEX('Data - Current'!$C$2:$R$53,MATCH($B35,'Data - Current'!$B$2:$B$53,0),MATCH($H$1,'Data - Current'!$C$1:$R$1,0))*1000/Population!$C33</f>
        <v>127.53853086976116</v>
      </c>
      <c r="E35" s="10">
        <f>INDEX('Data - Capital'!$C$2:$R$53,MATCH($B35,'Data - Capital'!$B$2:$B$53,0),MATCH($H$1,'Data - Capital'!$C$1:$R$1,0))*1000/Population!$C33</f>
        <v>39.677782785038303</v>
      </c>
      <c r="F35" s="10">
        <f t="shared" si="0"/>
        <v>191.68296529968455</v>
      </c>
    </row>
    <row r="36" spans="1:6">
      <c r="A36" s="2" t="s">
        <v>83</v>
      </c>
      <c r="B36" s="2" t="s">
        <v>31</v>
      </c>
      <c r="C36" s="13">
        <f>1000*INDEX('Data - Total'!$C$2:$R$53,MATCH($B36,'Data - Total'!$B$2:$B$53,0),MATCH($H$1,'Data - Total'!$C$1:$R$1,0))/Population!$C34</f>
        <v>-2.4978485019145213</v>
      </c>
      <c r="D36" s="10">
        <f>INDEX('Data - Current'!$C$2:$R$53,MATCH($B36,'Data - Current'!$B$2:$B$53,0),MATCH($H$1,'Data - Current'!$C$1:$R$1,0))*1000/Population!$C34</f>
        <v>54.549231169234872</v>
      </c>
      <c r="E36" s="10">
        <f>INDEX('Data - Capital'!$C$2:$R$53,MATCH($B36,'Data - Capital'!$B$2:$B$53,0),MATCH($H$1,'Data - Capital'!$C$1:$R$1,0))*1000/Population!$C34</f>
        <v>29.29875073995224</v>
      </c>
      <c r="F36" s="10">
        <f t="shared" si="0"/>
        <v>86.34583041110163</v>
      </c>
    </row>
    <row r="37" spans="1:6">
      <c r="A37" s="2" t="s">
        <v>84</v>
      </c>
      <c r="B37" s="2" t="s">
        <v>32</v>
      </c>
      <c r="C37" s="13">
        <f>1000*INDEX('Data - Total'!$C$2:$R$53,MATCH($B37,'Data - Total'!$B$2:$B$53,0),MATCH($H$1,'Data - Total'!$C$1:$R$1,0))/Population!$C35</f>
        <v>93.227059122340123</v>
      </c>
      <c r="D37" s="10">
        <f>INDEX('Data - Current'!$C$2:$R$53,MATCH($B37,'Data - Current'!$B$2:$B$53,0),MATCH($H$1,'Data - Current'!$C$1:$R$1,0))*1000/Population!$C35</f>
        <v>65.265000402914453</v>
      </c>
      <c r="E37" s="10">
        <f>INDEX('Data - Capital'!$C$2:$R$53,MATCH($B37,'Data - Capital'!$B$2:$B$53,0),MATCH($H$1,'Data - Capital'!$C$1:$R$1,0))*1000/Population!$C35</f>
        <v>154.68946516422079</v>
      </c>
      <c r="F37" s="10">
        <f t="shared" si="0"/>
        <v>126.72740644479511</v>
      </c>
    </row>
    <row r="38" spans="1:6">
      <c r="A38" s="2" t="s">
        <v>85</v>
      </c>
      <c r="B38" s="2" t="s">
        <v>33</v>
      </c>
      <c r="C38" s="13">
        <f>1000*INDEX('Data - Total'!$C$2:$R$53,MATCH($B38,'Data - Total'!$B$2:$B$53,0),MATCH($H$1,'Data - Total'!$C$1:$R$1,0))/Population!$C36</f>
        <v>4.1798567342974042</v>
      </c>
      <c r="D38" s="10">
        <f>INDEX('Data - Current'!$C$2:$R$53,MATCH($B38,'Data - Current'!$B$2:$B$53,0),MATCH($H$1,'Data - Current'!$C$1:$R$1,0))*1000/Population!$C36</f>
        <v>91.064476541828682</v>
      </c>
      <c r="E38" s="10">
        <f>INDEX('Data - Capital'!$C$2:$R$53,MATCH($B38,'Data - Capital'!$B$2:$B$53,0),MATCH($H$1,'Data - Capital'!$C$1:$R$1,0))*1000/Population!$C36</f>
        <v>53.109087736471039</v>
      </c>
      <c r="F38" s="10">
        <f t="shared" si="0"/>
        <v>139.99370754400232</v>
      </c>
    </row>
    <row r="39" spans="1:6">
      <c r="A39" s="2" t="s">
        <v>86</v>
      </c>
      <c r="B39" s="2" t="s">
        <v>34</v>
      </c>
      <c r="C39" s="13">
        <f>1000*INDEX('Data - Total'!$C$2:$R$53,MATCH($B39,'Data - Total'!$B$2:$B$53,0),MATCH($H$1,'Data - Total'!$C$1:$R$1,0))/Population!$C37</f>
        <v>32.50083724642122</v>
      </c>
      <c r="D39" s="10">
        <f>INDEX('Data - Current'!$C$2:$R$53,MATCH($B39,'Data - Current'!$B$2:$B$53,0),MATCH($H$1,'Data - Current'!$C$1:$R$1,0))*1000/Population!$C37</f>
        <v>61.400446056391218</v>
      </c>
      <c r="E39" s="10">
        <f>INDEX('Data - Capital'!$C$2:$R$53,MATCH($B39,'Data - Capital'!$B$2:$B$53,0),MATCH($H$1,'Data - Capital'!$C$1:$R$1,0))*1000/Population!$C37</f>
        <v>42.623324616469887</v>
      </c>
      <c r="F39" s="10">
        <f t="shared" si="0"/>
        <v>71.522933426439891</v>
      </c>
    </row>
    <row r="40" spans="1:6">
      <c r="A40" s="2" t="s">
        <v>87</v>
      </c>
      <c r="B40" s="2" t="s">
        <v>35</v>
      </c>
      <c r="C40" s="13">
        <f>1000*INDEX('Data - Total'!$C$2:$R$53,MATCH($B40,'Data - Total'!$B$2:$B$53,0),MATCH($H$1,'Data - Total'!$C$1:$R$1,0))/Population!$C38</f>
        <v>1.3917529030852225</v>
      </c>
      <c r="D40" s="10">
        <f>INDEX('Data - Current'!$C$2:$R$53,MATCH($B40,'Data - Current'!$B$2:$B$53,0),MATCH($H$1,'Data - Current'!$C$1:$R$1,0))*1000/Population!$C38</f>
        <v>106.02445644716373</v>
      </c>
      <c r="E40" s="10">
        <f>INDEX('Data - Capital'!$C$2:$R$53,MATCH($B40,'Data - Capital'!$B$2:$B$53,0),MATCH($H$1,'Data - Capital'!$C$1:$R$1,0))*1000/Population!$C38</f>
        <v>70.459871485349936</v>
      </c>
      <c r="F40" s="10">
        <f t="shared" si="0"/>
        <v>175.09257502942845</v>
      </c>
    </row>
    <row r="41" spans="1:6">
      <c r="A41" s="2" t="s">
        <v>88</v>
      </c>
      <c r="B41" s="2" t="s">
        <v>36</v>
      </c>
      <c r="C41" s="13">
        <f>1000*INDEX('Data - Total'!$C$2:$R$53,MATCH($B41,'Data - Total'!$B$2:$B$53,0),MATCH($H$1,'Data - Total'!$C$1:$R$1,0))/Population!$C39</f>
        <v>-4.5390967234197843</v>
      </c>
      <c r="D41" s="10">
        <f>INDEX('Data - Current'!$C$2:$R$53,MATCH($B41,'Data - Current'!$B$2:$B$53,0),MATCH($H$1,'Data - Current'!$C$1:$R$1,0))*1000/Population!$C39</f>
        <v>54.856107804464116</v>
      </c>
      <c r="E41" s="10">
        <f>INDEX('Data - Capital'!$C$2:$R$53,MATCH($B41,'Data - Capital'!$B$2:$B$53,0),MATCH($H$1,'Data - Capital'!$C$1:$R$1,0))*1000/Population!$C39</f>
        <v>32.85670983864803</v>
      </c>
      <c r="F41" s="10">
        <f t="shared" si="0"/>
        <v>92.251914366531935</v>
      </c>
    </row>
    <row r="42" spans="1:6">
      <c r="A42" s="2" t="s">
        <v>89</v>
      </c>
      <c r="B42" s="2" t="s">
        <v>37</v>
      </c>
      <c r="C42" s="13">
        <f>1000*INDEX('Data - Total'!$C$2:$R$53,MATCH($B42,'Data - Total'!$B$2:$B$53,0),MATCH($H$1,'Data - Total'!$C$1:$R$1,0))/Population!$C40</f>
        <v>-8.8491398636052571E-2</v>
      </c>
      <c r="D42" s="10">
        <f>INDEX('Data - Current'!$C$2:$R$53,MATCH($B42,'Data - Current'!$B$2:$B$53,0),MATCH($H$1,'Data - Current'!$C$1:$R$1,0))*1000/Population!$C40</f>
        <v>122.12787699644291</v>
      </c>
      <c r="E42" s="10">
        <f>INDEX('Data - Capital'!$C$2:$R$53,MATCH($B42,'Data - Capital'!$B$2:$B$53,0),MATCH($H$1,'Data - Capital'!$C$1:$R$1,0))*1000/Population!$C40</f>
        <v>110.1222874180108</v>
      </c>
      <c r="F42" s="10">
        <f t="shared" si="0"/>
        <v>232.33865581308976</v>
      </c>
    </row>
    <row r="43" spans="1:6">
      <c r="A43" s="2" t="s">
        <v>90</v>
      </c>
      <c r="B43" s="2" t="s">
        <v>38</v>
      </c>
      <c r="C43" s="13">
        <f>1000*INDEX('Data - Total'!$C$2:$R$53,MATCH($B43,'Data - Total'!$B$2:$B$53,0),MATCH($H$1,'Data - Total'!$C$1:$R$1,0))/Population!$C41</f>
        <v>12.598391407139349</v>
      </c>
      <c r="D43" s="10">
        <f>INDEX('Data - Current'!$C$2:$R$53,MATCH($B43,'Data - Current'!$B$2:$B$53,0),MATCH($H$1,'Data - Current'!$C$1:$R$1,0))*1000/Population!$C41</f>
        <v>138.41621363373639</v>
      </c>
      <c r="E43" s="10">
        <f>INDEX('Data - Capital'!$C$2:$R$53,MATCH($B43,'Data - Capital'!$B$2:$B$53,0),MATCH($H$1,'Data - Capital'!$C$1:$R$1,0))*1000/Population!$C41</f>
        <v>64.617636761285766</v>
      </c>
      <c r="F43" s="10">
        <f t="shared" si="0"/>
        <v>190.43545898788281</v>
      </c>
    </row>
    <row r="44" spans="1:6">
      <c r="A44" s="2" t="s">
        <v>91</v>
      </c>
      <c r="B44" s="2" t="s">
        <v>39</v>
      </c>
      <c r="C44" s="13">
        <f>1000*INDEX('Data - Total'!$C$2:$R$53,MATCH($B44,'Data - Total'!$B$2:$B$53,0),MATCH($H$1,'Data - Total'!$C$1:$R$1,0))/Population!$C42</f>
        <v>-59.544743344571778</v>
      </c>
      <c r="D44" s="10">
        <f>INDEX('Data - Current'!$C$2:$R$53,MATCH($B44,'Data - Current'!$B$2:$B$53,0),MATCH($H$1,'Data - Current'!$C$1:$R$1,0))*1000/Population!$C42</f>
        <v>107.23164775701404</v>
      </c>
      <c r="E44" s="10">
        <f>INDEX('Data - Capital'!$C$2:$R$53,MATCH($B44,'Data - Capital'!$B$2:$B$53,0),MATCH($H$1,'Data - Capital'!$C$1:$R$1,0))*1000/Population!$C42</f>
        <v>14.989972801640072</v>
      </c>
      <c r="F44" s="10">
        <f t="shared" si="0"/>
        <v>181.76636390322588</v>
      </c>
    </row>
    <row r="45" spans="1:6">
      <c r="A45" s="2" t="s">
        <v>92</v>
      </c>
      <c r="B45" s="2" t="s">
        <v>40</v>
      </c>
      <c r="C45" s="13">
        <f>1000*INDEX('Data - Total'!$C$2:$R$53,MATCH($B45,'Data - Total'!$B$2:$B$53,0),MATCH($H$1,'Data - Total'!$C$1:$R$1,0))/Population!$C43</f>
        <v>-9.6336335268064062</v>
      </c>
      <c r="D45" s="10">
        <f>INDEX('Data - Current'!$C$2:$R$53,MATCH($B45,'Data - Current'!$B$2:$B$53,0),MATCH($H$1,'Data - Current'!$C$1:$R$1,0))*1000/Population!$C43</f>
        <v>81.825748879700484</v>
      </c>
      <c r="E45" s="10">
        <f>INDEX('Data - Capital'!$C$2:$R$53,MATCH($B45,'Data - Capital'!$B$2:$B$53,0),MATCH($H$1,'Data - Capital'!$C$1:$R$1,0))*1000/Population!$C43</f>
        <v>38.410238721252455</v>
      </c>
      <c r="F45" s="10">
        <f t="shared" si="0"/>
        <v>129.86962112775933</v>
      </c>
    </row>
    <row r="46" spans="1:6">
      <c r="A46" s="2" t="s">
        <v>93</v>
      </c>
      <c r="B46" s="2" t="s">
        <v>41</v>
      </c>
      <c r="C46" s="13">
        <f>1000*INDEX('Data - Total'!$C$2:$R$53,MATCH($B46,'Data - Total'!$B$2:$B$53,0),MATCH($H$1,'Data - Total'!$C$1:$R$1,0))/Population!$C44</f>
        <v>36.172385033504931</v>
      </c>
      <c r="D46" s="10">
        <f>INDEX('Data - Current'!$C$2:$R$53,MATCH($B46,'Data - Current'!$B$2:$B$53,0),MATCH($H$1,'Data - Current'!$C$1:$R$1,0))*1000/Population!$C44</f>
        <v>57.049456922914686</v>
      </c>
      <c r="E46" s="10">
        <f>INDEX('Data - Capital'!$C$2:$R$53,MATCH($B46,'Data - Capital'!$B$2:$B$53,0),MATCH($H$1,'Data - Capital'!$C$1:$R$1,0))*1000/Population!$C44</f>
        <v>84.000795682225615</v>
      </c>
      <c r="F46" s="10">
        <f t="shared" si="0"/>
        <v>104.87786757163539</v>
      </c>
    </row>
    <row r="47" spans="1:6">
      <c r="A47" s="2" t="s">
        <v>94</v>
      </c>
      <c r="B47" s="2" t="s">
        <v>42</v>
      </c>
      <c r="C47" s="13">
        <f>1000*INDEX('Data - Total'!$C$2:$R$53,MATCH($B47,'Data - Total'!$B$2:$B$53,0),MATCH($H$1,'Data - Total'!$C$1:$R$1,0))/Population!$C45</f>
        <v>-11.359099835682274</v>
      </c>
      <c r="D47" s="10">
        <f>INDEX('Data - Current'!$C$2:$R$53,MATCH($B47,'Data - Current'!$B$2:$B$53,0),MATCH($H$1,'Data - Current'!$C$1:$R$1,0))*1000/Population!$C45</f>
        <v>71.024078813020935</v>
      </c>
      <c r="E47" s="10">
        <f>INDEX('Data - Capital'!$C$2:$R$53,MATCH($B47,'Data - Capital'!$B$2:$B$53,0),MATCH($H$1,'Data - Capital'!$C$1:$R$1,0))*1000/Population!$C45</f>
        <v>44.477014340582762</v>
      </c>
      <c r="F47" s="10">
        <f t="shared" si="0"/>
        <v>126.86019298928598</v>
      </c>
    </row>
    <row r="48" spans="1:6">
      <c r="A48" s="2" t="s">
        <v>95</v>
      </c>
      <c r="B48" s="2" t="s">
        <v>43</v>
      </c>
      <c r="C48" s="13">
        <f>1000*INDEX('Data - Total'!$C$2:$R$53,MATCH($B48,'Data - Total'!$B$2:$B$53,0),MATCH($H$1,'Data - Total'!$C$1:$R$1,0))/Population!$C46</f>
        <v>-2.9226552709234181</v>
      </c>
      <c r="D48" s="10">
        <f>INDEX('Data - Current'!$C$2:$R$53,MATCH($B48,'Data - Current'!$B$2:$B$53,0),MATCH($H$1,'Data - Current'!$C$1:$R$1,0))*1000/Population!$C46</f>
        <v>77.499628081434409</v>
      </c>
      <c r="E48" s="10">
        <f>INDEX('Data - Capital'!$C$2:$R$53,MATCH($B48,'Data - Capital'!$B$2:$B$53,0),MATCH($H$1,'Data - Capital'!$C$1:$R$1,0))*1000/Population!$C46</f>
        <v>53.563363081964411</v>
      </c>
      <c r="F48" s="10">
        <f t="shared" si="0"/>
        <v>133.98564643432223</v>
      </c>
    </row>
    <row r="49" spans="1:6">
      <c r="A49" s="2" t="s">
        <v>97</v>
      </c>
      <c r="B49" s="2" t="s">
        <v>45</v>
      </c>
      <c r="C49" s="13">
        <f>1000*INDEX('Data - Total'!$C$2:$R$53,MATCH($B49,'Data - Total'!$B$2:$B$53,0),MATCH($H$1,'Data - Total'!$C$1:$R$1,0))/Population!$C47</f>
        <v>26.203473389198773</v>
      </c>
      <c r="D49" s="10">
        <f>INDEX('Data - Current'!$C$2:$R$53,MATCH($B49,'Data - Current'!$B$2:$B$53,0),MATCH($H$1,'Data - Current'!$C$1:$R$1,0))*1000/Population!$C47</f>
        <v>98.516948410510807</v>
      </c>
      <c r="E49" s="10">
        <f>INDEX('Data - Capital'!$C$2:$R$53,MATCH($B49,'Data - Capital'!$B$2:$B$53,0),MATCH($H$1,'Data - Capital'!$C$1:$R$1,0))*1000/Population!$C47</f>
        <v>54.514684466274446</v>
      </c>
      <c r="F49" s="10">
        <f t="shared" si="0"/>
        <v>126.82815948758646</v>
      </c>
    </row>
    <row r="50" spans="1:6">
      <c r="A50" s="2" t="s">
        <v>98</v>
      </c>
      <c r="B50" s="2" t="s">
        <v>46</v>
      </c>
      <c r="C50" s="13">
        <f>1000*INDEX('Data - Total'!$C$2:$R$53,MATCH($B50,'Data - Total'!$B$2:$B$53,0),MATCH($H$1,'Data - Total'!$C$1:$R$1,0))/Population!$C48</f>
        <v>34.90284889273611</v>
      </c>
      <c r="D50" s="10">
        <f>INDEX('Data - Current'!$C$2:$R$53,MATCH($B50,'Data - Current'!$B$2:$B$53,0),MATCH($H$1,'Data - Current'!$C$1:$R$1,0))*1000/Population!$C48</f>
        <v>95.988424277076305</v>
      </c>
      <c r="E50" s="10">
        <f>INDEX('Data - Capital'!$C$2:$R$53,MATCH($B50,'Data - Capital'!$B$2:$B$53,0),MATCH($H$1,'Data - Capital'!$C$1:$R$1,0))*1000/Population!$C48</f>
        <v>46.157556321449903</v>
      </c>
      <c r="F50" s="10">
        <f t="shared" si="0"/>
        <v>107.24313170579009</v>
      </c>
    </row>
    <row r="51" spans="1:6">
      <c r="A51" s="2" t="s">
        <v>99</v>
      </c>
      <c r="B51" s="2" t="s">
        <v>47</v>
      </c>
      <c r="C51" s="13">
        <f>1000*INDEX('Data - Total'!$C$2:$R$53,MATCH($B51,'Data - Total'!$B$2:$B$53,0),MATCH($H$1,'Data - Total'!$C$1:$R$1,0))/Population!$C49</f>
        <v>18.430638626937561</v>
      </c>
      <c r="D51" s="10">
        <f>INDEX('Data - Current'!$C$2:$R$53,MATCH($B51,'Data - Current'!$B$2:$B$53,0),MATCH($H$1,'Data - Current'!$C$1:$R$1,0))*1000/Population!$C49</f>
        <v>104.03235668808466</v>
      </c>
      <c r="E51" s="10">
        <f>INDEX('Data - Capital'!$C$2:$R$53,MATCH($B51,'Data - Capital'!$B$2:$B$53,0),MATCH($H$1,'Data - Capital'!$C$1:$R$1,0))*1000/Population!$C49</f>
        <v>66.458434583254714</v>
      </c>
      <c r="F51" s="10">
        <f t="shared" si="0"/>
        <v>152.06015264440182</v>
      </c>
    </row>
    <row r="52" spans="1:6">
      <c r="A52" s="2" t="s">
        <v>100</v>
      </c>
      <c r="B52" s="2" t="s">
        <v>48</v>
      </c>
      <c r="C52" s="13">
        <f>1000*INDEX('Data - Total'!$C$2:$R$53,MATCH($B52,'Data - Total'!$B$2:$B$53,0),MATCH($H$1,'Data - Total'!$C$1:$R$1,0))/Population!$C50</f>
        <v>-15.870191732553208</v>
      </c>
      <c r="D52" s="10">
        <f>INDEX('Data - Current'!$C$2:$R$53,MATCH($B52,'Data - Current'!$B$2:$B$53,0),MATCH($H$1,'Data - Current'!$C$1:$R$1,0))*1000/Population!$C50</f>
        <v>131.23076421137344</v>
      </c>
      <c r="E52" s="10">
        <f>INDEX('Data - Capital'!$C$2:$R$53,MATCH($B52,'Data - Capital'!$B$2:$B$53,0),MATCH($H$1,'Data - Capital'!$C$1:$R$1,0))*1000/Population!$C50</f>
        <v>142.85536137000503</v>
      </c>
      <c r="F52" s="10">
        <f t="shared" si="0"/>
        <v>289.95631731393172</v>
      </c>
    </row>
    <row r="53" spans="1:6">
      <c r="A53" s="2" t="s">
        <v>101</v>
      </c>
      <c r="B53" s="2" t="s">
        <v>49</v>
      </c>
      <c r="C53" s="13">
        <f>1000*INDEX('Data - Total'!$C$2:$R$53,MATCH($B53,'Data - Total'!$B$2:$B$53,0),MATCH($H$1,'Data - Total'!$C$1:$R$1,0))/Population!$C51</f>
        <v>14.535802959953413</v>
      </c>
      <c r="D53" s="10">
        <f>INDEX('Data - Current'!$C$2:$R$53,MATCH($B53,'Data - Current'!$B$2:$B$53,0),MATCH($H$1,'Data - Current'!$C$1:$R$1,0))*1000/Population!$C51</f>
        <v>92.47686139137096</v>
      </c>
      <c r="E53" s="10">
        <f>INDEX('Data - Capital'!$C$2:$R$53,MATCH($B53,'Data - Capital'!$B$2:$B$53,0),MATCH($H$1,'Data - Capital'!$C$1:$R$1,0))*1000/Population!$C51</f>
        <v>55.145333787998034</v>
      </c>
      <c r="F53" s="10">
        <f t="shared" si="0"/>
        <v>133.08639221941559</v>
      </c>
    </row>
    <row r="54" spans="1:6">
      <c r="A54" s="2" t="s">
        <v>102</v>
      </c>
      <c r="B54" s="2" t="s">
        <v>50</v>
      </c>
      <c r="C54" s="13">
        <f>1000*INDEX('Data - Total'!$C$2:$R$53,MATCH($B54,'Data - Total'!$B$2:$B$53,0),MATCH($H$1,'Data - Total'!$C$1:$R$1,0))/Population!$C52</f>
        <v>22.191351167044665</v>
      </c>
      <c r="D54" s="10">
        <f>INDEX('Data - Current'!$C$2:$R$53,MATCH($B54,'Data - Current'!$B$2:$B$53,0),MATCH($H$1,'Data - Current'!$C$1:$R$1,0))*1000/Population!$C52</f>
        <v>122.02701607437561</v>
      </c>
      <c r="E54" s="10">
        <f>INDEX('Data - Capital'!$C$2:$R$53,MATCH($B54,'Data - Capital'!$B$2:$B$53,0),MATCH($H$1,'Data - Capital'!$C$1:$R$1,0))*1000/Population!$C52</f>
        <v>40.08480165900189</v>
      </c>
      <c r="F54" s="10">
        <f t="shared" si="0"/>
        <v>139.92046656633283</v>
      </c>
    </row>
    <row r="55" spans="1:6">
      <c r="A55" s="3" t="s">
        <v>103</v>
      </c>
      <c r="B55" s="3" t="s">
        <v>51</v>
      </c>
      <c r="C55" s="14">
        <f>1000*INDEX('Data - Total'!$C$2:$R$53,MATCH($B55,'Data - Total'!$B$2:$B$53,0),MATCH($H$1,'Data - Total'!$C$1:$R$1,0))/Population!$C53</f>
        <v>19.397011230852168</v>
      </c>
      <c r="D55" s="11">
        <f>INDEX('Data - Current'!$C$2:$R$53,MATCH($B55,'Data - Current'!$B$2:$B$53,0),MATCH($H$1,'Data - Current'!$C$1:$R$1,0))*1000/Population!$C53</f>
        <v>82.093213126177645</v>
      </c>
      <c r="E55" s="11">
        <f>INDEX('Data - Capital'!$C$2:$R$53,MATCH($B55,'Data - Capital'!$B$2:$B$53,0),MATCH($H$1,'Data - Capital'!$C$1:$R$1,0))*1000/Population!$C53</f>
        <v>49.116560610026468</v>
      </c>
      <c r="F55" s="11">
        <f t="shared" si="0"/>
        <v>111.81276250535194</v>
      </c>
    </row>
    <row r="56" spans="1:6" ht="15" customHeight="1">
      <c r="A56" s="32" t="s">
        <v>147</v>
      </c>
      <c r="B56" s="33"/>
      <c r="C56" s="33"/>
      <c r="D56" s="33"/>
      <c r="E56" s="33"/>
      <c r="F56" s="34"/>
    </row>
    <row r="57" spans="1:6">
      <c r="A57" s="35"/>
      <c r="B57" s="36"/>
      <c r="C57" s="36"/>
      <c r="D57" s="36"/>
      <c r="E57" s="36"/>
      <c r="F57" s="37"/>
    </row>
    <row r="58" spans="1:6">
      <c r="A58" s="35"/>
      <c r="B58" s="36"/>
      <c r="C58" s="36"/>
      <c r="D58" s="36"/>
      <c r="E58" s="36"/>
      <c r="F58" s="37"/>
    </row>
    <row r="59" spans="1:6">
      <c r="A59" s="35"/>
      <c r="B59" s="36"/>
      <c r="C59" s="36"/>
      <c r="D59" s="36"/>
      <c r="E59" s="36"/>
      <c r="F59" s="37"/>
    </row>
    <row r="60" spans="1:6">
      <c r="A60" s="35"/>
      <c r="B60" s="36"/>
      <c r="C60" s="36"/>
      <c r="D60" s="36"/>
      <c r="E60" s="36"/>
      <c r="F60" s="37"/>
    </row>
    <row r="61" spans="1:6">
      <c r="A61" s="35"/>
      <c r="B61" s="36"/>
      <c r="C61" s="36"/>
      <c r="D61" s="36"/>
      <c r="E61" s="36"/>
      <c r="F61" s="37"/>
    </row>
    <row r="62" spans="1:6">
      <c r="A62" s="35"/>
      <c r="B62" s="36"/>
      <c r="C62" s="36"/>
      <c r="D62" s="36"/>
      <c r="E62" s="36"/>
      <c r="F62" s="37"/>
    </row>
    <row r="63" spans="1:6">
      <c r="A63" s="38"/>
      <c r="B63" s="39"/>
      <c r="C63" s="39"/>
      <c r="D63" s="39"/>
      <c r="E63" s="39"/>
      <c r="F63" s="40"/>
    </row>
    <row r="67" spans="7:7">
      <c r="G67" s="6"/>
    </row>
  </sheetData>
  <mergeCells count="3">
    <mergeCell ref="A1:F1"/>
    <mergeCell ref="A2:F2"/>
    <mergeCell ref="A56:F6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A2" sqref="A2:F55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4" width="17.85546875" bestFit="1" customWidth="1"/>
    <col min="5" max="5" width="11.42578125" bestFit="1" customWidth="1"/>
    <col min="6" max="6" width="20.140625" customWidth="1"/>
  </cols>
  <sheetData>
    <row r="1" spans="1:10">
      <c r="A1" s="26" t="s">
        <v>138</v>
      </c>
      <c r="B1" s="27"/>
      <c r="C1" s="27"/>
      <c r="D1" s="27"/>
      <c r="E1" s="27"/>
      <c r="F1" s="28"/>
      <c r="H1" t="s">
        <v>121</v>
      </c>
    </row>
    <row r="2" spans="1:10">
      <c r="A2" s="29" t="s">
        <v>161</v>
      </c>
      <c r="B2" s="30"/>
      <c r="C2" s="30"/>
      <c r="D2" s="30"/>
      <c r="E2" s="30"/>
      <c r="F2" s="31"/>
    </row>
    <row r="3" spans="1:10" ht="30" customHeight="1">
      <c r="A3" s="15" t="s">
        <v>104</v>
      </c>
      <c r="B3" s="15" t="s">
        <v>105</v>
      </c>
      <c r="C3" s="15" t="s">
        <v>111</v>
      </c>
      <c r="D3" s="16" t="s">
        <v>123</v>
      </c>
      <c r="E3" s="15" t="s">
        <v>124</v>
      </c>
      <c r="F3" s="15" t="s">
        <v>110</v>
      </c>
      <c r="I3" s="7"/>
      <c r="J3" s="7"/>
    </row>
    <row r="4" spans="1:10">
      <c r="A4" s="1" t="s">
        <v>96</v>
      </c>
      <c r="B4" s="1" t="s">
        <v>44</v>
      </c>
      <c r="C4" s="12">
        <f>1000*INDEX('Data - Total'!$C$2:$R$53,MATCH($B4,'Data - Total'!$B$2:$B$53,0),MATCH($H$1,'Data - Total'!$C$1:$R$1,0))/Population!$C2</f>
        <v>24.219539880284387</v>
      </c>
      <c r="D4" s="12">
        <f>INDEX('Data - Current'!$C$2:$R$53,MATCH($B4,'Data - Current'!$B$2:$B$53,0),MATCH($H$1,'Data - Current'!$C$1:$R$1,0))*1000/Population!$C2</f>
        <v>71.246849667461689</v>
      </c>
      <c r="E4" s="12">
        <f>INDEX('Data - Capital'!$C$2:$R$53,MATCH($B4,'Data - Capital'!$B$2:$B$53,0),MATCH($H$1,'Data - Capital'!$C$1:$R$1,0))*1000/Population!$C2</f>
        <v>6.3038741222806465</v>
      </c>
      <c r="F4" s="9">
        <f>D4+E4-C4</f>
        <v>53.331183909457948</v>
      </c>
    </row>
    <row r="5" spans="1:10">
      <c r="A5" s="2" t="s">
        <v>52</v>
      </c>
      <c r="B5" s="2" t="s">
        <v>0</v>
      </c>
      <c r="C5" s="13">
        <f>1000*INDEX('Data - Total'!$C$2:$R$53,MATCH($B5,'Data - Total'!$B$2:$B$53,0),MATCH($H$1,'Data - Total'!$C$1:$R$1,0))/Population!$C3</f>
        <v>12.200351884925825</v>
      </c>
      <c r="D5" s="10">
        <f>INDEX('Data - Current'!$C$2:$R$53,MATCH($B5,'Data - Current'!$B$2:$B$53,0),MATCH($H$1,'Data - Current'!$C$1:$R$1,0))*1000/Population!$C3</f>
        <v>49.78781455216042</v>
      </c>
      <c r="E5" s="10">
        <f>INDEX('Data - Capital'!$C$2:$R$53,MATCH($B5,'Data - Capital'!$B$2:$B$53,0),MATCH($H$1,'Data - Capital'!$C$1:$R$1,0))*1000/Population!$C3</f>
        <v>4.6698650166767548</v>
      </c>
      <c r="F5" s="10">
        <f>D5+E5-C5</f>
        <v>42.257327683911349</v>
      </c>
    </row>
    <row r="6" spans="1:10">
      <c r="A6" s="2" t="s">
        <v>53</v>
      </c>
      <c r="B6" s="2" t="s">
        <v>1</v>
      </c>
      <c r="C6" s="13">
        <f>1000*INDEX('Data - Total'!$C$2:$R$53,MATCH($B6,'Data - Total'!$B$2:$B$53,0),MATCH($H$1,'Data - Total'!$C$1:$R$1,0))/Population!$C4</f>
        <v>11.793494838465232</v>
      </c>
      <c r="D6" s="10">
        <f>INDEX('Data - Current'!$C$2:$R$53,MATCH($B6,'Data - Current'!$B$2:$B$53,0),MATCH($H$1,'Data - Current'!$C$1:$R$1,0))*1000/Population!$C4</f>
        <v>110.7196056250949</v>
      </c>
      <c r="E6" s="10">
        <f>INDEX('Data - Capital'!$C$2:$R$53,MATCH($B6,'Data - Capital'!$B$2:$B$53,0),MATCH($H$1,'Data - Capital'!$C$1:$R$1,0))*1000/Population!$C4</f>
        <v>25.358339226433184</v>
      </c>
      <c r="F6" s="10">
        <f t="shared" ref="F6:F55" si="0">D6+E6-C6</f>
        <v>124.28445001306285</v>
      </c>
    </row>
    <row r="7" spans="1:10">
      <c r="A7" s="2" t="s">
        <v>54</v>
      </c>
      <c r="B7" s="2" t="s">
        <v>2</v>
      </c>
      <c r="C7" s="13">
        <f>1000*INDEX('Data - Total'!$C$2:$R$53,MATCH($B7,'Data - Total'!$B$2:$B$53,0),MATCH($H$1,'Data - Total'!$C$1:$R$1,0))/Population!$C5</f>
        <v>-12.859055104178678</v>
      </c>
      <c r="D7" s="10">
        <f>INDEX('Data - Current'!$C$2:$R$53,MATCH($B7,'Data - Current'!$B$2:$B$53,0),MATCH($H$1,'Data - Current'!$C$1:$R$1,0))*1000/Population!$C5</f>
        <v>50.560718070551459</v>
      </c>
      <c r="E7" s="10">
        <f>INDEX('Data - Capital'!$C$2:$R$53,MATCH($B7,'Data - Capital'!$B$2:$B$53,0),MATCH($H$1,'Data - Capital'!$C$1:$R$1,0))*1000/Population!$C5</f>
        <v>4.73076320010445</v>
      </c>
      <c r="F7" s="10">
        <f t="shared" si="0"/>
        <v>68.150536374834587</v>
      </c>
    </row>
    <row r="8" spans="1:10">
      <c r="A8" s="2" t="s">
        <v>55</v>
      </c>
      <c r="B8" s="2" t="s">
        <v>3</v>
      </c>
      <c r="C8" s="13">
        <f>1000*INDEX('Data - Total'!$C$2:$R$53,MATCH($B8,'Data - Total'!$B$2:$B$53,0),MATCH($H$1,'Data - Total'!$C$1:$R$1,0))/Population!$C6</f>
        <v>17.837113891431866</v>
      </c>
      <c r="D8" s="10">
        <f>INDEX('Data - Current'!$C$2:$R$53,MATCH($B8,'Data - Current'!$B$2:$B$53,0),MATCH($H$1,'Data - Current'!$C$1:$R$1,0))*1000/Population!$C6</f>
        <v>67.384464110127823</v>
      </c>
      <c r="E8" s="10">
        <f>INDEX('Data - Capital'!$C$2:$R$53,MATCH($B8,'Data - Capital'!$B$2:$B$53,0),MATCH($H$1,'Data - Capital'!$C$1:$R$1,0))*1000/Population!$C6</f>
        <v>6.5354490896144846</v>
      </c>
      <c r="F8" s="10">
        <f t="shared" si="0"/>
        <v>56.082799308310442</v>
      </c>
    </row>
    <row r="9" spans="1:10">
      <c r="A9" s="2" t="s">
        <v>56</v>
      </c>
      <c r="B9" s="2" t="s">
        <v>4</v>
      </c>
      <c r="C9" s="13">
        <f>1000*INDEX('Data - Total'!$C$2:$R$53,MATCH($B9,'Data - Total'!$B$2:$B$53,0),MATCH($H$1,'Data - Total'!$C$1:$R$1,0))/Population!$C7</f>
        <v>33.540534874226211</v>
      </c>
      <c r="D9" s="10">
        <f>INDEX('Data - Current'!$C$2:$R$53,MATCH($B9,'Data - Current'!$B$2:$B$53,0),MATCH($H$1,'Data - Current'!$C$1:$R$1,0))*1000/Population!$C7</f>
        <v>100.67294086243832</v>
      </c>
      <c r="E9" s="10">
        <f>INDEX('Data - Capital'!$C$2:$R$53,MATCH($B9,'Data - Capital'!$B$2:$B$53,0),MATCH($H$1,'Data - Capital'!$C$1:$R$1,0))*1000/Population!$C7</f>
        <v>3.2722517903316573</v>
      </c>
      <c r="F9" s="10">
        <f t="shared" si="0"/>
        <v>70.404657778543765</v>
      </c>
    </row>
    <row r="10" spans="1:10">
      <c r="A10" s="2" t="s">
        <v>57</v>
      </c>
      <c r="B10" s="2" t="s">
        <v>5</v>
      </c>
      <c r="C10" s="13">
        <f>1000*INDEX('Data - Total'!$C$2:$R$53,MATCH($B10,'Data - Total'!$B$2:$B$53,0),MATCH($H$1,'Data - Total'!$C$1:$R$1,0))/Population!$C8</f>
        <v>-0.25906690841108393</v>
      </c>
      <c r="D10" s="10">
        <f>INDEX('Data - Current'!$C$2:$R$53,MATCH($B10,'Data - Current'!$B$2:$B$53,0),MATCH($H$1,'Data - Current'!$C$1:$R$1,0))*1000/Population!$C8</f>
        <v>18.344633722729839</v>
      </c>
      <c r="E10" s="10">
        <f>INDEX('Data - Capital'!$C$2:$R$53,MATCH($B10,'Data - Capital'!$B$2:$B$53,0),MATCH($H$1,'Data - Capital'!$C$1:$R$1,0))*1000/Population!$C8</f>
        <v>2.2164185242277639</v>
      </c>
      <c r="F10" s="10">
        <f t="shared" si="0"/>
        <v>20.820119155368687</v>
      </c>
    </row>
    <row r="11" spans="1:10">
      <c r="A11" s="2" t="s">
        <v>58</v>
      </c>
      <c r="B11" s="2" t="s">
        <v>6</v>
      </c>
      <c r="C11" s="13">
        <f>1000*INDEX('Data - Total'!$C$2:$R$53,MATCH($B11,'Data - Total'!$B$2:$B$53,0),MATCH($H$1,'Data - Total'!$C$1:$R$1,0))/Population!$C9</f>
        <v>33.781238506305151</v>
      </c>
      <c r="D11" s="10">
        <f>INDEX('Data - Current'!$C$2:$R$53,MATCH($B11,'Data - Current'!$B$2:$B$53,0),MATCH($H$1,'Data - Current'!$C$1:$R$1,0))*1000/Population!$C9</f>
        <v>103.92052887271788</v>
      </c>
      <c r="E11" s="10">
        <f>INDEX('Data - Capital'!$C$2:$R$53,MATCH($B11,'Data - Capital'!$B$2:$B$53,0),MATCH($H$1,'Data - Capital'!$C$1:$R$1,0))*1000/Population!$C9</f>
        <v>5.3005234308620004</v>
      </c>
      <c r="F11" s="10">
        <f t="shared" si="0"/>
        <v>75.439813797274724</v>
      </c>
    </row>
    <row r="12" spans="1:10">
      <c r="A12" s="2" t="s">
        <v>59</v>
      </c>
      <c r="B12" s="2" t="s">
        <v>7</v>
      </c>
      <c r="C12" s="13">
        <f>1000*INDEX('Data - Total'!$C$2:$R$53,MATCH($B12,'Data - Total'!$B$2:$B$53,0),MATCH($H$1,'Data - Total'!$C$1:$R$1,0))/Population!$C10</f>
        <v>6.0858497449505444</v>
      </c>
      <c r="D12" s="10">
        <f>INDEX('Data - Current'!$C$2:$R$53,MATCH($B12,'Data - Current'!$B$2:$B$53,0),MATCH($H$1,'Data - Current'!$C$1:$R$1,0))*1000/Population!$C10</f>
        <v>60.978469397882606</v>
      </c>
      <c r="E12" s="10">
        <f>INDEX('Data - Capital'!$C$2:$R$53,MATCH($B12,'Data - Capital'!$B$2:$B$53,0),MATCH($H$1,'Data - Capital'!$C$1:$R$1,0))*1000/Population!$C10</f>
        <v>22.240617920973389</v>
      </c>
      <c r="F12" s="10">
        <f t="shared" si="0"/>
        <v>77.133237573905447</v>
      </c>
    </row>
    <row r="13" spans="1:10">
      <c r="A13" s="2" t="s">
        <v>60</v>
      </c>
      <c r="B13" s="2" t="s">
        <v>8</v>
      </c>
      <c r="C13" s="13">
        <f>1000*INDEX('Data - Total'!$C$2:$R$53,MATCH($B13,'Data - Total'!$B$2:$B$53,0),MATCH($H$1,'Data - Total'!$C$1:$R$1,0))/Population!$C11</f>
        <v>157.56330309901739</v>
      </c>
      <c r="D13" s="10">
        <f>INDEX('Data - Current'!$C$2:$R$53,MATCH($B13,'Data - Current'!$B$2:$B$53,0),MATCH($H$1,'Data - Current'!$C$1:$R$1,0))*1000/Population!$C11</f>
        <v>144.666477702192</v>
      </c>
      <c r="E13" s="10">
        <f>INDEX('Data - Capital'!$C$2:$R$53,MATCH($B13,'Data - Capital'!$B$2:$B$53,0),MATCH($H$1,'Data - Capital'!$C$1:$R$1,0))*1000/Population!$C11</f>
        <v>21.11363063744016</v>
      </c>
      <c r="F13" s="10">
        <f t="shared" si="0"/>
        <v>8.2168052406147751</v>
      </c>
    </row>
    <row r="14" spans="1:10">
      <c r="A14" s="2" t="s">
        <v>61</v>
      </c>
      <c r="B14" s="2" t="s">
        <v>9</v>
      </c>
      <c r="C14" s="13">
        <f>1000*INDEX('Data - Total'!$C$2:$R$53,MATCH($B14,'Data - Total'!$B$2:$B$53,0),MATCH($H$1,'Data - Total'!$C$1:$R$1,0))/Population!$C12</f>
        <v>7.7523124596072268</v>
      </c>
      <c r="D14" s="10">
        <f>INDEX('Data - Current'!$C$2:$R$53,MATCH($B14,'Data - Current'!$B$2:$B$53,0),MATCH($H$1,'Data - Current'!$C$1:$R$1,0))*1000/Population!$C12</f>
        <v>118.75641847586937</v>
      </c>
      <c r="E14" s="10">
        <f>INDEX('Data - Capital'!$C$2:$R$53,MATCH($B14,'Data - Capital'!$B$2:$B$53,0),MATCH($H$1,'Data - Capital'!$C$1:$R$1,0))*1000/Population!$C12</f>
        <v>4.4867913662939225</v>
      </c>
      <c r="F14" s="10">
        <f t="shared" si="0"/>
        <v>115.49089738255607</v>
      </c>
    </row>
    <row r="15" spans="1:10">
      <c r="A15" s="2" t="s">
        <v>62</v>
      </c>
      <c r="B15" s="2" t="s">
        <v>10</v>
      </c>
      <c r="C15" s="13">
        <f>1000*INDEX('Data - Total'!$C$2:$R$53,MATCH($B15,'Data - Total'!$B$2:$B$53,0),MATCH($H$1,'Data - Total'!$C$1:$R$1,0))/Population!$C13</f>
        <v>2.6212319790301444</v>
      </c>
      <c r="D15" s="10">
        <f>INDEX('Data - Current'!$C$2:$R$53,MATCH($B15,'Data - Current'!$B$2:$B$53,0),MATCH($H$1,'Data - Current'!$C$1:$R$1,0))*1000/Population!$C13</f>
        <v>54.335013610242967</v>
      </c>
      <c r="E15" s="10">
        <f>INDEX('Data - Capital'!$C$2:$R$53,MATCH($B15,'Data - Capital'!$B$2:$B$53,0),MATCH($H$1,'Data - Capital'!$C$1:$R$1,0))*1000/Population!$C13</f>
        <v>8.4785764694021566</v>
      </c>
      <c r="F15" s="10">
        <f t="shared" si="0"/>
        <v>60.192358100614982</v>
      </c>
    </row>
    <row r="16" spans="1:10">
      <c r="A16" s="2" t="s">
        <v>63</v>
      </c>
      <c r="B16" s="2" t="s">
        <v>11</v>
      </c>
      <c r="C16" s="13">
        <f>1000*INDEX('Data - Total'!$C$2:$R$53,MATCH($B16,'Data - Total'!$B$2:$B$53,0),MATCH($H$1,'Data - Total'!$C$1:$R$1,0))/Population!$C14</f>
        <v>111.81490645234017</v>
      </c>
      <c r="D16" s="10">
        <f>INDEX('Data - Current'!$C$2:$R$53,MATCH($B16,'Data - Current'!$B$2:$B$53,0),MATCH($H$1,'Data - Current'!$C$1:$R$1,0))*1000/Population!$C14</f>
        <v>142.06191133327494</v>
      </c>
      <c r="E16" s="10">
        <f>INDEX('Data - Capital'!$C$2:$R$53,MATCH($B16,'Data - Capital'!$B$2:$B$53,0),MATCH($H$1,'Data - Capital'!$C$1:$R$1,0))*1000/Population!$C14</f>
        <v>72.519001756217477</v>
      </c>
      <c r="F16" s="10">
        <f t="shared" si="0"/>
        <v>102.76600663715224</v>
      </c>
    </row>
    <row r="17" spans="1:6">
      <c r="A17" s="2" t="s">
        <v>64</v>
      </c>
      <c r="B17" s="2" t="s">
        <v>12</v>
      </c>
      <c r="C17" s="13">
        <f>1000*INDEX('Data - Total'!$C$2:$R$53,MATCH($B17,'Data - Total'!$B$2:$B$53,0),MATCH($H$1,'Data - Total'!$C$1:$R$1,0))/Population!$C15</f>
        <v>0.63800851095832889</v>
      </c>
      <c r="D17" s="10">
        <f>INDEX('Data - Current'!$C$2:$R$53,MATCH($B17,'Data - Current'!$B$2:$B$53,0),MATCH($H$1,'Data - Current'!$C$1:$R$1,0))*1000/Population!$C15</f>
        <v>80.672353173434274</v>
      </c>
      <c r="E17" s="10">
        <f>INDEX('Data - Capital'!$C$2:$R$53,MATCH($B17,'Data - Capital'!$B$2:$B$53,0),MATCH($H$1,'Data - Capital'!$C$1:$R$1,0))*1000/Population!$C15</f>
        <v>5.2250264792333869</v>
      </c>
      <c r="F17" s="10">
        <f t="shared" si="0"/>
        <v>85.259371141709337</v>
      </c>
    </row>
    <row r="18" spans="1:6">
      <c r="A18" s="2" t="s">
        <v>65</v>
      </c>
      <c r="B18" s="2" t="s">
        <v>13</v>
      </c>
      <c r="C18" s="13">
        <f>1000*INDEX('Data - Total'!$C$2:$R$53,MATCH($B18,'Data - Total'!$B$2:$B$53,0),MATCH($H$1,'Data - Total'!$C$1:$R$1,0))/Population!$C16</f>
        <v>19.455539145780453</v>
      </c>
      <c r="D18" s="10">
        <f>INDEX('Data - Current'!$C$2:$R$53,MATCH($B18,'Data - Current'!$B$2:$B$53,0),MATCH($H$1,'Data - Current'!$C$1:$R$1,0))*1000/Population!$C16</f>
        <v>37.860647271508725</v>
      </c>
      <c r="E18" s="10">
        <f>INDEX('Data - Capital'!$C$2:$R$53,MATCH($B18,'Data - Capital'!$B$2:$B$53,0),MATCH($H$1,'Data - Capital'!$C$1:$R$1,0))*1000/Population!$C16</f>
        <v>2.1463809765645054</v>
      </c>
      <c r="F18" s="10">
        <f t="shared" si="0"/>
        <v>20.551489102292781</v>
      </c>
    </row>
    <row r="19" spans="1:6">
      <c r="A19" s="2" t="s">
        <v>66</v>
      </c>
      <c r="B19" s="2" t="s">
        <v>14</v>
      </c>
      <c r="C19" s="13">
        <f>1000*INDEX('Data - Total'!$C$2:$R$53,MATCH($B19,'Data - Total'!$B$2:$B$53,0),MATCH($H$1,'Data - Total'!$C$1:$R$1,0))/Population!$C17</f>
        <v>16.245943485347599</v>
      </c>
      <c r="D19" s="10">
        <f>INDEX('Data - Current'!$C$2:$R$53,MATCH($B19,'Data - Current'!$B$2:$B$53,0),MATCH($H$1,'Data - Current'!$C$1:$R$1,0))*1000/Population!$C17</f>
        <v>38.397848028154534</v>
      </c>
      <c r="E19" s="10">
        <f>INDEX('Data - Capital'!$C$2:$R$53,MATCH($B19,'Data - Capital'!$B$2:$B$53,0),MATCH($H$1,'Data - Capital'!$C$1:$R$1,0))*1000/Population!$C17</f>
        <v>3.1437988556101049</v>
      </c>
      <c r="F19" s="10">
        <f t="shared" si="0"/>
        <v>25.295703398417043</v>
      </c>
    </row>
    <row r="20" spans="1:6">
      <c r="A20" s="2" t="s">
        <v>67</v>
      </c>
      <c r="B20" s="2" t="s">
        <v>15</v>
      </c>
      <c r="C20" s="13">
        <f>1000*INDEX('Data - Total'!$C$2:$R$53,MATCH($B20,'Data - Total'!$B$2:$B$53,0),MATCH($H$1,'Data - Total'!$C$1:$R$1,0))/Population!$C18</f>
        <v>3.9643230432372594</v>
      </c>
      <c r="D20" s="10">
        <f>INDEX('Data - Current'!$C$2:$R$53,MATCH($B20,'Data - Current'!$B$2:$B$53,0),MATCH($H$1,'Data - Current'!$C$1:$R$1,0))*1000/Population!$C18</f>
        <v>77.164829555891131</v>
      </c>
      <c r="E20" s="10">
        <f>INDEX('Data - Capital'!$C$2:$R$53,MATCH($B20,'Data - Capital'!$B$2:$B$53,0),MATCH($H$1,'Data - Capital'!$C$1:$R$1,0))*1000/Population!$C18</f>
        <v>11.610778511249425</v>
      </c>
      <c r="F20" s="10">
        <f t="shared" si="0"/>
        <v>84.811285023903295</v>
      </c>
    </row>
    <row r="21" spans="1:6">
      <c r="A21" s="2" t="s">
        <v>68</v>
      </c>
      <c r="B21" s="2" t="s">
        <v>16</v>
      </c>
      <c r="C21" s="13">
        <f>1000*INDEX('Data - Total'!$C$2:$R$53,MATCH($B21,'Data - Total'!$B$2:$B$53,0),MATCH($H$1,'Data - Total'!$C$1:$R$1,0))/Population!$C19</f>
        <v>-1.1968262966368972</v>
      </c>
      <c r="D21" s="10">
        <f>INDEX('Data - Current'!$C$2:$R$53,MATCH($B21,'Data - Current'!$B$2:$B$53,0),MATCH($H$1,'Data - Current'!$C$1:$R$1,0))*1000/Population!$C19</f>
        <v>48.19322195756984</v>
      </c>
      <c r="E21" s="10">
        <f>INDEX('Data - Capital'!$C$2:$R$53,MATCH($B21,'Data - Capital'!$B$2:$B$53,0),MATCH($H$1,'Data - Capital'!$C$1:$R$1,0))*1000/Population!$C19</f>
        <v>3.1479927344951397</v>
      </c>
      <c r="F21" s="10">
        <f t="shared" si="0"/>
        <v>52.53804098870188</v>
      </c>
    </row>
    <row r="22" spans="1:6">
      <c r="A22" s="2" t="s">
        <v>69</v>
      </c>
      <c r="B22" s="2" t="s">
        <v>17</v>
      </c>
      <c r="C22" s="13">
        <f>1000*INDEX('Data - Total'!$C$2:$R$53,MATCH($B22,'Data - Total'!$B$2:$B$53,0),MATCH($H$1,'Data - Total'!$C$1:$R$1,0))/Population!$C20</f>
        <v>18.360589168614325</v>
      </c>
      <c r="D22" s="10">
        <f>INDEX('Data - Current'!$C$2:$R$53,MATCH($B22,'Data - Current'!$B$2:$B$53,0),MATCH($H$1,'Data - Current'!$C$1:$R$1,0))*1000/Population!$C20</f>
        <v>46.206824966094175</v>
      </c>
      <c r="E22" s="10">
        <f>INDEX('Data - Capital'!$C$2:$R$53,MATCH($B22,'Data - Capital'!$B$2:$B$53,0),MATCH($H$1,'Data - Capital'!$C$1:$R$1,0))*1000/Population!$C20</f>
        <v>2.6878280082081183</v>
      </c>
      <c r="F22" s="10">
        <f t="shared" si="0"/>
        <v>30.534063805687964</v>
      </c>
    </row>
    <row r="23" spans="1:6">
      <c r="A23" s="2" t="s">
        <v>70</v>
      </c>
      <c r="B23" s="2" t="s">
        <v>18</v>
      </c>
      <c r="C23" s="13">
        <f>1000*INDEX('Data - Total'!$C$2:$R$53,MATCH($B23,'Data - Total'!$B$2:$B$53,0),MATCH($H$1,'Data - Total'!$C$1:$R$1,0))/Population!$C21</f>
        <v>32.460870788908132</v>
      </c>
      <c r="D23" s="10">
        <f>INDEX('Data - Current'!$C$2:$R$53,MATCH($B23,'Data - Current'!$B$2:$B$53,0),MATCH($H$1,'Data - Current'!$C$1:$R$1,0))*1000/Population!$C21</f>
        <v>73.920287425316147</v>
      </c>
      <c r="E23" s="10">
        <f>INDEX('Data - Capital'!$C$2:$R$53,MATCH($B23,'Data - Capital'!$B$2:$B$53,0),MATCH($H$1,'Data - Capital'!$C$1:$R$1,0))*1000/Population!$C21</f>
        <v>3.4340671272930701</v>
      </c>
      <c r="F23" s="10">
        <f t="shared" si="0"/>
        <v>44.893483763701092</v>
      </c>
    </row>
    <row r="24" spans="1:6">
      <c r="A24" s="2" t="s">
        <v>71</v>
      </c>
      <c r="B24" s="2" t="s">
        <v>19</v>
      </c>
      <c r="C24" s="13">
        <f>1000*INDEX('Data - Total'!$C$2:$R$53,MATCH($B24,'Data - Total'!$B$2:$B$53,0),MATCH($H$1,'Data - Total'!$C$1:$R$1,0))/Population!$C22</f>
        <v>38.445211170923805</v>
      </c>
      <c r="D24" s="10">
        <f>INDEX('Data - Current'!$C$2:$R$53,MATCH($B24,'Data - Current'!$B$2:$B$53,0),MATCH($H$1,'Data - Current'!$C$1:$R$1,0))*1000/Population!$C22</f>
        <v>84.300522658573882</v>
      </c>
      <c r="E24" s="10">
        <f>INDEX('Data - Capital'!$C$2:$R$53,MATCH($B24,'Data - Capital'!$B$2:$B$53,0),MATCH($H$1,'Data - Capital'!$C$1:$R$1,0))*1000/Population!$C22</f>
        <v>4.1314414056384505</v>
      </c>
      <c r="F24" s="10">
        <f t="shared" si="0"/>
        <v>49.986752893288532</v>
      </c>
    </row>
    <row r="25" spans="1:6">
      <c r="A25" s="2" t="s">
        <v>72</v>
      </c>
      <c r="B25" s="2" t="s">
        <v>20</v>
      </c>
      <c r="C25" s="13">
        <f>1000*INDEX('Data - Total'!$C$2:$R$53,MATCH($B25,'Data - Total'!$B$2:$B$53,0),MATCH($H$1,'Data - Total'!$C$1:$R$1,0))/Population!$C23</f>
        <v>38.671927973347451</v>
      </c>
      <c r="D25" s="10">
        <f>INDEX('Data - Current'!$C$2:$R$53,MATCH($B25,'Data - Current'!$B$2:$B$53,0),MATCH($H$1,'Data - Current'!$C$1:$R$1,0))*1000/Population!$C23</f>
        <v>105.05210699785584</v>
      </c>
      <c r="E25" s="10">
        <f>INDEX('Data - Capital'!$C$2:$R$53,MATCH($B25,'Data - Capital'!$B$2:$B$53,0),MATCH($H$1,'Data - Capital'!$C$1:$R$1,0))*1000/Population!$C23</f>
        <v>3.781005492531254</v>
      </c>
      <c r="F25" s="10">
        <f t="shared" si="0"/>
        <v>70.161184517039644</v>
      </c>
    </row>
    <row r="26" spans="1:6">
      <c r="A26" s="2" t="s">
        <v>73</v>
      </c>
      <c r="B26" s="2" t="s">
        <v>21</v>
      </c>
      <c r="C26" s="13">
        <f>1000*INDEX('Data - Total'!$C$2:$R$53,MATCH($B26,'Data - Total'!$B$2:$B$53,0),MATCH($H$1,'Data - Total'!$C$1:$R$1,0))/Population!$C24</f>
        <v>39.940629484321185</v>
      </c>
      <c r="D26" s="10">
        <f>INDEX('Data - Current'!$C$2:$R$53,MATCH($B26,'Data - Current'!$B$2:$B$53,0),MATCH($H$1,'Data - Current'!$C$1:$R$1,0))*1000/Population!$C24</f>
        <v>58.927595645861693</v>
      </c>
      <c r="E26" s="10">
        <f>INDEX('Data - Capital'!$C$2:$R$53,MATCH($B26,'Data - Capital'!$B$2:$B$53,0),MATCH($H$1,'Data - Capital'!$C$1:$R$1,0))*1000/Population!$C24</f>
        <v>3.1318412777732121</v>
      </c>
      <c r="F26" s="10">
        <f t="shared" si="0"/>
        <v>22.11880743931372</v>
      </c>
    </row>
    <row r="27" spans="1:6">
      <c r="A27" s="2" t="s">
        <v>74</v>
      </c>
      <c r="B27" s="2" t="s">
        <v>22</v>
      </c>
      <c r="C27" s="13">
        <f>1000*INDEX('Data - Total'!$C$2:$R$53,MATCH($B27,'Data - Total'!$B$2:$B$53,0),MATCH($H$1,'Data - Total'!$C$1:$R$1,0))/Population!$C25</f>
        <v>20.79833635160961</v>
      </c>
      <c r="D27" s="10">
        <f>INDEX('Data - Current'!$C$2:$R$53,MATCH($B27,'Data - Current'!$B$2:$B$53,0),MATCH($H$1,'Data - Current'!$C$1:$R$1,0))*1000/Population!$C25</f>
        <v>44.228698642893555</v>
      </c>
      <c r="E27" s="10">
        <f>INDEX('Data - Capital'!$C$2:$R$53,MATCH($B27,'Data - Capital'!$B$2:$B$53,0),MATCH($H$1,'Data - Capital'!$C$1:$R$1,0))*1000/Population!$C25</f>
        <v>2.0169389691081676</v>
      </c>
      <c r="F27" s="10">
        <f t="shared" si="0"/>
        <v>25.447301260392113</v>
      </c>
    </row>
    <row r="28" spans="1:6">
      <c r="A28" s="2" t="s">
        <v>75</v>
      </c>
      <c r="B28" s="2" t="s">
        <v>23</v>
      </c>
      <c r="C28" s="13">
        <f>1000*INDEX('Data - Total'!$C$2:$R$53,MATCH($B28,'Data - Total'!$B$2:$B$53,0),MATCH($H$1,'Data - Total'!$C$1:$R$1,0))/Population!$C26</f>
        <v>14.487749077010713</v>
      </c>
      <c r="D28" s="10">
        <f>INDEX('Data - Current'!$C$2:$R$53,MATCH($B28,'Data - Current'!$B$2:$B$53,0),MATCH($H$1,'Data - Current'!$C$1:$R$1,0))*1000/Population!$C26</f>
        <v>58.419901814197821</v>
      </c>
      <c r="E28" s="10">
        <f>INDEX('Data - Capital'!$C$2:$R$53,MATCH($B28,'Data - Capital'!$B$2:$B$53,0),MATCH($H$1,'Data - Capital'!$C$1:$R$1,0))*1000/Population!$C26</f>
        <v>4.6020761567218615</v>
      </c>
      <c r="F28" s="10">
        <f t="shared" si="0"/>
        <v>48.534228893908974</v>
      </c>
    </row>
    <row r="29" spans="1:6">
      <c r="A29" s="2" t="s">
        <v>76</v>
      </c>
      <c r="B29" s="2" t="s">
        <v>24</v>
      </c>
      <c r="C29" s="13">
        <f>1000*INDEX('Data - Total'!$C$2:$R$53,MATCH($B29,'Data - Total'!$B$2:$B$53,0),MATCH($H$1,'Data - Total'!$C$1:$R$1,0))/Population!$C27</f>
        <v>14.219374395749425</v>
      </c>
      <c r="D29" s="10">
        <f>INDEX('Data - Current'!$C$2:$R$53,MATCH($B29,'Data - Current'!$B$2:$B$53,0),MATCH($H$1,'Data - Current'!$C$1:$R$1,0))*1000/Population!$C27</f>
        <v>55.728186617023937</v>
      </c>
      <c r="E29" s="10">
        <f>INDEX('Data - Capital'!$C$2:$R$53,MATCH($B29,'Data - Capital'!$B$2:$B$53,0),MATCH($H$1,'Data - Capital'!$C$1:$R$1,0))*1000/Population!$C27</f>
        <v>5.3038423890129618</v>
      </c>
      <c r="F29" s="10">
        <f t="shared" si="0"/>
        <v>46.812654610287474</v>
      </c>
    </row>
    <row r="30" spans="1:6">
      <c r="A30" s="2" t="s">
        <v>77</v>
      </c>
      <c r="B30" s="2" t="s">
        <v>25</v>
      </c>
      <c r="C30" s="13">
        <f>1000*INDEX('Data - Total'!$C$2:$R$53,MATCH($B30,'Data - Total'!$B$2:$B$53,0),MATCH($H$1,'Data - Total'!$C$1:$R$1,0))/Population!$C28</f>
        <v>7.7856949742260984</v>
      </c>
      <c r="D30" s="10">
        <f>INDEX('Data - Current'!$C$2:$R$53,MATCH($B30,'Data - Current'!$B$2:$B$53,0),MATCH($H$1,'Data - Current'!$C$1:$R$1,0))*1000/Population!$C28</f>
        <v>25.170278365440549</v>
      </c>
      <c r="E30" s="10">
        <f>INDEX('Data - Capital'!$C$2:$R$53,MATCH($B30,'Data - Capital'!$B$2:$B$53,0),MATCH($H$1,'Data - Capital'!$C$1:$R$1,0))*1000/Population!$C28</f>
        <v>1.9879570761927949</v>
      </c>
      <c r="F30" s="10">
        <f t="shared" si="0"/>
        <v>19.372540467407248</v>
      </c>
    </row>
    <row r="31" spans="1:6">
      <c r="A31" s="2" t="s">
        <v>78</v>
      </c>
      <c r="B31" s="2" t="s">
        <v>26</v>
      </c>
      <c r="C31" s="13">
        <f>1000*INDEX('Data - Total'!$C$2:$R$53,MATCH($B31,'Data - Total'!$B$2:$B$53,0),MATCH($H$1,'Data - Total'!$C$1:$R$1,0))/Population!$C29</f>
        <v>19.654523694167015</v>
      </c>
      <c r="D31" s="10">
        <f>INDEX('Data - Current'!$C$2:$R$53,MATCH($B31,'Data - Current'!$B$2:$B$53,0),MATCH($H$1,'Data - Current'!$C$1:$R$1,0))*1000/Population!$C29</f>
        <v>70.439321781641382</v>
      </c>
      <c r="E31" s="10">
        <f>INDEX('Data - Capital'!$C$2:$R$53,MATCH($B31,'Data - Capital'!$B$2:$B$53,0),MATCH($H$1,'Data - Capital'!$C$1:$R$1,0))*1000/Population!$C29</f>
        <v>8.6165129436718217</v>
      </c>
      <c r="F31" s="10">
        <f t="shared" si="0"/>
        <v>59.401311031146193</v>
      </c>
    </row>
    <row r="32" spans="1:6">
      <c r="A32" s="2" t="s">
        <v>79</v>
      </c>
      <c r="B32" s="2" t="s">
        <v>27</v>
      </c>
      <c r="C32" s="13">
        <f>1000*INDEX('Data - Total'!$C$2:$R$53,MATCH($B32,'Data - Total'!$B$2:$B$53,0),MATCH($H$1,'Data - Total'!$C$1:$R$1,0))/Population!$C30</f>
        <v>18.094440974256354</v>
      </c>
      <c r="D32" s="10">
        <f>INDEX('Data - Current'!$C$2:$R$53,MATCH($B32,'Data - Current'!$B$2:$B$53,0),MATCH($H$1,'Data - Current'!$C$1:$R$1,0))*1000/Population!$C30</f>
        <v>42.974701520409468</v>
      </c>
      <c r="E32" s="10">
        <f>INDEX('Data - Capital'!$C$2:$R$53,MATCH($B32,'Data - Capital'!$B$2:$B$53,0),MATCH($H$1,'Data - Capital'!$C$1:$R$1,0))*1000/Population!$C30</f>
        <v>4.8294598668705309</v>
      </c>
      <c r="F32" s="10">
        <f t="shared" si="0"/>
        <v>29.709720413023643</v>
      </c>
    </row>
    <row r="33" spans="1:6">
      <c r="A33" s="2" t="s">
        <v>80</v>
      </c>
      <c r="B33" s="2" t="s">
        <v>28</v>
      </c>
      <c r="C33" s="13">
        <f>1000*INDEX('Data - Total'!$C$2:$R$53,MATCH($B33,'Data - Total'!$B$2:$B$53,0),MATCH($H$1,'Data - Total'!$C$1:$R$1,0))/Population!$C31</f>
        <v>-6.1000019961927157</v>
      </c>
      <c r="D33" s="10">
        <f>INDEX('Data - Current'!$C$2:$R$53,MATCH($B33,'Data - Current'!$B$2:$B$53,0),MATCH($H$1,'Data - Current'!$C$1:$R$1,0))*1000/Population!$C31</f>
        <v>9.7853366941959781</v>
      </c>
      <c r="E33" s="10">
        <f>INDEX('Data - Capital'!$C$2:$R$53,MATCH($B33,'Data - Capital'!$B$2:$B$53,0),MATCH($H$1,'Data - Capital'!$C$1:$R$1,0))*1000/Population!$C31</f>
        <v>21.010472752876787</v>
      </c>
      <c r="F33" s="10">
        <f t="shared" si="0"/>
        <v>36.89581144326548</v>
      </c>
    </row>
    <row r="34" spans="1:6">
      <c r="A34" s="2" t="s">
        <v>81</v>
      </c>
      <c r="B34" s="2" t="s">
        <v>29</v>
      </c>
      <c r="C34" s="13">
        <f>1000*INDEX('Data - Total'!$C$2:$R$53,MATCH($B34,'Data - Total'!$B$2:$B$53,0),MATCH($H$1,'Data - Total'!$C$1:$R$1,0))/Population!$C32</f>
        <v>63.484591276601705</v>
      </c>
      <c r="D34" s="10">
        <f>INDEX('Data - Current'!$C$2:$R$53,MATCH($B34,'Data - Current'!$B$2:$B$53,0),MATCH($H$1,'Data - Current'!$C$1:$R$1,0))*1000/Population!$C32</f>
        <v>83.852457093295456</v>
      </c>
      <c r="E34" s="10">
        <f>INDEX('Data - Capital'!$C$2:$R$53,MATCH($B34,'Data - Capital'!$B$2:$B$53,0),MATCH($H$1,'Data - Capital'!$C$1:$R$1,0))*1000/Population!$C32</f>
        <v>3.7629692642910717</v>
      </c>
      <c r="F34" s="10">
        <f t="shared" si="0"/>
        <v>24.130835080984824</v>
      </c>
    </row>
    <row r="35" spans="1:6">
      <c r="A35" s="2" t="s">
        <v>82</v>
      </c>
      <c r="B35" s="2" t="s">
        <v>30</v>
      </c>
      <c r="C35" s="13">
        <f>1000*INDEX('Data - Total'!$C$2:$R$53,MATCH($B35,'Data - Total'!$B$2:$B$53,0),MATCH($H$1,'Data - Total'!$C$1:$R$1,0))/Population!$C33</f>
        <v>56.168093735917083</v>
      </c>
      <c r="D35" s="10">
        <f>INDEX('Data - Current'!$C$2:$R$53,MATCH($B35,'Data - Current'!$B$2:$B$53,0),MATCH($H$1,'Data - Current'!$C$1:$R$1,0))*1000/Population!$C33</f>
        <v>108.02365930599369</v>
      </c>
      <c r="E35" s="10">
        <f>INDEX('Data - Capital'!$C$2:$R$53,MATCH($B35,'Data - Capital'!$B$2:$B$53,0),MATCH($H$1,'Data - Capital'!$C$1:$R$1,0))*1000/Population!$C33</f>
        <v>4.8212032447048223</v>
      </c>
      <c r="F35" s="10">
        <f t="shared" si="0"/>
        <v>56.676768814781425</v>
      </c>
    </row>
    <row r="36" spans="1:6">
      <c r="A36" s="2" t="s">
        <v>83</v>
      </c>
      <c r="B36" s="2" t="s">
        <v>31</v>
      </c>
      <c r="C36" s="13">
        <f>1000*INDEX('Data - Total'!$C$2:$R$53,MATCH($B36,'Data - Total'!$B$2:$B$53,0),MATCH($H$1,'Data - Total'!$C$1:$R$1,0))/Population!$C34</f>
        <v>1.7634129235716882</v>
      </c>
      <c r="D36" s="10">
        <f>INDEX('Data - Current'!$C$2:$R$53,MATCH($B36,'Data - Current'!$B$2:$B$53,0),MATCH($H$1,'Data - Current'!$C$1:$R$1,0))*1000/Population!$C34</f>
        <v>84.04418318387178</v>
      </c>
      <c r="E36" s="10">
        <f>INDEX('Data - Capital'!$C$2:$R$53,MATCH($B36,'Data - Capital'!$B$2:$B$53,0),MATCH($H$1,'Data - Capital'!$C$1:$R$1,0))*1000/Population!$C34</f>
        <v>7.8360582444351277</v>
      </c>
      <c r="F36" s="10">
        <f t="shared" si="0"/>
        <v>90.11682850473521</v>
      </c>
    </row>
    <row r="37" spans="1:6">
      <c r="A37" s="2" t="s">
        <v>84</v>
      </c>
      <c r="B37" s="2" t="s">
        <v>32</v>
      </c>
      <c r="C37" s="13">
        <f>1000*INDEX('Data - Total'!$C$2:$R$53,MATCH($B37,'Data - Total'!$B$2:$B$53,0),MATCH($H$1,'Data - Total'!$C$1:$R$1,0))/Population!$C35</f>
        <v>120.32188274271515</v>
      </c>
      <c r="D37" s="10">
        <f>INDEX('Data - Current'!$C$2:$R$53,MATCH($B37,'Data - Current'!$B$2:$B$53,0),MATCH($H$1,'Data - Current'!$C$1:$R$1,0))*1000/Population!$C35</f>
        <v>128.00418623011822</v>
      </c>
      <c r="E37" s="10">
        <f>INDEX('Data - Capital'!$C$2:$R$53,MATCH($B37,'Data - Capital'!$B$2:$B$53,0),MATCH($H$1,'Data - Capital'!$C$1:$R$1,0))*1000/Population!$C35</f>
        <v>26.548135016121677</v>
      </c>
      <c r="F37" s="10">
        <f t="shared" si="0"/>
        <v>34.230438503524752</v>
      </c>
    </row>
    <row r="38" spans="1:6">
      <c r="A38" s="2" t="s">
        <v>85</v>
      </c>
      <c r="B38" s="2" t="s">
        <v>33</v>
      </c>
      <c r="C38" s="13">
        <f>1000*INDEX('Data - Total'!$C$2:$R$53,MATCH($B38,'Data - Total'!$B$2:$B$53,0),MATCH($H$1,'Data - Total'!$C$1:$R$1,0))/Population!$C36</f>
        <v>27.439273029501607</v>
      </c>
      <c r="D38" s="10">
        <f>INDEX('Data - Current'!$C$2:$R$53,MATCH($B38,'Data - Current'!$B$2:$B$53,0),MATCH($H$1,'Data - Current'!$C$1:$R$1,0))*1000/Population!$C36</f>
        <v>75.267580690182101</v>
      </c>
      <c r="E38" s="10">
        <f>INDEX('Data - Capital'!$C$2:$R$53,MATCH($B38,'Data - Capital'!$B$2:$B$53,0),MATCH($H$1,'Data - Capital'!$C$1:$R$1,0))*1000/Population!$C36</f>
        <v>6.0838016856683312</v>
      </c>
      <c r="F38" s="10">
        <f t="shared" si="0"/>
        <v>53.912109346348828</v>
      </c>
    </row>
    <row r="39" spans="1:6">
      <c r="A39" s="2" t="s">
        <v>86</v>
      </c>
      <c r="B39" s="2" t="s">
        <v>34</v>
      </c>
      <c r="C39" s="13">
        <f>1000*INDEX('Data - Total'!$C$2:$R$53,MATCH($B39,'Data - Total'!$B$2:$B$53,0),MATCH($H$1,'Data - Total'!$C$1:$R$1,0))/Population!$C37</f>
        <v>-9.3315567083033475</v>
      </c>
      <c r="D39" s="10">
        <f>INDEX('Data - Current'!$C$2:$R$53,MATCH($B39,'Data - Current'!$B$2:$B$53,0),MATCH($H$1,'Data - Current'!$C$1:$R$1,0))*1000/Population!$C37</f>
        <v>65.739876443804732</v>
      </c>
      <c r="E39" s="10">
        <f>INDEX('Data - Capital'!$C$2:$R$53,MATCH($B39,'Data - Capital'!$B$2:$B$53,0),MATCH($H$1,'Data - Capital'!$C$1:$R$1,0))*1000/Population!$C37</f>
        <v>10.213693788700379</v>
      </c>
      <c r="F39" s="10">
        <f t="shared" si="0"/>
        <v>85.285126940808468</v>
      </c>
    </row>
    <row r="40" spans="1:6">
      <c r="A40" s="2" t="s">
        <v>87</v>
      </c>
      <c r="B40" s="2" t="s">
        <v>35</v>
      </c>
      <c r="C40" s="13">
        <f>1000*INDEX('Data - Total'!$C$2:$R$53,MATCH($B40,'Data - Total'!$B$2:$B$53,0),MATCH($H$1,'Data - Total'!$C$1:$R$1,0))/Population!$C38</f>
        <v>12.863585273564373</v>
      </c>
      <c r="D40" s="10">
        <f>INDEX('Data - Current'!$C$2:$R$53,MATCH($B40,'Data - Current'!$B$2:$B$53,0),MATCH($H$1,'Data - Current'!$C$1:$R$1,0))*1000/Population!$C38</f>
        <v>39.405584031929628</v>
      </c>
      <c r="E40" s="10">
        <f>INDEX('Data - Capital'!$C$2:$R$53,MATCH($B40,'Data - Capital'!$B$2:$B$53,0),MATCH($H$1,'Data - Capital'!$C$1:$R$1,0))*1000/Population!$C38</f>
        <v>2.5426587934568912</v>
      </c>
      <c r="F40" s="10">
        <f t="shared" si="0"/>
        <v>29.084657551822147</v>
      </c>
    </row>
    <row r="41" spans="1:6">
      <c r="A41" s="2" t="s">
        <v>88</v>
      </c>
      <c r="B41" s="2" t="s">
        <v>36</v>
      </c>
      <c r="C41" s="13">
        <f>1000*INDEX('Data - Total'!$C$2:$R$53,MATCH($B41,'Data - Total'!$B$2:$B$53,0),MATCH($H$1,'Data - Total'!$C$1:$R$1,0))/Population!$C39</f>
        <v>-10.419540279571262</v>
      </c>
      <c r="D41" s="10">
        <f>INDEX('Data - Current'!$C$2:$R$53,MATCH($B41,'Data - Current'!$B$2:$B$53,0),MATCH($H$1,'Data - Current'!$C$1:$R$1,0))*1000/Population!$C39</f>
        <v>49.341652827477908</v>
      </c>
      <c r="E41" s="10">
        <f>INDEX('Data - Capital'!$C$2:$R$53,MATCH($B41,'Data - Capital'!$B$2:$B$53,0),MATCH($H$1,'Data - Capital'!$C$1:$R$1,0))*1000/Population!$C39</f>
        <v>2.0204036668021113</v>
      </c>
      <c r="F41" s="10">
        <f t="shared" si="0"/>
        <v>61.781596773851277</v>
      </c>
    </row>
    <row r="42" spans="1:6">
      <c r="A42" s="2" t="s">
        <v>89</v>
      </c>
      <c r="B42" s="2" t="s">
        <v>37</v>
      </c>
      <c r="C42" s="13">
        <f>1000*INDEX('Data - Total'!$C$2:$R$53,MATCH($B42,'Data - Total'!$B$2:$B$53,0),MATCH($H$1,'Data - Total'!$C$1:$R$1,0))/Population!$C40</f>
        <v>2.6650018313872064</v>
      </c>
      <c r="D42" s="10">
        <f>INDEX('Data - Current'!$C$2:$R$53,MATCH($B42,'Data - Current'!$B$2:$B$53,0),MATCH($H$1,'Data - Current'!$C$1:$R$1,0))*1000/Population!$C40</f>
        <v>31.327750594816099</v>
      </c>
      <c r="E42" s="10">
        <f>INDEX('Data - Capital'!$C$2:$R$53,MATCH($B42,'Data - Capital'!$B$2:$B$53,0),MATCH($H$1,'Data - Capital'!$C$1:$R$1,0))*1000/Population!$C40</f>
        <v>1.3173676040428002</v>
      </c>
      <c r="F42" s="10">
        <f t="shared" si="0"/>
        <v>29.980116367471688</v>
      </c>
    </row>
    <row r="43" spans="1:6">
      <c r="A43" s="2" t="s">
        <v>90</v>
      </c>
      <c r="B43" s="2" t="s">
        <v>38</v>
      </c>
      <c r="C43" s="13">
        <f>1000*INDEX('Data - Total'!$C$2:$R$53,MATCH($B43,'Data - Total'!$B$2:$B$53,0),MATCH($H$1,'Data - Total'!$C$1:$R$1,0))/Population!$C41</f>
        <v>14.930881595308646</v>
      </c>
      <c r="D43" s="10">
        <f>INDEX('Data - Current'!$C$2:$R$53,MATCH($B43,'Data - Current'!$B$2:$B$53,0),MATCH($H$1,'Data - Current'!$C$1:$R$1,0))*1000/Population!$C41</f>
        <v>62.547949133765641</v>
      </c>
      <c r="E43" s="10">
        <f>INDEX('Data - Capital'!$C$2:$R$53,MATCH($B43,'Data - Capital'!$B$2:$B$53,0),MATCH($H$1,'Data - Capital'!$C$1:$R$1,0))*1000/Population!$C41</f>
        <v>4.483931651600547</v>
      </c>
      <c r="F43" s="10">
        <f t="shared" si="0"/>
        <v>52.100999190057536</v>
      </c>
    </row>
    <row r="44" spans="1:6">
      <c r="A44" s="2" t="s">
        <v>91</v>
      </c>
      <c r="B44" s="2" t="s">
        <v>39</v>
      </c>
      <c r="C44" s="13">
        <f>1000*INDEX('Data - Total'!$C$2:$R$53,MATCH($B44,'Data - Total'!$B$2:$B$53,0),MATCH($H$1,'Data - Total'!$C$1:$R$1,0))/Population!$C42</f>
        <v>62.178129782631622</v>
      </c>
      <c r="D44" s="10">
        <f>INDEX('Data - Current'!$C$2:$R$53,MATCH($B44,'Data - Current'!$B$2:$B$53,0),MATCH($H$1,'Data - Current'!$C$1:$R$1,0))*1000/Population!$C42</f>
        <v>69.280293206489986</v>
      </c>
      <c r="E44" s="10">
        <f>INDEX('Data - Capital'!$C$2:$R$53,MATCH($B44,'Data - Capital'!$B$2:$B$53,0),MATCH($H$1,'Data - Capital'!$C$1:$R$1,0))*1000/Population!$C42</f>
        <v>17.141711720184642</v>
      </c>
      <c r="F44" s="10">
        <f t="shared" si="0"/>
        <v>24.24387514404301</v>
      </c>
    </row>
    <row r="45" spans="1:6">
      <c r="A45" s="2" t="s">
        <v>92</v>
      </c>
      <c r="B45" s="2" t="s">
        <v>40</v>
      </c>
      <c r="C45" s="13">
        <f>1000*INDEX('Data - Total'!$C$2:$R$53,MATCH($B45,'Data - Total'!$B$2:$B$53,0),MATCH($H$1,'Data - Total'!$C$1:$R$1,0))/Population!$C43</f>
        <v>23.893511674978789</v>
      </c>
      <c r="D45" s="10">
        <f>INDEX('Data - Current'!$C$2:$R$53,MATCH($B45,'Data - Current'!$B$2:$B$53,0),MATCH($H$1,'Data - Current'!$C$1:$R$1,0))*1000/Population!$C43</f>
        <v>62.277070296346032</v>
      </c>
      <c r="E45" s="10">
        <f>INDEX('Data - Capital'!$C$2:$R$53,MATCH($B45,'Data - Capital'!$B$2:$B$53,0),MATCH($H$1,'Data - Capital'!$C$1:$R$1,0))*1000/Population!$C43</f>
        <v>4.0737971562824962</v>
      </c>
      <c r="F45" s="10">
        <f t="shared" si="0"/>
        <v>42.457355777649745</v>
      </c>
    </row>
    <row r="46" spans="1:6">
      <c r="A46" s="2" t="s">
        <v>93</v>
      </c>
      <c r="B46" s="2" t="s">
        <v>41</v>
      </c>
      <c r="C46" s="13">
        <f>1000*INDEX('Data - Total'!$C$2:$R$53,MATCH($B46,'Data - Total'!$B$2:$B$53,0),MATCH($H$1,'Data - Total'!$C$1:$R$1,0))/Population!$C44</f>
        <v>-5.3612684900252123</v>
      </c>
      <c r="D46" s="10">
        <f>INDEX('Data - Current'!$C$2:$R$53,MATCH($B46,'Data - Current'!$B$2:$B$53,0),MATCH($H$1,'Data - Current'!$C$1:$R$1,0))*1000/Population!$C44</f>
        <v>47.83919549816418</v>
      </c>
      <c r="E46" s="10">
        <f>INDEX('Data - Capital'!$C$2:$R$53,MATCH($B46,'Data - Capital'!$B$2:$B$53,0),MATCH($H$1,'Data - Capital'!$C$1:$R$1,0))*1000/Population!$C44</f>
        <v>8.2959458552625271</v>
      </c>
      <c r="F46" s="10">
        <f t="shared" si="0"/>
        <v>61.496409843451914</v>
      </c>
    </row>
    <row r="47" spans="1:6">
      <c r="A47" s="2" t="s">
        <v>94</v>
      </c>
      <c r="B47" s="2" t="s">
        <v>42</v>
      </c>
      <c r="C47" s="13">
        <f>1000*INDEX('Data - Total'!$C$2:$R$53,MATCH($B47,'Data - Total'!$B$2:$B$53,0),MATCH($H$1,'Data - Total'!$C$1:$R$1,0))/Population!$C45</f>
        <v>19.720915476058984</v>
      </c>
      <c r="D47" s="10">
        <f>INDEX('Data - Current'!$C$2:$R$53,MATCH($B47,'Data - Current'!$B$2:$B$53,0),MATCH($H$1,'Data - Current'!$C$1:$R$1,0))*1000/Population!$C45</f>
        <v>53.362285805640958</v>
      </c>
      <c r="E47" s="10">
        <f>INDEX('Data - Capital'!$C$2:$R$53,MATCH($B47,'Data - Capital'!$B$2:$B$53,0),MATCH($H$1,'Data - Capital'!$C$1:$R$1,0))*1000/Population!$C45</f>
        <v>2.0188447195173733</v>
      </c>
      <c r="F47" s="10">
        <f t="shared" si="0"/>
        <v>35.660215049099349</v>
      </c>
    </row>
    <row r="48" spans="1:6">
      <c r="A48" s="2" t="s">
        <v>95</v>
      </c>
      <c r="B48" s="2" t="s">
        <v>43</v>
      </c>
      <c r="C48" s="13">
        <f>1000*INDEX('Data - Total'!$C$2:$R$53,MATCH($B48,'Data - Total'!$B$2:$B$53,0),MATCH($H$1,'Data - Total'!$C$1:$R$1,0))/Population!$C46</f>
        <v>-1.7192563222898749</v>
      </c>
      <c r="D48" s="10">
        <f>INDEX('Data - Current'!$C$2:$R$53,MATCH($B48,'Data - Current'!$B$2:$B$53,0),MATCH($H$1,'Data - Current'!$C$1:$R$1,0))*1000/Population!$C46</f>
        <v>45.600703476014914</v>
      </c>
      <c r="E48" s="10">
        <f>INDEX('Data - Capital'!$C$2:$R$53,MATCH($B48,'Data - Capital'!$B$2:$B$53,0),MATCH($H$1,'Data - Capital'!$C$1:$R$1,0))*1000/Population!$C46</f>
        <v>3.4211142902494642</v>
      </c>
      <c r="F48" s="10">
        <f t="shared" si="0"/>
        <v>50.741074088554249</v>
      </c>
    </row>
    <row r="49" spans="1:6">
      <c r="A49" s="2" t="s">
        <v>97</v>
      </c>
      <c r="B49" s="2" t="s">
        <v>45</v>
      </c>
      <c r="C49" s="13">
        <f>1000*INDEX('Data - Total'!$C$2:$R$53,MATCH($B49,'Data - Total'!$B$2:$B$53,0),MATCH($H$1,'Data - Total'!$C$1:$R$1,0))/Population!$C47</f>
        <v>-8.2113509624915153</v>
      </c>
      <c r="D49" s="10">
        <f>INDEX('Data - Current'!$C$2:$R$53,MATCH($B49,'Data - Current'!$B$2:$B$53,0),MATCH($H$1,'Data - Current'!$C$1:$R$1,0))*1000/Population!$C47</f>
        <v>54.103854238976403</v>
      </c>
      <c r="E49" s="10">
        <f>INDEX('Data - Capital'!$C$2:$R$53,MATCH($B49,'Data - Capital'!$B$2:$B$53,0),MATCH($H$1,'Data - Capital'!$C$1:$R$1,0))*1000/Population!$C47</f>
        <v>1.852413531269679</v>
      </c>
      <c r="F49" s="10">
        <f t="shared" si="0"/>
        <v>64.167618732737594</v>
      </c>
    </row>
    <row r="50" spans="1:6">
      <c r="A50" s="2" t="s">
        <v>98</v>
      </c>
      <c r="B50" s="2" t="s">
        <v>46</v>
      </c>
      <c r="C50" s="13">
        <f>1000*INDEX('Data - Total'!$C$2:$R$53,MATCH($B50,'Data - Total'!$B$2:$B$53,0),MATCH($H$1,'Data - Total'!$C$1:$R$1,0))/Population!$C48</f>
        <v>25.54069550163063</v>
      </c>
      <c r="D50" s="10">
        <f>INDEX('Data - Current'!$C$2:$R$53,MATCH($B50,'Data - Current'!$B$2:$B$53,0),MATCH($H$1,'Data - Current'!$C$1:$R$1,0))*1000/Population!$C48</f>
        <v>62.372831548316825</v>
      </c>
      <c r="E50" s="10">
        <f>INDEX('Data - Capital'!$C$2:$R$53,MATCH($B50,'Data - Capital'!$B$2:$B$53,0),MATCH($H$1,'Data - Capital'!$C$1:$R$1,0))*1000/Population!$C48</f>
        <v>2.8444208784644918</v>
      </c>
      <c r="F50" s="10">
        <f t="shared" si="0"/>
        <v>39.676556925150685</v>
      </c>
    </row>
    <row r="51" spans="1:6">
      <c r="A51" s="2" t="s">
        <v>99</v>
      </c>
      <c r="B51" s="2" t="s">
        <v>47</v>
      </c>
      <c r="C51" s="13">
        <f>1000*INDEX('Data - Total'!$C$2:$R$53,MATCH($B51,'Data - Total'!$B$2:$B$53,0),MATCH($H$1,'Data - Total'!$C$1:$R$1,0))/Population!$C49</f>
        <v>24.525649966521925</v>
      </c>
      <c r="D51" s="10">
        <f>INDEX('Data - Current'!$C$2:$R$53,MATCH($B51,'Data - Current'!$B$2:$B$53,0),MATCH($H$1,'Data - Current'!$C$1:$R$1,0))*1000/Population!$C49</f>
        <v>72.619230402144552</v>
      </c>
      <c r="E51" s="10">
        <f>INDEX('Data - Capital'!$C$2:$R$53,MATCH($B51,'Data - Capital'!$B$2:$B$53,0),MATCH($H$1,'Data - Capital'!$C$1:$R$1,0))*1000/Population!$C49</f>
        <v>5.1796428891371642</v>
      </c>
      <c r="F51" s="10">
        <f t="shared" si="0"/>
        <v>53.273223324759797</v>
      </c>
    </row>
    <row r="52" spans="1:6">
      <c r="A52" s="2" t="s">
        <v>100</v>
      </c>
      <c r="B52" s="2" t="s">
        <v>48</v>
      </c>
      <c r="C52" s="13">
        <f>1000*INDEX('Data - Total'!$C$2:$R$53,MATCH($B52,'Data - Total'!$B$2:$B$53,0),MATCH($H$1,'Data - Total'!$C$1:$R$1,0))/Population!$C50</f>
        <v>3.5995983367953222</v>
      </c>
      <c r="D52" s="10">
        <f>INDEX('Data - Current'!$C$2:$R$53,MATCH($B52,'Data - Current'!$B$2:$B$53,0),MATCH($H$1,'Data - Current'!$C$1:$R$1,0))*1000/Population!$C50</f>
        <v>80.427329048442473</v>
      </c>
      <c r="E52" s="10">
        <f>INDEX('Data - Capital'!$C$2:$R$53,MATCH($B52,'Data - Capital'!$B$2:$B$53,0),MATCH($H$1,'Data - Capital'!$C$1:$R$1,0))*1000/Population!$C50</f>
        <v>18.451421590484788</v>
      </c>
      <c r="F52" s="10">
        <f t="shared" si="0"/>
        <v>95.279152302131934</v>
      </c>
    </row>
    <row r="53" spans="1:6">
      <c r="A53" s="2" t="s">
        <v>101</v>
      </c>
      <c r="B53" s="2" t="s">
        <v>49</v>
      </c>
      <c r="C53" s="13">
        <f>1000*INDEX('Data - Total'!$C$2:$R$53,MATCH($B53,'Data - Total'!$B$2:$B$53,0),MATCH($H$1,'Data - Total'!$C$1:$R$1,0))/Population!$C51</f>
        <v>11.30089591572111</v>
      </c>
      <c r="D53" s="10">
        <f>INDEX('Data - Current'!$C$2:$R$53,MATCH($B53,'Data - Current'!$B$2:$B$53,0),MATCH($H$1,'Data - Current'!$C$1:$R$1,0))*1000/Population!$C51</f>
        <v>39.802554849316898</v>
      </c>
      <c r="E53" s="10">
        <f>INDEX('Data - Capital'!$C$2:$R$53,MATCH($B53,'Data - Capital'!$B$2:$B$53,0),MATCH($H$1,'Data - Capital'!$C$1:$R$1,0))*1000/Population!$C51</f>
        <v>1.9684180415694983</v>
      </c>
      <c r="F53" s="10">
        <f t="shared" si="0"/>
        <v>30.470076975165288</v>
      </c>
    </row>
    <row r="54" spans="1:6">
      <c r="A54" s="2" t="s">
        <v>102</v>
      </c>
      <c r="B54" s="2" t="s">
        <v>50</v>
      </c>
      <c r="C54" s="13">
        <f>1000*INDEX('Data - Total'!$C$2:$R$53,MATCH($B54,'Data - Total'!$B$2:$B$53,0),MATCH($H$1,'Data - Total'!$C$1:$R$1,0))/Population!$C52</f>
        <v>27.483681776831268</v>
      </c>
      <c r="D54" s="10">
        <f>INDEX('Data - Current'!$C$2:$R$53,MATCH($B54,'Data - Current'!$B$2:$B$53,0),MATCH($H$1,'Data - Current'!$C$1:$R$1,0))*1000/Population!$C52</f>
        <v>63.623078739706351</v>
      </c>
      <c r="E54" s="10">
        <f>INDEX('Data - Capital'!$C$2:$R$53,MATCH($B54,'Data - Capital'!$B$2:$B$53,0),MATCH($H$1,'Data - Capital'!$C$1:$R$1,0))*1000/Population!$C52</f>
        <v>1.8257125728922556</v>
      </c>
      <c r="F54" s="10">
        <f t="shared" si="0"/>
        <v>37.965109535767333</v>
      </c>
    </row>
    <row r="55" spans="1:6">
      <c r="A55" s="3" t="s">
        <v>103</v>
      </c>
      <c r="B55" s="3" t="s">
        <v>51</v>
      </c>
      <c r="C55" s="14">
        <f>1000*INDEX('Data - Total'!$C$2:$R$53,MATCH($B55,'Data - Total'!$B$2:$B$53,0),MATCH($H$1,'Data - Total'!$C$1:$R$1,0))/Population!$C53</f>
        <v>31.626315451912227</v>
      </c>
      <c r="D55" s="11">
        <f>INDEX('Data - Current'!$C$2:$R$53,MATCH($B55,'Data - Current'!$B$2:$B$53,0),MATCH($H$1,'Data - Current'!$C$1:$R$1,0))*1000/Population!$C53</f>
        <v>115.06639879492384</v>
      </c>
      <c r="E55" s="11">
        <f>INDEX('Data - Capital'!$C$2:$R$53,MATCH($B55,'Data - Capital'!$B$2:$B$53,0),MATCH($H$1,'Data - Capital'!$C$1:$R$1,0))*1000/Population!$C53</f>
        <v>25.018504298024069</v>
      </c>
      <c r="F55" s="11">
        <f t="shared" si="0"/>
        <v>108.45858764103568</v>
      </c>
    </row>
    <row r="56" spans="1:6" ht="15" customHeight="1">
      <c r="A56" s="32" t="s">
        <v>148</v>
      </c>
      <c r="B56" s="33"/>
      <c r="C56" s="33"/>
      <c r="D56" s="33"/>
      <c r="E56" s="33"/>
      <c r="F56" s="34"/>
    </row>
    <row r="57" spans="1:6">
      <c r="A57" s="35"/>
      <c r="B57" s="36"/>
      <c r="C57" s="36"/>
      <c r="D57" s="36"/>
      <c r="E57" s="36"/>
      <c r="F57" s="37"/>
    </row>
    <row r="58" spans="1:6">
      <c r="A58" s="35"/>
      <c r="B58" s="36"/>
      <c r="C58" s="36"/>
      <c r="D58" s="36"/>
      <c r="E58" s="36"/>
      <c r="F58" s="37"/>
    </row>
    <row r="59" spans="1:6">
      <c r="A59" s="35"/>
      <c r="B59" s="36"/>
      <c r="C59" s="36"/>
      <c r="D59" s="36"/>
      <c r="E59" s="36"/>
      <c r="F59" s="37"/>
    </row>
    <row r="60" spans="1:6">
      <c r="A60" s="35"/>
      <c r="B60" s="36"/>
      <c r="C60" s="36"/>
      <c r="D60" s="36"/>
      <c r="E60" s="36"/>
      <c r="F60" s="37"/>
    </row>
    <row r="61" spans="1:6">
      <c r="A61" s="35"/>
      <c r="B61" s="36"/>
      <c r="C61" s="36"/>
      <c r="D61" s="36"/>
      <c r="E61" s="36"/>
      <c r="F61" s="37"/>
    </row>
    <row r="62" spans="1:6">
      <c r="A62" s="35"/>
      <c r="B62" s="36"/>
      <c r="C62" s="36"/>
      <c r="D62" s="36"/>
      <c r="E62" s="36"/>
      <c r="F62" s="37"/>
    </row>
    <row r="63" spans="1:6">
      <c r="A63" s="38"/>
      <c r="B63" s="39"/>
      <c r="C63" s="39"/>
      <c r="D63" s="39"/>
      <c r="E63" s="39"/>
      <c r="F63" s="40"/>
    </row>
    <row r="67" spans="7:7">
      <c r="G67" s="6"/>
    </row>
  </sheetData>
  <mergeCells count="3">
    <mergeCell ref="A1:F1"/>
    <mergeCell ref="A2:F2"/>
    <mergeCell ref="A56:F6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A2" sqref="A2:F55"/>
    </sheetView>
  </sheetViews>
  <sheetFormatPr defaultColWidth="11.42578125" defaultRowHeight="15"/>
  <cols>
    <col min="1" max="1" width="5.42578125" bestFit="1" customWidth="1"/>
    <col min="2" max="2" width="15.85546875" bestFit="1" customWidth="1"/>
    <col min="3" max="4" width="17.85546875" bestFit="1" customWidth="1"/>
    <col min="5" max="5" width="11.42578125" bestFit="1" customWidth="1"/>
    <col min="6" max="6" width="20.140625" customWidth="1"/>
  </cols>
  <sheetData>
    <row r="1" spans="1:10">
      <c r="A1" s="26" t="s">
        <v>139</v>
      </c>
      <c r="B1" s="27"/>
      <c r="C1" s="27"/>
      <c r="D1" s="27"/>
      <c r="E1" s="27"/>
      <c r="F1" s="28"/>
      <c r="H1" t="s">
        <v>108</v>
      </c>
    </row>
    <row r="2" spans="1:10">
      <c r="A2" s="29" t="s">
        <v>161</v>
      </c>
      <c r="B2" s="30"/>
      <c r="C2" s="30"/>
      <c r="D2" s="30"/>
      <c r="E2" s="30"/>
      <c r="F2" s="31"/>
    </row>
    <row r="3" spans="1:10" ht="30" customHeight="1">
      <c r="A3" s="15" t="s">
        <v>104</v>
      </c>
      <c r="B3" s="15" t="s">
        <v>105</v>
      </c>
      <c r="C3" s="15" t="s">
        <v>111</v>
      </c>
      <c r="D3" s="16" t="s">
        <v>123</v>
      </c>
      <c r="E3" s="15" t="s">
        <v>124</v>
      </c>
      <c r="F3" s="15" t="s">
        <v>110</v>
      </c>
      <c r="I3" s="7"/>
      <c r="J3" s="7"/>
    </row>
    <row r="4" spans="1:10">
      <c r="A4" s="1" t="s">
        <v>96</v>
      </c>
      <c r="B4" s="1" t="s">
        <v>44</v>
      </c>
      <c r="C4" s="12">
        <f>1000*INDEX('Data - Total'!$C$2:$R$53,MATCH($B4,'Data - Total'!$B$2:$B$53,0),MATCH($H$1,'Data - Total'!$C$1:$R$1,0))/Population!$C2</f>
        <v>-1.5006108743134672</v>
      </c>
      <c r="D4" s="12">
        <f>INDEX('Data - Current'!$C$2:$R$53,MATCH($B4,'Data - Current'!$B$2:$B$53,0),MATCH($H$1,'Data - Current'!$C$1:$R$1,0))*1000/Population!$C2</f>
        <v>120.01559201426187</v>
      </c>
      <c r="E4" s="12">
        <f>INDEX('Data - Capital'!$C$2:$R$53,MATCH($B4,'Data - Capital'!$B$2:$B$53,0),MATCH($H$1,'Data - Capital'!$C$1:$R$1,0))*1000/Population!$C2</f>
        <v>52.073448127645698</v>
      </c>
      <c r="F4" s="9">
        <f>D4+E4-C4</f>
        <v>173.58965101622104</v>
      </c>
    </row>
    <row r="5" spans="1:10">
      <c r="A5" s="2" t="s">
        <v>52</v>
      </c>
      <c r="B5" s="2" t="s">
        <v>0</v>
      </c>
      <c r="C5" s="13">
        <f>1000*INDEX('Data - Total'!$C$2:$R$53,MATCH($B5,'Data - Total'!$B$2:$B$53,0),MATCH($H$1,'Data - Total'!$C$1:$R$1,0))/Population!$C3</f>
        <v>-10.414772524413159</v>
      </c>
      <c r="D5" s="10">
        <f>INDEX('Data - Current'!$C$2:$R$53,MATCH($B5,'Data - Current'!$B$2:$B$53,0),MATCH($H$1,'Data - Current'!$C$1:$R$1,0))*1000/Population!$C3</f>
        <v>107.30746588883326</v>
      </c>
      <c r="E5" s="10">
        <f>INDEX('Data - Capital'!$C$2:$R$53,MATCH($B5,'Data - Capital'!$B$2:$B$53,0),MATCH($H$1,'Data - Capital'!$C$1:$R$1,0))*1000/Population!$C3</f>
        <v>38.031262791947</v>
      </c>
      <c r="F5" s="10">
        <f>D5+E5-C5</f>
        <v>155.75350120519343</v>
      </c>
    </row>
    <row r="6" spans="1:10">
      <c r="A6" s="2" t="s">
        <v>53</v>
      </c>
      <c r="B6" s="2" t="s">
        <v>1</v>
      </c>
      <c r="C6" s="13">
        <f>1000*INDEX('Data - Total'!$C$2:$R$53,MATCH($B6,'Data - Total'!$B$2:$B$53,0),MATCH($H$1,'Data - Total'!$C$1:$R$1,0))/Population!$C4</f>
        <v>47.351798227556181</v>
      </c>
      <c r="D6" s="10">
        <f>INDEX('Data - Current'!$C$2:$R$53,MATCH($B6,'Data - Current'!$B$2:$B$53,0),MATCH($H$1,'Data - Current'!$C$1:$R$1,0))*1000/Population!$C4</f>
        <v>78.416755462117052</v>
      </c>
      <c r="E6" s="10">
        <f>INDEX('Data - Capital'!$C$2:$R$53,MATCH($B6,'Data - Capital'!$B$2:$B$53,0),MATCH($H$1,'Data - Capital'!$C$1:$R$1,0))*1000/Population!$C4</f>
        <v>86.932911674629764</v>
      </c>
      <c r="F6" s="10">
        <f t="shared" ref="F6:F55" si="0">D6+E6-C6</f>
        <v>117.99786890919063</v>
      </c>
    </row>
    <row r="7" spans="1:10">
      <c r="A7" s="2" t="s">
        <v>54</v>
      </c>
      <c r="B7" s="2" t="s">
        <v>2</v>
      </c>
      <c r="C7" s="13">
        <f>1000*INDEX('Data - Total'!$C$2:$R$53,MATCH($B7,'Data - Total'!$B$2:$B$53,0),MATCH($H$1,'Data - Total'!$C$1:$R$1,0))/Population!$C5</f>
        <v>-61.481923469502931</v>
      </c>
      <c r="D7" s="10">
        <f>INDEX('Data - Current'!$C$2:$R$53,MATCH($B7,'Data - Current'!$B$2:$B$53,0),MATCH($H$1,'Data - Current'!$C$1:$R$1,0))*1000/Population!$C5</f>
        <v>99.089782613072501</v>
      </c>
      <c r="E7" s="10">
        <f>INDEX('Data - Capital'!$C$2:$R$53,MATCH($B7,'Data - Capital'!$B$2:$B$53,0),MATCH($H$1,'Data - Capital'!$C$1:$R$1,0))*1000/Population!$C5</f>
        <v>46.001699755774503</v>
      </c>
      <c r="F7" s="10">
        <f t="shared" si="0"/>
        <v>206.57340583834994</v>
      </c>
    </row>
    <row r="8" spans="1:10">
      <c r="A8" s="2" t="s">
        <v>55</v>
      </c>
      <c r="B8" s="2" t="s">
        <v>3</v>
      </c>
      <c r="C8" s="13">
        <f>1000*INDEX('Data - Total'!$C$2:$R$53,MATCH($B8,'Data - Total'!$B$2:$B$53,0),MATCH($H$1,'Data - Total'!$C$1:$R$1,0))/Population!$C6</f>
        <v>0.83511341674295592</v>
      </c>
      <c r="D8" s="10">
        <f>INDEX('Data - Current'!$C$2:$R$53,MATCH($B8,'Data - Current'!$B$2:$B$53,0),MATCH($H$1,'Data - Current'!$C$1:$R$1,0))*1000/Population!$C6</f>
        <v>104.85640660495712</v>
      </c>
      <c r="E8" s="10">
        <f>INDEX('Data - Capital'!$C$2:$R$53,MATCH($B8,'Data - Capital'!$B$2:$B$53,0),MATCH($H$1,'Data - Capital'!$C$1:$R$1,0))*1000/Population!$C6</f>
        <v>55.339911165361272</v>
      </c>
      <c r="F8" s="10">
        <f t="shared" si="0"/>
        <v>159.36120435357543</v>
      </c>
    </row>
    <row r="9" spans="1:10">
      <c r="A9" s="2" t="s">
        <v>56</v>
      </c>
      <c r="B9" s="2" t="s">
        <v>4</v>
      </c>
      <c r="C9" s="13">
        <f>1000*INDEX('Data - Total'!$C$2:$R$53,MATCH($B9,'Data - Total'!$B$2:$B$53,0),MATCH($H$1,'Data - Total'!$C$1:$R$1,0))/Population!$C7</f>
        <v>31.761999517639016</v>
      </c>
      <c r="D9" s="10">
        <f>INDEX('Data - Current'!$C$2:$R$53,MATCH($B9,'Data - Current'!$B$2:$B$53,0),MATCH($H$1,'Data - Current'!$C$1:$R$1,0))*1000/Population!$C7</f>
        <v>235.76039374948439</v>
      </c>
      <c r="E9" s="10">
        <f>INDEX('Data - Capital'!$C$2:$R$53,MATCH($B9,'Data - Capital'!$B$2:$B$53,0),MATCH($H$1,'Data - Capital'!$C$1:$R$1,0))*1000/Population!$C7</f>
        <v>97.0947208795574</v>
      </c>
      <c r="F9" s="10">
        <f t="shared" si="0"/>
        <v>301.09311511140277</v>
      </c>
    </row>
    <row r="10" spans="1:10">
      <c r="A10" s="2" t="s">
        <v>57</v>
      </c>
      <c r="B10" s="2" t="s">
        <v>5</v>
      </c>
      <c r="C10" s="13">
        <f>1000*INDEX('Data - Total'!$C$2:$R$53,MATCH($B10,'Data - Total'!$B$2:$B$53,0),MATCH($H$1,'Data - Total'!$C$1:$R$1,0))/Population!$C8</f>
        <v>-12.004717521725505</v>
      </c>
      <c r="D10" s="10">
        <f>INDEX('Data - Current'!$C$2:$R$53,MATCH($B10,'Data - Current'!$B$2:$B$53,0),MATCH($H$1,'Data - Current'!$C$1:$R$1,0))*1000/Population!$C8</f>
        <v>189.62060469876104</v>
      </c>
      <c r="E10" s="10">
        <f>INDEX('Data - Capital'!$C$2:$R$53,MATCH($B10,'Data - Capital'!$B$2:$B$53,0),MATCH($H$1,'Data - Capital'!$C$1:$R$1,0))*1000/Population!$C8</f>
        <v>71.250141331110811</v>
      </c>
      <c r="F10" s="10">
        <f t="shared" si="0"/>
        <v>272.87546355159736</v>
      </c>
    </row>
    <row r="11" spans="1:10">
      <c r="A11" s="2" t="s">
        <v>58</v>
      </c>
      <c r="B11" s="2" t="s">
        <v>6</v>
      </c>
      <c r="C11" s="13">
        <f>1000*INDEX('Data - Total'!$C$2:$R$53,MATCH($B11,'Data - Total'!$B$2:$B$53,0),MATCH($H$1,'Data - Total'!$C$1:$R$1,0))/Population!$C9</f>
        <v>-6.4386948226138605</v>
      </c>
      <c r="D11" s="10">
        <f>INDEX('Data - Current'!$C$2:$R$53,MATCH($B11,'Data - Current'!$B$2:$B$53,0),MATCH($H$1,'Data - Current'!$C$1:$R$1,0))*1000/Population!$C9</f>
        <v>53.775607465246964</v>
      </c>
      <c r="E11" s="10">
        <f>INDEX('Data - Capital'!$C$2:$R$53,MATCH($B11,'Data - Capital'!$B$2:$B$53,0),MATCH($H$1,'Data - Capital'!$C$1:$R$1,0))*1000/Population!$C9</f>
        <v>20.02747636437287</v>
      </c>
      <c r="F11" s="10">
        <f t="shared" si="0"/>
        <v>80.241778652233691</v>
      </c>
    </row>
    <row r="12" spans="1:10">
      <c r="A12" s="2" t="s">
        <v>59</v>
      </c>
      <c r="B12" s="2" t="s">
        <v>7</v>
      </c>
      <c r="C12" s="13">
        <f>1000*INDEX('Data - Total'!$C$2:$R$53,MATCH($B12,'Data - Total'!$B$2:$B$53,0),MATCH($H$1,'Data - Total'!$C$1:$R$1,0))/Population!$C10</f>
        <v>-4.136850910859752</v>
      </c>
      <c r="D12" s="10">
        <f>INDEX('Data - Current'!$C$2:$R$53,MATCH($B12,'Data - Current'!$B$2:$B$53,0),MATCH($H$1,'Data - Current'!$C$1:$R$1,0))*1000/Population!$C10</f>
        <v>61.212960024256148</v>
      </c>
      <c r="E12" s="10">
        <f>INDEX('Data - Capital'!$C$2:$R$53,MATCH($B12,'Data - Capital'!$B$2:$B$53,0),MATCH($H$1,'Data - Capital'!$C$1:$R$1,0))*1000/Population!$C10</f>
        <v>14.821988894960196</v>
      </c>
      <c r="F12" s="10">
        <f t="shared" si="0"/>
        <v>80.171799830076097</v>
      </c>
    </row>
    <row r="13" spans="1:10">
      <c r="A13" s="2" t="s">
        <v>60</v>
      </c>
      <c r="B13" s="2" t="s">
        <v>8</v>
      </c>
      <c r="C13" s="13">
        <f>1000*INDEX('Data - Total'!$C$2:$R$53,MATCH($B13,'Data - Total'!$B$2:$B$53,0),MATCH($H$1,'Data - Total'!$C$1:$R$1,0))/Population!$C11</f>
        <v>191.87452758881329</v>
      </c>
      <c r="D13" s="10">
        <f>INDEX('Data - Current'!$C$2:$R$53,MATCH($B13,'Data - Current'!$B$2:$B$53,0),MATCH($H$1,'Data - Current'!$C$1:$R$1,0))*1000/Population!$C11</f>
        <v>174.88347190728143</v>
      </c>
      <c r="E13" s="10">
        <f>INDEX('Data - Capital'!$C$2:$R$53,MATCH($B13,'Data - Capital'!$B$2:$B$53,0),MATCH($H$1,'Data - Capital'!$C$1:$R$1,0))*1000/Population!$C11</f>
        <v>233.27979339884101</v>
      </c>
      <c r="F13" s="10">
        <f t="shared" si="0"/>
        <v>216.28873771730912</v>
      </c>
    </row>
    <row r="14" spans="1:10">
      <c r="A14" s="2" t="s">
        <v>61</v>
      </c>
      <c r="B14" s="2" t="s">
        <v>9</v>
      </c>
      <c r="C14" s="13">
        <f>1000*INDEX('Data - Total'!$C$2:$R$53,MATCH($B14,'Data - Total'!$B$2:$B$53,0),MATCH($H$1,'Data - Total'!$C$1:$R$1,0))/Population!$C12</f>
        <v>-25.765713159995759</v>
      </c>
      <c r="D14" s="10">
        <f>INDEX('Data - Current'!$C$2:$R$53,MATCH($B14,'Data - Current'!$B$2:$B$53,0),MATCH($H$1,'Data - Current'!$C$1:$R$1,0))*1000/Population!$C12</f>
        <v>133.43599622572825</v>
      </c>
      <c r="E14" s="10">
        <f>INDEX('Data - Capital'!$C$2:$R$53,MATCH($B14,'Data - Capital'!$B$2:$B$53,0),MATCH($H$1,'Data - Capital'!$C$1:$R$1,0))*1000/Population!$C12</f>
        <v>36.573681248458755</v>
      </c>
      <c r="F14" s="10">
        <f t="shared" si="0"/>
        <v>195.77539063418277</v>
      </c>
    </row>
    <row r="15" spans="1:10">
      <c r="A15" s="2" t="s">
        <v>62</v>
      </c>
      <c r="B15" s="2" t="s">
        <v>10</v>
      </c>
      <c r="C15" s="13">
        <f>1000*INDEX('Data - Total'!$C$2:$R$53,MATCH($B15,'Data - Total'!$B$2:$B$53,0),MATCH($H$1,'Data - Total'!$C$1:$R$1,0))/Population!$C13</f>
        <v>-16.673959068454483</v>
      </c>
      <c r="D15" s="10">
        <f>INDEX('Data - Current'!$C$2:$R$53,MATCH($B15,'Data - Current'!$B$2:$B$53,0),MATCH($H$1,'Data - Current'!$C$1:$R$1,0))*1000/Population!$C13</f>
        <v>130.97005746547032</v>
      </c>
      <c r="E15" s="10">
        <f>INDEX('Data - Capital'!$C$2:$R$53,MATCH($B15,'Data - Capital'!$B$2:$B$53,0),MATCH($H$1,'Data - Capital'!$C$1:$R$1,0))*1000/Population!$C13</f>
        <v>55.226434116342375</v>
      </c>
      <c r="F15" s="10">
        <f t="shared" si="0"/>
        <v>202.87045065026717</v>
      </c>
    </row>
    <row r="16" spans="1:10">
      <c r="A16" s="2" t="s">
        <v>63</v>
      </c>
      <c r="B16" s="2" t="s">
        <v>11</v>
      </c>
      <c r="C16" s="13">
        <f>1000*INDEX('Data - Total'!$C$2:$R$53,MATCH($B16,'Data - Total'!$B$2:$B$53,0),MATCH($H$1,'Data - Total'!$C$1:$R$1,0))/Population!$C14</f>
        <v>-2.121677295396355</v>
      </c>
      <c r="D16" s="10">
        <f>INDEX('Data - Current'!$C$2:$R$53,MATCH($B16,'Data - Current'!$B$2:$B$53,0),MATCH($H$1,'Data - Current'!$C$1:$R$1,0))*1000/Population!$C14</f>
        <v>158.10911524261792</v>
      </c>
      <c r="E16" s="10">
        <f>INDEX('Data - Capital'!$C$2:$R$53,MATCH($B16,'Data - Capital'!$B$2:$B$53,0),MATCH($H$1,'Data - Capital'!$C$1:$R$1,0))*1000/Population!$C14</f>
        <v>41.235211083556031</v>
      </c>
      <c r="F16" s="10">
        <f t="shared" si="0"/>
        <v>201.46600362157031</v>
      </c>
    </row>
    <row r="17" spans="1:6">
      <c r="A17" s="2" t="s">
        <v>64</v>
      </c>
      <c r="B17" s="2" t="s">
        <v>12</v>
      </c>
      <c r="C17" s="13">
        <f>1000*INDEX('Data - Total'!$C$2:$R$53,MATCH($B17,'Data - Total'!$B$2:$B$53,0),MATCH($H$1,'Data - Total'!$C$1:$R$1,0))/Population!$C15</f>
        <v>17.109031768812791</v>
      </c>
      <c r="D17" s="10">
        <f>INDEX('Data - Current'!$C$2:$R$53,MATCH($B17,'Data - Current'!$B$2:$B$53,0),MATCH($H$1,'Data - Current'!$C$1:$R$1,0))*1000/Population!$C15</f>
        <v>51.650486653839643</v>
      </c>
      <c r="E17" s="10">
        <f>INDEX('Data - Capital'!$C$2:$R$53,MATCH($B17,'Data - Capital'!$B$2:$B$53,0),MATCH($H$1,'Data - Capital'!$C$1:$R$1,0))*1000/Population!$C15</f>
        <v>43.679767358782648</v>
      </c>
      <c r="F17" s="10">
        <f t="shared" si="0"/>
        <v>78.221222243809507</v>
      </c>
    </row>
    <row r="18" spans="1:6">
      <c r="A18" s="2" t="s">
        <v>65</v>
      </c>
      <c r="B18" s="2" t="s">
        <v>13</v>
      </c>
      <c r="C18" s="13">
        <f>1000*INDEX('Data - Total'!$C$2:$R$53,MATCH($B18,'Data - Total'!$B$2:$B$53,0),MATCH($H$1,'Data - Total'!$C$1:$R$1,0))/Population!$C16</f>
        <v>-9.7977568796318533</v>
      </c>
      <c r="D18" s="10">
        <f>INDEX('Data - Current'!$C$2:$R$53,MATCH($B18,'Data - Current'!$B$2:$B$53,0),MATCH($H$1,'Data - Current'!$C$1:$R$1,0))*1000/Population!$C16</f>
        <v>114.00007907555856</v>
      </c>
      <c r="E18" s="10">
        <f>INDEX('Data - Capital'!$C$2:$R$53,MATCH($B18,'Data - Capital'!$B$2:$B$53,0),MATCH($H$1,'Data - Capital'!$C$1:$R$1,0))*1000/Population!$C16</f>
        <v>36.132248201244657</v>
      </c>
      <c r="F18" s="10">
        <f t="shared" si="0"/>
        <v>159.93008415643507</v>
      </c>
    </row>
    <row r="19" spans="1:6">
      <c r="A19" s="2" t="s">
        <v>66</v>
      </c>
      <c r="B19" s="2" t="s">
        <v>14</v>
      </c>
      <c r="C19" s="13">
        <f>1000*INDEX('Data - Total'!$C$2:$R$53,MATCH($B19,'Data - Total'!$B$2:$B$53,0),MATCH($H$1,'Data - Total'!$C$1:$R$1,0))/Population!$C17</f>
        <v>-18.08101159563585</v>
      </c>
      <c r="D19" s="10">
        <f>INDEX('Data - Current'!$C$2:$R$53,MATCH($B19,'Data - Current'!$B$2:$B$53,0),MATCH($H$1,'Data - Current'!$C$1:$R$1,0))*1000/Population!$C17</f>
        <v>62.539616790911452</v>
      </c>
      <c r="E19" s="10">
        <f>INDEX('Data - Capital'!$C$2:$R$53,MATCH($B19,'Data - Capital'!$B$2:$B$53,0),MATCH($H$1,'Data - Capital'!$C$1:$R$1,0))*1000/Population!$C17</f>
        <v>16.481043900910912</v>
      </c>
      <c r="F19" s="10">
        <f t="shared" si="0"/>
        <v>97.101672287458229</v>
      </c>
    </row>
    <row r="20" spans="1:6">
      <c r="A20" s="2" t="s">
        <v>67</v>
      </c>
      <c r="B20" s="2" t="s">
        <v>15</v>
      </c>
      <c r="C20" s="13">
        <f>1000*INDEX('Data - Total'!$C$2:$R$53,MATCH($B20,'Data - Total'!$B$2:$B$53,0),MATCH($H$1,'Data - Total'!$C$1:$R$1,0))/Population!$C18</f>
        <v>8.8145555741587511</v>
      </c>
      <c r="D20" s="10">
        <f>INDEX('Data - Current'!$C$2:$R$53,MATCH($B20,'Data - Current'!$B$2:$B$53,0),MATCH($H$1,'Data - Current'!$C$1:$R$1,0))*1000/Population!$C18</f>
        <v>109.84074761007629</v>
      </c>
      <c r="E20" s="10">
        <f>INDEX('Data - Capital'!$C$2:$R$53,MATCH($B20,'Data - Capital'!$B$2:$B$53,0),MATCH($H$1,'Data - Capital'!$C$1:$R$1,0))*1000/Population!$C18</f>
        <v>52.911716274888775</v>
      </c>
      <c r="F20" s="10">
        <f t="shared" si="0"/>
        <v>153.93790831080631</v>
      </c>
    </row>
    <row r="21" spans="1:6">
      <c r="A21" s="2" t="s">
        <v>68</v>
      </c>
      <c r="B21" s="2" t="s">
        <v>16</v>
      </c>
      <c r="C21" s="13">
        <f>1000*INDEX('Data - Total'!$C$2:$R$53,MATCH($B21,'Data - Total'!$B$2:$B$53,0),MATCH($H$1,'Data - Total'!$C$1:$R$1,0))/Population!$C19</f>
        <v>-18.551847111157926</v>
      </c>
      <c r="D21" s="10">
        <f>INDEX('Data - Current'!$C$2:$R$53,MATCH($B21,'Data - Current'!$B$2:$B$53,0),MATCH($H$1,'Data - Current'!$C$1:$R$1,0))*1000/Population!$C19</f>
        <v>142.37312567091919</v>
      </c>
      <c r="E21" s="10">
        <f>INDEX('Data - Capital'!$C$2:$R$53,MATCH($B21,'Data - Capital'!$B$2:$B$53,0),MATCH($H$1,'Data - Capital'!$C$1:$R$1,0))*1000/Population!$C19</f>
        <v>70.523699863407955</v>
      </c>
      <c r="F21" s="10">
        <f t="shared" si="0"/>
        <v>231.44867264548509</v>
      </c>
    </row>
    <row r="22" spans="1:6">
      <c r="A22" s="2" t="s">
        <v>69</v>
      </c>
      <c r="B22" s="2" t="s">
        <v>17</v>
      </c>
      <c r="C22" s="13">
        <f>1000*INDEX('Data - Total'!$C$2:$R$53,MATCH($B22,'Data - Total'!$B$2:$B$53,0),MATCH($H$1,'Data - Total'!$C$1:$R$1,0))/Population!$C20</f>
        <v>58.118406329239541</v>
      </c>
      <c r="D22" s="10">
        <f>INDEX('Data - Current'!$C$2:$R$53,MATCH($B22,'Data - Current'!$B$2:$B$53,0),MATCH($H$1,'Data - Current'!$C$1:$R$1,0))*1000/Population!$C20</f>
        <v>125.27167434894541</v>
      </c>
      <c r="E22" s="10">
        <f>INDEX('Data - Capital'!$C$2:$R$53,MATCH($B22,'Data - Capital'!$B$2:$B$53,0),MATCH($H$1,'Data - Capital'!$C$1:$R$1,0))*1000/Population!$C20</f>
        <v>89.441115647096538</v>
      </c>
      <c r="F22" s="10">
        <f t="shared" si="0"/>
        <v>156.5943836668024</v>
      </c>
    </row>
    <row r="23" spans="1:6">
      <c r="A23" s="2" t="s">
        <v>70</v>
      </c>
      <c r="B23" s="2" t="s">
        <v>18</v>
      </c>
      <c r="C23" s="13">
        <f>1000*INDEX('Data - Total'!$C$2:$R$53,MATCH($B23,'Data - Total'!$B$2:$B$53,0),MATCH($H$1,'Data - Total'!$C$1:$R$1,0))/Population!$C21</f>
        <v>13.295853146233537</v>
      </c>
      <c r="D23" s="10">
        <f>INDEX('Data - Current'!$C$2:$R$53,MATCH($B23,'Data - Current'!$B$2:$B$53,0),MATCH($H$1,'Data - Current'!$C$1:$R$1,0))*1000/Population!$C21</f>
        <v>77.121768332832403</v>
      </c>
      <c r="E23" s="10">
        <f>INDEX('Data - Capital'!$C$2:$R$53,MATCH($B23,'Data - Capital'!$B$2:$B$53,0),MATCH($H$1,'Data - Capital'!$C$1:$R$1,0))*1000/Population!$C21</f>
        <v>36.462613339634082</v>
      </c>
      <c r="F23" s="10">
        <f t="shared" si="0"/>
        <v>100.28852852623295</v>
      </c>
    </row>
    <row r="24" spans="1:6">
      <c r="A24" s="2" t="s">
        <v>71</v>
      </c>
      <c r="B24" s="2" t="s">
        <v>19</v>
      </c>
      <c r="C24" s="13">
        <f>1000*INDEX('Data - Total'!$C$2:$R$53,MATCH($B24,'Data - Total'!$B$2:$B$53,0),MATCH($H$1,'Data - Total'!$C$1:$R$1,0))/Population!$C22</f>
        <v>8.1304117441622417</v>
      </c>
      <c r="D24" s="10">
        <f>INDEX('Data - Current'!$C$2:$R$53,MATCH($B24,'Data - Current'!$B$2:$B$53,0),MATCH($H$1,'Data - Current'!$C$1:$R$1,0))*1000/Population!$C22</f>
        <v>56.809765526211208</v>
      </c>
      <c r="E24" s="10">
        <f>INDEX('Data - Capital'!$C$2:$R$53,MATCH($B24,'Data - Capital'!$B$2:$B$53,0),MATCH($H$1,'Data - Capital'!$C$1:$R$1,0))*1000/Population!$C22</f>
        <v>37.571353733877672</v>
      </c>
      <c r="F24" s="10">
        <f t="shared" si="0"/>
        <v>86.250707515926635</v>
      </c>
    </row>
    <row r="25" spans="1:6">
      <c r="A25" s="2" t="s">
        <v>72</v>
      </c>
      <c r="B25" s="2" t="s">
        <v>20</v>
      </c>
      <c r="C25" s="13">
        <f>1000*INDEX('Data - Total'!$C$2:$R$53,MATCH($B25,'Data - Total'!$B$2:$B$53,0),MATCH($H$1,'Data - Total'!$C$1:$R$1,0))/Population!$C23</f>
        <v>37.257254508327563</v>
      </c>
      <c r="D25" s="10">
        <f>INDEX('Data - Current'!$C$2:$R$53,MATCH($B25,'Data - Current'!$B$2:$B$53,0),MATCH($H$1,'Data - Current'!$C$1:$R$1,0))*1000/Population!$C23</f>
        <v>119.09955142885414</v>
      </c>
      <c r="E25" s="10">
        <f>INDEX('Data - Capital'!$C$2:$R$53,MATCH($B25,'Data - Capital'!$B$2:$B$53,0),MATCH($H$1,'Data - Capital'!$C$1:$R$1,0))*1000/Population!$C23</f>
        <v>31.092435120630828</v>
      </c>
      <c r="F25" s="10">
        <f t="shared" si="0"/>
        <v>112.9347320411574</v>
      </c>
    </row>
    <row r="26" spans="1:6">
      <c r="A26" s="2" t="s">
        <v>73</v>
      </c>
      <c r="B26" s="2" t="s">
        <v>21</v>
      </c>
      <c r="C26" s="13">
        <f>1000*INDEX('Data - Total'!$C$2:$R$53,MATCH($B26,'Data - Total'!$B$2:$B$53,0),MATCH($H$1,'Data - Total'!$C$1:$R$1,0))/Population!$C24</f>
        <v>-35.354574163488877</v>
      </c>
      <c r="D26" s="10">
        <f>INDEX('Data - Current'!$C$2:$R$53,MATCH($B26,'Data - Current'!$B$2:$B$53,0),MATCH($H$1,'Data - Current'!$C$1:$R$1,0))*1000/Population!$C24</f>
        <v>87.279285570587831</v>
      </c>
      <c r="E26" s="10">
        <f>INDEX('Data - Capital'!$C$2:$R$53,MATCH($B26,'Data - Capital'!$B$2:$B$53,0),MATCH($H$1,'Data - Capital'!$C$1:$R$1,0))*1000/Population!$C24</f>
        <v>60.52694562916205</v>
      </c>
      <c r="F26" s="10">
        <f t="shared" si="0"/>
        <v>183.16080536323875</v>
      </c>
    </row>
    <row r="27" spans="1:6">
      <c r="A27" s="2" t="s">
        <v>74</v>
      </c>
      <c r="B27" s="2" t="s">
        <v>22</v>
      </c>
      <c r="C27" s="13">
        <f>1000*INDEX('Data - Total'!$C$2:$R$53,MATCH($B27,'Data - Total'!$B$2:$B$53,0),MATCH($H$1,'Data - Total'!$C$1:$R$1,0))/Population!$C25</f>
        <v>-9.6248971019185952</v>
      </c>
      <c r="D27" s="10">
        <f>INDEX('Data - Current'!$C$2:$R$53,MATCH($B27,'Data - Current'!$B$2:$B$53,0),MATCH($H$1,'Data - Current'!$C$1:$R$1,0))*1000/Population!$C25</f>
        <v>119.98495464896996</v>
      </c>
      <c r="E27" s="10">
        <f>INDEX('Data - Capital'!$C$2:$R$53,MATCH($B27,'Data - Capital'!$B$2:$B$53,0),MATCH($H$1,'Data - Capital'!$C$1:$R$1,0))*1000/Population!$C25</f>
        <v>28.354295355658358</v>
      </c>
      <c r="F27" s="10">
        <f t="shared" si="0"/>
        <v>157.96414710654693</v>
      </c>
    </row>
    <row r="28" spans="1:6">
      <c r="A28" s="2" t="s">
        <v>75</v>
      </c>
      <c r="B28" s="2" t="s">
        <v>23</v>
      </c>
      <c r="C28" s="13">
        <f>1000*INDEX('Data - Total'!$C$2:$R$53,MATCH($B28,'Data - Total'!$B$2:$B$53,0),MATCH($H$1,'Data - Total'!$C$1:$R$1,0))/Population!$C26</f>
        <v>10.943730409999601</v>
      </c>
      <c r="D28" s="10">
        <f>INDEX('Data - Current'!$C$2:$R$53,MATCH($B28,'Data - Current'!$B$2:$B$53,0),MATCH($H$1,'Data - Current'!$C$1:$R$1,0))*1000/Population!$C26</f>
        <v>79.898673292922837</v>
      </c>
      <c r="E28" s="10">
        <f>INDEX('Data - Capital'!$C$2:$R$53,MATCH($B28,'Data - Capital'!$B$2:$B$53,0),MATCH($H$1,'Data - Capital'!$C$1:$R$1,0))*1000/Population!$C26</f>
        <v>35.471967423798212</v>
      </c>
      <c r="F28" s="10">
        <f t="shared" si="0"/>
        <v>104.42691030672145</v>
      </c>
    </row>
    <row r="29" spans="1:6">
      <c r="A29" s="2" t="s">
        <v>76</v>
      </c>
      <c r="B29" s="2" t="s">
        <v>24</v>
      </c>
      <c r="C29" s="13">
        <f>1000*INDEX('Data - Total'!$C$2:$R$53,MATCH($B29,'Data - Total'!$B$2:$B$53,0),MATCH($H$1,'Data - Total'!$C$1:$R$1,0))/Population!$C27</f>
        <v>6.827215228236347</v>
      </c>
      <c r="D29" s="10">
        <f>INDEX('Data - Current'!$C$2:$R$53,MATCH($B29,'Data - Current'!$B$2:$B$53,0),MATCH($H$1,'Data - Current'!$C$1:$R$1,0))*1000/Population!$C27</f>
        <v>63.867130007765887</v>
      </c>
      <c r="E29" s="10">
        <f>INDEX('Data - Capital'!$C$2:$R$53,MATCH($B29,'Data - Capital'!$B$2:$B$53,0),MATCH($H$1,'Data - Capital'!$C$1:$R$1,0))*1000/Population!$C27</f>
        <v>34.591179172288477</v>
      </c>
      <c r="F29" s="10">
        <f t="shared" si="0"/>
        <v>91.631093951818016</v>
      </c>
    </row>
    <row r="30" spans="1:6">
      <c r="A30" s="2" t="s">
        <v>77</v>
      </c>
      <c r="B30" s="2" t="s">
        <v>25</v>
      </c>
      <c r="C30" s="13">
        <f>1000*INDEX('Data - Total'!$C$2:$R$53,MATCH($B30,'Data - Total'!$B$2:$B$53,0),MATCH($H$1,'Data - Total'!$C$1:$R$1,0))/Population!$C28</f>
        <v>-12.198269259143267</v>
      </c>
      <c r="D30" s="10">
        <f>INDEX('Data - Current'!$C$2:$R$53,MATCH($B30,'Data - Current'!$B$2:$B$53,0),MATCH($H$1,'Data - Current'!$C$1:$R$1,0))*1000/Population!$C28</f>
        <v>90.281100582694819</v>
      </c>
      <c r="E30" s="10">
        <f>INDEX('Data - Capital'!$C$2:$R$53,MATCH($B30,'Data - Capital'!$B$2:$B$53,0),MATCH($H$1,'Data - Capital'!$C$1:$R$1,0))*1000/Population!$C28</f>
        <v>23.088715696413164</v>
      </c>
      <c r="F30" s="10">
        <f t="shared" si="0"/>
        <v>125.56808553825124</v>
      </c>
    </row>
    <row r="31" spans="1:6">
      <c r="A31" s="2" t="s">
        <v>78</v>
      </c>
      <c r="B31" s="2" t="s">
        <v>26</v>
      </c>
      <c r="C31" s="13">
        <f>1000*INDEX('Data - Total'!$C$2:$R$53,MATCH($B31,'Data - Total'!$B$2:$B$53,0),MATCH($H$1,'Data - Total'!$C$1:$R$1,0))/Population!$C29</f>
        <v>28.708776586483982</v>
      </c>
      <c r="D31" s="10">
        <f>INDEX('Data - Current'!$C$2:$R$53,MATCH($B31,'Data - Current'!$B$2:$B$53,0),MATCH($H$1,'Data - Current'!$C$1:$R$1,0))*1000/Population!$C29</f>
        <v>71.758510808694709</v>
      </c>
      <c r="E31" s="10">
        <f>INDEX('Data - Capital'!$C$2:$R$53,MATCH($B31,'Data - Capital'!$B$2:$B$53,0),MATCH($H$1,'Data - Capital'!$C$1:$R$1,0))*1000/Population!$C29</f>
        <v>74.328243279945639</v>
      </c>
      <c r="F31" s="10">
        <f t="shared" si="0"/>
        <v>117.37797750215638</v>
      </c>
    </row>
    <row r="32" spans="1:6">
      <c r="A32" s="2" t="s">
        <v>79</v>
      </c>
      <c r="B32" s="2" t="s">
        <v>27</v>
      </c>
      <c r="C32" s="13">
        <f>1000*INDEX('Data - Total'!$C$2:$R$53,MATCH($B32,'Data - Total'!$B$2:$B$53,0),MATCH($H$1,'Data - Total'!$C$1:$R$1,0))/Population!$C30</f>
        <v>-2.935078499606842</v>
      </c>
      <c r="D32" s="10">
        <f>INDEX('Data - Current'!$C$2:$R$53,MATCH($B32,'Data - Current'!$B$2:$B$53,0),MATCH($H$1,'Data - Current'!$C$1:$R$1,0))*1000/Population!$C30</f>
        <v>89.018678115233357</v>
      </c>
      <c r="E32" s="10">
        <f>INDEX('Data - Capital'!$C$2:$R$53,MATCH($B32,'Data - Capital'!$B$2:$B$53,0),MATCH($H$1,'Data - Capital'!$C$1:$R$1,0))*1000/Population!$C30</f>
        <v>32.132265006437663</v>
      </c>
      <c r="F32" s="10">
        <f t="shared" si="0"/>
        <v>124.08602162127787</v>
      </c>
    </row>
    <row r="33" spans="1:6">
      <c r="A33" s="2" t="s">
        <v>80</v>
      </c>
      <c r="B33" s="2" t="s">
        <v>28</v>
      </c>
      <c r="C33" s="13">
        <f>1000*INDEX('Data - Total'!$C$2:$R$53,MATCH($B33,'Data - Total'!$B$2:$B$53,0),MATCH($H$1,'Data - Total'!$C$1:$R$1,0))/Population!$C31</f>
        <v>12.860925253471107</v>
      </c>
      <c r="D33" s="10">
        <f>INDEX('Data - Current'!$C$2:$R$53,MATCH($B33,'Data - Current'!$B$2:$B$53,0),MATCH($H$1,'Data - Current'!$C$1:$R$1,0))*1000/Population!$C31</f>
        <v>207.36159579275164</v>
      </c>
      <c r="E33" s="10">
        <f>INDEX('Data - Capital'!$C$2:$R$53,MATCH($B33,'Data - Capital'!$B$2:$B$53,0),MATCH($H$1,'Data - Capital'!$C$1:$R$1,0))*1000/Population!$C31</f>
        <v>81.689650103711287</v>
      </c>
      <c r="F33" s="10">
        <f t="shared" si="0"/>
        <v>276.19032064299182</v>
      </c>
    </row>
    <row r="34" spans="1:6">
      <c r="A34" s="2" t="s">
        <v>81</v>
      </c>
      <c r="B34" s="2" t="s">
        <v>29</v>
      </c>
      <c r="C34" s="13">
        <f>1000*INDEX('Data - Total'!$C$2:$R$53,MATCH($B34,'Data - Total'!$B$2:$B$53,0),MATCH($H$1,'Data - Total'!$C$1:$R$1,0))/Population!$C32</f>
        <v>-1.9253808946815136</v>
      </c>
      <c r="D34" s="10">
        <f>INDEX('Data - Current'!$C$2:$R$53,MATCH($B34,'Data - Current'!$B$2:$B$53,0),MATCH($H$1,'Data - Current'!$C$1:$R$1,0))*1000/Population!$C32</f>
        <v>55.762633230833039</v>
      </c>
      <c r="E34" s="10">
        <f>INDEX('Data - Capital'!$C$2:$R$53,MATCH($B34,'Data - Capital'!$B$2:$B$53,0),MATCH($H$1,'Data - Capital'!$C$1:$R$1,0))*1000/Population!$C32</f>
        <v>19.326464829633306</v>
      </c>
      <c r="F34" s="10">
        <f t="shared" si="0"/>
        <v>77.014478955147851</v>
      </c>
    </row>
    <row r="35" spans="1:6">
      <c r="A35" s="2" t="s">
        <v>82</v>
      </c>
      <c r="B35" s="2" t="s">
        <v>30</v>
      </c>
      <c r="C35" s="13">
        <f>1000*INDEX('Data - Total'!$C$2:$R$53,MATCH($B35,'Data - Total'!$B$2:$B$53,0),MATCH($H$1,'Data - Total'!$C$1:$R$1,0))/Population!$C33</f>
        <v>-15.502591257323118</v>
      </c>
      <c r="D35" s="10">
        <f>INDEX('Data - Current'!$C$2:$R$53,MATCH($B35,'Data - Current'!$B$2:$B$53,0),MATCH($H$1,'Data - Current'!$C$1:$R$1,0))*1000/Population!$C33</f>
        <v>68.408404686795848</v>
      </c>
      <c r="E35" s="10">
        <f>INDEX('Data - Capital'!$C$2:$R$53,MATCH($B35,'Data - Capital'!$B$2:$B$53,0),MATCH($H$1,'Data - Capital'!$C$1:$R$1,0))*1000/Population!$C33</f>
        <v>18.815344749887338</v>
      </c>
      <c r="F35" s="10">
        <f t="shared" si="0"/>
        <v>102.72634069400631</v>
      </c>
    </row>
    <row r="36" spans="1:6">
      <c r="A36" s="2" t="s">
        <v>83</v>
      </c>
      <c r="B36" s="2" t="s">
        <v>31</v>
      </c>
      <c r="C36" s="13">
        <f>1000*INDEX('Data - Total'!$C$2:$R$53,MATCH($B36,'Data - Total'!$B$2:$B$53,0),MATCH($H$1,'Data - Total'!$C$1:$R$1,0))/Population!$C34</f>
        <v>2.2023473155923887</v>
      </c>
      <c r="D36" s="10">
        <f>INDEX('Data - Current'!$C$2:$R$53,MATCH($B36,'Data - Current'!$B$2:$B$53,0),MATCH($H$1,'Data - Current'!$C$1:$R$1,0))*1000/Population!$C34</f>
        <v>100.9064594832375</v>
      </c>
      <c r="E36" s="10">
        <f>INDEX('Data - Capital'!$C$2:$R$53,MATCH($B36,'Data - Capital'!$B$2:$B$53,0),MATCH($H$1,'Data - Capital'!$C$1:$R$1,0))*1000/Population!$C34</f>
        <v>50.84635185556516</v>
      </c>
      <c r="F36" s="10">
        <f t="shared" si="0"/>
        <v>149.55046402321025</v>
      </c>
    </row>
    <row r="37" spans="1:6">
      <c r="A37" s="2" t="s">
        <v>84</v>
      </c>
      <c r="B37" s="2" t="s">
        <v>32</v>
      </c>
      <c r="C37" s="13">
        <f>1000*INDEX('Data - Total'!$C$2:$R$53,MATCH($B37,'Data - Total'!$B$2:$B$53,0),MATCH($H$1,'Data - Total'!$C$1:$R$1,0))/Population!$C35</f>
        <v>-35.39373921948841</v>
      </c>
      <c r="D37" s="10">
        <f>INDEX('Data - Current'!$C$2:$R$53,MATCH($B37,'Data - Current'!$B$2:$B$53,0),MATCH($H$1,'Data - Current'!$C$1:$R$1,0))*1000/Population!$C35</f>
        <v>65.041153375760061</v>
      </c>
      <c r="E37" s="10">
        <f>INDEX('Data - Capital'!$C$2:$R$53,MATCH($B37,'Data - Capital'!$B$2:$B$53,0),MATCH($H$1,'Data - Capital'!$C$1:$R$1,0))*1000/Population!$C35</f>
        <v>21.29418160935251</v>
      </c>
      <c r="F37" s="10">
        <f t="shared" si="0"/>
        <v>121.72907420460098</v>
      </c>
    </row>
    <row r="38" spans="1:6">
      <c r="A38" s="2" t="s">
        <v>85</v>
      </c>
      <c r="B38" s="2" t="s">
        <v>33</v>
      </c>
      <c r="C38" s="13">
        <f>1000*INDEX('Data - Total'!$C$2:$R$53,MATCH($B38,'Data - Total'!$B$2:$B$53,0),MATCH($H$1,'Data - Total'!$C$1:$R$1,0))/Population!$C36</f>
        <v>13.666960020541268</v>
      </c>
      <c r="D38" s="10">
        <f>INDEX('Data - Current'!$C$2:$R$53,MATCH($B38,'Data - Current'!$B$2:$B$53,0),MATCH($H$1,'Data - Current'!$C$1:$R$1,0))*1000/Population!$C36</f>
        <v>93.345722653282706</v>
      </c>
      <c r="E38" s="10">
        <f>INDEX('Data - Capital'!$C$2:$R$53,MATCH($B38,'Data - Capital'!$B$2:$B$53,0),MATCH($H$1,'Data - Capital'!$C$1:$R$1,0))*1000/Population!$C36</f>
        <v>45.496180261732931</v>
      </c>
      <c r="F38" s="10">
        <f t="shared" si="0"/>
        <v>125.17494289447436</v>
      </c>
    </row>
    <row r="39" spans="1:6">
      <c r="A39" s="2" t="s">
        <v>86</v>
      </c>
      <c r="B39" s="2" t="s">
        <v>34</v>
      </c>
      <c r="C39" s="13">
        <f>1000*INDEX('Data - Total'!$C$2:$R$53,MATCH($B39,'Data - Total'!$B$2:$B$53,0),MATCH($H$1,'Data - Total'!$C$1:$R$1,0))/Population!$C37</f>
        <v>124.84876123157167</v>
      </c>
      <c r="D39" s="10">
        <f>INDEX('Data - Current'!$C$2:$R$53,MATCH($B39,'Data - Current'!$B$2:$B$53,0),MATCH($H$1,'Data - Current'!$C$1:$R$1,0))*1000/Population!$C37</f>
        <v>187.78119010125337</v>
      </c>
      <c r="E39" s="10">
        <f>INDEX('Data - Capital'!$C$2:$R$53,MATCH($B39,'Data - Capital'!$B$2:$B$53,0),MATCH($H$1,'Data - Capital'!$C$1:$R$1,0))*1000/Population!$C37</f>
        <v>133.30815656151802</v>
      </c>
      <c r="F39" s="10">
        <f t="shared" si="0"/>
        <v>196.24058543119972</v>
      </c>
    </row>
    <row r="40" spans="1:6">
      <c r="A40" s="2" t="s">
        <v>87</v>
      </c>
      <c r="B40" s="2" t="s">
        <v>35</v>
      </c>
      <c r="C40" s="13">
        <f>1000*INDEX('Data - Total'!$C$2:$R$53,MATCH($B40,'Data - Total'!$B$2:$B$53,0),MATCH($H$1,'Data - Total'!$C$1:$R$1,0))/Population!$C38</f>
        <v>-2.8287836593872635</v>
      </c>
      <c r="D40" s="10">
        <f>INDEX('Data - Current'!$C$2:$R$53,MATCH($B40,'Data - Current'!$B$2:$B$53,0),MATCH($H$1,'Data - Current'!$C$1:$R$1,0))*1000/Population!$C38</f>
        <v>93.471496292800012</v>
      </c>
      <c r="E40" s="10">
        <f>INDEX('Data - Capital'!$C$2:$R$53,MATCH($B40,'Data - Capital'!$B$2:$B$53,0),MATCH($H$1,'Data - Capital'!$C$1:$R$1,0))*1000/Population!$C38</f>
        <v>42.879598742989835</v>
      </c>
      <c r="F40" s="10">
        <f t="shared" si="0"/>
        <v>139.17987869517711</v>
      </c>
    </row>
    <row r="41" spans="1:6">
      <c r="A41" s="2" t="s">
        <v>88</v>
      </c>
      <c r="B41" s="2" t="s">
        <v>36</v>
      </c>
      <c r="C41" s="13">
        <f>1000*INDEX('Data - Total'!$C$2:$R$53,MATCH($B41,'Data - Total'!$B$2:$B$53,0),MATCH($H$1,'Data - Total'!$C$1:$R$1,0))/Population!$C39</f>
        <v>-3.0667589890541382</v>
      </c>
      <c r="D41" s="10">
        <f>INDEX('Data - Current'!$C$2:$R$53,MATCH($B41,'Data - Current'!$B$2:$B$53,0),MATCH($H$1,'Data - Current'!$C$1:$R$1,0))*1000/Population!$C39</f>
        <v>137.83884398957417</v>
      </c>
      <c r="E41" s="10">
        <f>INDEX('Data - Capital'!$C$2:$R$53,MATCH($B41,'Data - Capital'!$B$2:$B$53,0),MATCH($H$1,'Data - Capital'!$C$1:$R$1,0))*1000/Population!$C39</f>
        <v>64.449881440134931</v>
      </c>
      <c r="F41" s="10">
        <f t="shared" si="0"/>
        <v>205.35548441876324</v>
      </c>
    </row>
    <row r="42" spans="1:6">
      <c r="A42" s="2" t="s">
        <v>89</v>
      </c>
      <c r="B42" s="2" t="s">
        <v>37</v>
      </c>
      <c r="C42" s="13">
        <f>1000*INDEX('Data - Total'!$C$2:$R$53,MATCH($B42,'Data - Total'!$B$2:$B$53,0),MATCH($H$1,'Data - Total'!$C$1:$R$1,0))/Population!$C40</f>
        <v>12.24874855207552</v>
      </c>
      <c r="D42" s="10">
        <f>INDEX('Data - Current'!$C$2:$R$53,MATCH($B42,'Data - Current'!$B$2:$B$53,0),MATCH($H$1,'Data - Current'!$C$1:$R$1,0))*1000/Population!$C40</f>
        <v>97.918938800887688</v>
      </c>
      <c r="E42" s="10">
        <f>INDEX('Data - Capital'!$C$2:$R$53,MATCH($B42,'Data - Capital'!$B$2:$B$53,0),MATCH($H$1,'Data - Capital'!$C$1:$R$1,0))*1000/Population!$C40</f>
        <v>68.124526122147884</v>
      </c>
      <c r="F42" s="10">
        <f t="shared" si="0"/>
        <v>153.79471637096006</v>
      </c>
    </row>
    <row r="43" spans="1:6">
      <c r="A43" s="2" t="s">
        <v>90</v>
      </c>
      <c r="B43" s="2" t="s">
        <v>38</v>
      </c>
      <c r="C43" s="13">
        <f>1000*INDEX('Data - Total'!$C$2:$R$53,MATCH($B43,'Data - Total'!$B$2:$B$53,0),MATCH($H$1,'Data - Total'!$C$1:$R$1,0))/Population!$C41</f>
        <v>-13.242946793522934</v>
      </c>
      <c r="D43" s="10">
        <f>INDEX('Data - Current'!$C$2:$R$53,MATCH($B43,'Data - Current'!$B$2:$B$53,0),MATCH($H$1,'Data - Current'!$C$1:$R$1,0))*1000/Population!$C41</f>
        <v>64.086784985767082</v>
      </c>
      <c r="E43" s="10">
        <f>INDEX('Data - Capital'!$C$2:$R$53,MATCH($B43,'Data - Capital'!$B$2:$B$53,0),MATCH($H$1,'Data - Capital'!$C$1:$R$1,0))*1000/Population!$C41</f>
        <v>25.787618726107656</v>
      </c>
      <c r="F43" s="10">
        <f t="shared" si="0"/>
        <v>103.11735050539767</v>
      </c>
    </row>
    <row r="44" spans="1:6">
      <c r="A44" s="2" t="s">
        <v>91</v>
      </c>
      <c r="B44" s="2" t="s">
        <v>39</v>
      </c>
      <c r="C44" s="13">
        <f>1000*INDEX('Data - Total'!$C$2:$R$53,MATCH($B44,'Data - Total'!$B$2:$B$53,0),MATCH($H$1,'Data - Total'!$C$1:$R$1,0))/Population!$C42</f>
        <v>-1.3223931896750731</v>
      </c>
      <c r="D44" s="10">
        <f>INDEX('Data - Current'!$C$2:$R$53,MATCH($B44,'Data - Current'!$B$2:$B$53,0),MATCH($H$1,'Data - Current'!$C$1:$R$1,0))*1000/Population!$C42</f>
        <v>114.58555988436659</v>
      </c>
      <c r="E44" s="10">
        <f>INDEX('Data - Capital'!$C$2:$R$53,MATCH($B44,'Data - Capital'!$B$2:$B$53,0),MATCH($H$1,'Data - Capital'!$C$1:$R$1,0))*1000/Population!$C42</f>
        <v>54.222870752215627</v>
      </c>
      <c r="F44" s="10">
        <f t="shared" si="0"/>
        <v>170.13082382625728</v>
      </c>
    </row>
    <row r="45" spans="1:6">
      <c r="A45" s="2" t="s">
        <v>92</v>
      </c>
      <c r="B45" s="2" t="s">
        <v>40</v>
      </c>
      <c r="C45" s="13">
        <f>1000*INDEX('Data - Total'!$C$2:$R$53,MATCH($B45,'Data - Total'!$B$2:$B$53,0),MATCH($H$1,'Data - Total'!$C$1:$R$1,0))/Population!$C43</f>
        <v>-19.328885379538185</v>
      </c>
      <c r="D45" s="10">
        <f>INDEX('Data - Current'!$C$2:$R$53,MATCH($B45,'Data - Current'!$B$2:$B$53,0),MATCH($H$1,'Data - Current'!$C$1:$R$1,0))*1000/Population!$C43</f>
        <v>99.587919504868168</v>
      </c>
      <c r="E45" s="10">
        <f>INDEX('Data - Capital'!$C$2:$R$53,MATCH($B45,'Data - Capital'!$B$2:$B$53,0),MATCH($H$1,'Data - Capital'!$C$1:$R$1,0))*1000/Population!$C43</f>
        <v>45.902053118384899</v>
      </c>
      <c r="F45" s="10">
        <f t="shared" si="0"/>
        <v>164.81885800279125</v>
      </c>
    </row>
    <row r="46" spans="1:6">
      <c r="A46" s="2" t="s">
        <v>93</v>
      </c>
      <c r="B46" s="2" t="s">
        <v>41</v>
      </c>
      <c r="C46" s="13">
        <f>1000*INDEX('Data - Total'!$C$2:$R$53,MATCH($B46,'Data - Total'!$B$2:$B$53,0),MATCH($H$1,'Data - Total'!$C$1:$R$1,0))/Population!$C44</f>
        <v>14.830366301419765</v>
      </c>
      <c r="D46" s="10">
        <f>INDEX('Data - Current'!$C$2:$R$53,MATCH($B46,'Data - Current'!$B$2:$B$53,0),MATCH($H$1,'Data - Current'!$C$1:$R$1,0))*1000/Population!$C44</f>
        <v>81.999606952153613</v>
      </c>
      <c r="E46" s="10">
        <f>INDEX('Data - Capital'!$C$2:$R$53,MATCH($B46,'Data - Capital'!$B$2:$B$53,0),MATCH($H$1,'Data - Capital'!$C$1:$R$1,0))*1000/Population!$C44</f>
        <v>73.891796803849957</v>
      </c>
      <c r="F46" s="10">
        <f t="shared" si="0"/>
        <v>141.06103745458381</v>
      </c>
    </row>
    <row r="47" spans="1:6">
      <c r="A47" s="2" t="s">
        <v>94</v>
      </c>
      <c r="B47" s="2" t="s">
        <v>42</v>
      </c>
      <c r="C47" s="13">
        <f>1000*INDEX('Data - Total'!$C$2:$R$53,MATCH($B47,'Data - Total'!$B$2:$B$53,0),MATCH($H$1,'Data - Total'!$C$1:$R$1,0))/Population!$C45</f>
        <v>2.5622845043598339</v>
      </c>
      <c r="D47" s="10">
        <f>INDEX('Data - Current'!$C$2:$R$53,MATCH($B47,'Data - Current'!$B$2:$B$53,0),MATCH($H$1,'Data - Current'!$C$1:$R$1,0))*1000/Population!$C45</f>
        <v>111.24296049511888</v>
      </c>
      <c r="E47" s="10">
        <f>INDEX('Data - Capital'!$C$2:$R$53,MATCH($B47,'Data - Capital'!$B$2:$B$53,0),MATCH($H$1,'Data - Capital'!$C$1:$R$1,0))*1000/Population!$C45</f>
        <v>57.248159113220289</v>
      </c>
      <c r="F47" s="10">
        <f t="shared" si="0"/>
        <v>165.92883510397934</v>
      </c>
    </row>
    <row r="48" spans="1:6">
      <c r="A48" s="2" t="s">
        <v>95</v>
      </c>
      <c r="B48" s="2" t="s">
        <v>43</v>
      </c>
      <c r="C48" s="13">
        <f>1000*INDEX('Data - Total'!$C$2:$R$53,MATCH($B48,'Data - Total'!$B$2:$B$53,0),MATCH($H$1,'Data - Total'!$C$1:$R$1,0))/Population!$C46</f>
        <v>-1.3381787111437073</v>
      </c>
      <c r="D48" s="10">
        <f>INDEX('Data - Current'!$C$2:$R$53,MATCH($B48,'Data - Current'!$B$2:$B$53,0),MATCH($H$1,'Data - Current'!$C$1:$R$1,0))*1000/Population!$C46</f>
        <v>137.26485300191743</v>
      </c>
      <c r="E48" s="10">
        <f>INDEX('Data - Capital'!$C$2:$R$53,MATCH($B48,'Data - Capital'!$B$2:$B$53,0),MATCH($H$1,'Data - Capital'!$C$1:$R$1,0))*1000/Population!$C46</f>
        <v>84.213476734606346</v>
      </c>
      <c r="F48" s="10">
        <f t="shared" si="0"/>
        <v>222.8165084476675</v>
      </c>
    </row>
    <row r="49" spans="1:6">
      <c r="A49" s="2" t="s">
        <v>97</v>
      </c>
      <c r="B49" s="2" t="s">
        <v>45</v>
      </c>
      <c r="C49" s="13">
        <f>1000*INDEX('Data - Total'!$C$2:$R$53,MATCH($B49,'Data - Total'!$B$2:$B$53,0),MATCH($H$1,'Data - Total'!$C$1:$R$1,0))/Population!$C47</f>
        <v>72.399283551310347</v>
      </c>
      <c r="D49" s="10">
        <f>INDEX('Data - Current'!$C$2:$R$53,MATCH($B49,'Data - Current'!$B$2:$B$53,0),MATCH($H$1,'Data - Current'!$C$1:$R$1,0))*1000/Population!$C47</f>
        <v>159.48968791612759</v>
      </c>
      <c r="E49" s="10">
        <f>INDEX('Data - Capital'!$C$2:$R$53,MATCH($B49,'Data - Capital'!$B$2:$B$53,0),MATCH($H$1,'Data - Capital'!$C$1:$R$1,0))*1000/Population!$C47</f>
        <v>95.687368353954227</v>
      </c>
      <c r="F49" s="10">
        <f t="shared" si="0"/>
        <v>182.77777271877147</v>
      </c>
    </row>
    <row r="50" spans="1:6">
      <c r="A50" s="2" t="s">
        <v>98</v>
      </c>
      <c r="B50" s="2" t="s">
        <v>46</v>
      </c>
      <c r="C50" s="13">
        <f>1000*INDEX('Data - Total'!$C$2:$R$53,MATCH($B50,'Data - Total'!$B$2:$B$53,0),MATCH($H$1,'Data - Total'!$C$1:$R$1,0))/Population!$C48</f>
        <v>1.8622092893259952</v>
      </c>
      <c r="D50" s="10">
        <f>INDEX('Data - Current'!$C$2:$R$53,MATCH($B50,'Data - Current'!$B$2:$B$53,0),MATCH($H$1,'Data - Current'!$C$1:$R$1,0))*1000/Population!$C48</f>
        <v>92.989085473170448</v>
      </c>
      <c r="E50" s="10">
        <f>INDEX('Data - Capital'!$C$2:$R$53,MATCH($B50,'Data - Capital'!$B$2:$B$53,0),MATCH($H$1,'Data - Capital'!$C$1:$R$1,0))*1000/Population!$C48</f>
        <v>28.302067595322438</v>
      </c>
      <c r="F50" s="10">
        <f t="shared" si="0"/>
        <v>119.4289437791669</v>
      </c>
    </row>
    <row r="51" spans="1:6">
      <c r="A51" s="2" t="s">
        <v>99</v>
      </c>
      <c r="B51" s="2" t="s">
        <v>47</v>
      </c>
      <c r="C51" s="13">
        <f>1000*INDEX('Data - Total'!$C$2:$R$53,MATCH($B51,'Data - Total'!$B$2:$B$53,0),MATCH($H$1,'Data - Total'!$C$1:$R$1,0))/Population!$C49</f>
        <v>-9.9773940607477556</v>
      </c>
      <c r="D51" s="10">
        <f>INDEX('Data - Current'!$C$2:$R$53,MATCH($B51,'Data - Current'!$B$2:$B$53,0),MATCH($H$1,'Data - Current'!$C$1:$R$1,0))*1000/Population!$C49</f>
        <v>86.191459441488547</v>
      </c>
      <c r="E51" s="10">
        <f>INDEX('Data - Capital'!$C$2:$R$53,MATCH($B51,'Data - Capital'!$B$2:$B$53,0),MATCH($H$1,'Data - Capital'!$C$1:$R$1,0))*1000/Population!$C49</f>
        <v>37.033610620812645</v>
      </c>
      <c r="F51" s="10">
        <f t="shared" si="0"/>
        <v>133.20246412304897</v>
      </c>
    </row>
    <row r="52" spans="1:6">
      <c r="A52" s="2" t="s">
        <v>100</v>
      </c>
      <c r="B52" s="2" t="s">
        <v>48</v>
      </c>
      <c r="C52" s="13">
        <f>1000*INDEX('Data - Total'!$C$2:$R$53,MATCH($B52,'Data - Total'!$B$2:$B$53,0),MATCH($H$1,'Data - Total'!$C$1:$R$1,0))/Population!$C50</f>
        <v>-1.7715232388264763</v>
      </c>
      <c r="D52" s="10">
        <f>INDEX('Data - Current'!$C$2:$R$53,MATCH($B52,'Data - Current'!$B$2:$B$53,0),MATCH($H$1,'Data - Current'!$C$1:$R$1,0))*1000/Population!$C50</f>
        <v>96.908280859733267</v>
      </c>
      <c r="E52" s="10">
        <f>INDEX('Data - Capital'!$C$2:$R$53,MATCH($B52,'Data - Capital'!$B$2:$B$53,0),MATCH($H$1,'Data - Capital'!$C$1:$R$1,0))*1000/Population!$C50</f>
        <v>59.73688885022095</v>
      </c>
      <c r="F52" s="10">
        <f t="shared" si="0"/>
        <v>158.41669294878071</v>
      </c>
    </row>
    <row r="53" spans="1:6">
      <c r="A53" s="2" t="s">
        <v>101</v>
      </c>
      <c r="B53" s="2" t="s">
        <v>49</v>
      </c>
      <c r="C53" s="13">
        <f>1000*INDEX('Data - Total'!$C$2:$R$53,MATCH($B53,'Data - Total'!$B$2:$B$53,0),MATCH($H$1,'Data - Total'!$C$1:$R$1,0))/Population!$C51</f>
        <v>36.770199853149762</v>
      </c>
      <c r="D53" s="10">
        <f>INDEX('Data - Current'!$C$2:$R$53,MATCH($B53,'Data - Current'!$B$2:$B$53,0),MATCH($H$1,'Data - Current'!$C$1:$R$1,0))*1000/Population!$C51</f>
        <v>82.856716512786363</v>
      </c>
      <c r="E53" s="10">
        <f>INDEX('Data - Capital'!$C$2:$R$53,MATCH($B53,'Data - Capital'!$B$2:$B$53,0),MATCH($H$1,'Data - Capital'!$C$1:$R$1,0))*1000/Population!$C51</f>
        <v>68.713627497086961</v>
      </c>
      <c r="F53" s="10">
        <f t="shared" si="0"/>
        <v>114.80014415672358</v>
      </c>
    </row>
    <row r="54" spans="1:6">
      <c r="A54" s="2" t="s">
        <v>102</v>
      </c>
      <c r="B54" s="2" t="s">
        <v>50</v>
      </c>
      <c r="C54" s="13">
        <f>1000*INDEX('Data - Total'!$C$2:$R$53,MATCH($B54,'Data - Total'!$B$2:$B$53,0),MATCH($H$1,'Data - Total'!$C$1:$R$1,0))/Population!$C52</f>
        <v>-0.84560606251161596</v>
      </c>
      <c r="D54" s="10">
        <f>INDEX('Data - Current'!$C$2:$R$53,MATCH($B54,'Data - Current'!$B$2:$B$53,0),MATCH($H$1,'Data - Current'!$C$1:$R$1,0))*1000/Population!$C52</f>
        <v>88.478761505901943</v>
      </c>
      <c r="E54" s="10">
        <f>INDEX('Data - Capital'!$C$2:$R$53,MATCH($B54,'Data - Capital'!$B$2:$B$53,0),MATCH($H$1,'Data - Capital'!$C$1:$R$1,0))*1000/Population!$C52</f>
        <v>10.064127018729449</v>
      </c>
      <c r="F54" s="10">
        <f t="shared" si="0"/>
        <v>99.388494587143015</v>
      </c>
    </row>
    <row r="55" spans="1:6">
      <c r="A55" s="3" t="s">
        <v>103</v>
      </c>
      <c r="B55" s="3" t="s">
        <v>51</v>
      </c>
      <c r="C55" s="14">
        <f>1000*INDEX('Data - Total'!$C$2:$R$53,MATCH($B55,'Data - Total'!$B$2:$B$53,0),MATCH($H$1,'Data - Total'!$C$1:$R$1,0))/Population!$C53</f>
        <v>50.465164250562928</v>
      </c>
      <c r="D55" s="11">
        <f>INDEX('Data - Current'!$C$2:$R$53,MATCH($B55,'Data - Current'!$B$2:$B$53,0),MATCH($H$1,'Data - Current'!$C$1:$R$1,0))*1000/Population!$C53</f>
        <v>161.87057218582996</v>
      </c>
      <c r="E55" s="11">
        <f>INDEX('Data - Capital'!$C$2:$R$53,MATCH($B55,'Data - Capital'!$B$2:$B$53,0),MATCH($H$1,'Data - Capital'!$C$1:$R$1,0))*1000/Population!$C53</f>
        <v>124.35581641656252</v>
      </c>
      <c r="F55" s="11">
        <f t="shared" si="0"/>
        <v>235.76122435182955</v>
      </c>
    </row>
    <row r="56" spans="1:6" ht="15" customHeight="1">
      <c r="A56" s="32" t="s">
        <v>149</v>
      </c>
      <c r="B56" s="33"/>
      <c r="C56" s="33"/>
      <c r="D56" s="33"/>
      <c r="E56" s="33"/>
      <c r="F56" s="34"/>
    </row>
    <row r="57" spans="1:6">
      <c r="A57" s="35"/>
      <c r="B57" s="36"/>
      <c r="C57" s="36"/>
      <c r="D57" s="36"/>
      <c r="E57" s="36"/>
      <c r="F57" s="37"/>
    </row>
    <row r="58" spans="1:6">
      <c r="A58" s="35"/>
      <c r="B58" s="36"/>
      <c r="C58" s="36"/>
      <c r="D58" s="36"/>
      <c r="E58" s="36"/>
      <c r="F58" s="37"/>
    </row>
    <row r="59" spans="1:6">
      <c r="A59" s="35"/>
      <c r="B59" s="36"/>
      <c r="C59" s="36"/>
      <c r="D59" s="36"/>
      <c r="E59" s="36"/>
      <c r="F59" s="37"/>
    </row>
    <row r="60" spans="1:6">
      <c r="A60" s="35"/>
      <c r="B60" s="36"/>
      <c r="C60" s="36"/>
      <c r="D60" s="36"/>
      <c r="E60" s="36"/>
      <c r="F60" s="37"/>
    </row>
    <row r="61" spans="1:6">
      <c r="A61" s="35"/>
      <c r="B61" s="36"/>
      <c r="C61" s="36"/>
      <c r="D61" s="36"/>
      <c r="E61" s="36"/>
      <c r="F61" s="37"/>
    </row>
    <row r="62" spans="1:6">
      <c r="A62" s="35"/>
      <c r="B62" s="36"/>
      <c r="C62" s="36"/>
      <c r="D62" s="36"/>
      <c r="E62" s="36"/>
      <c r="F62" s="37"/>
    </row>
    <row r="63" spans="1:6">
      <c r="A63" s="38"/>
      <c r="B63" s="39"/>
      <c r="C63" s="39"/>
      <c r="D63" s="39"/>
      <c r="E63" s="39"/>
      <c r="F63" s="40"/>
    </row>
    <row r="67" spans="7:7">
      <c r="G67" s="6"/>
    </row>
  </sheetData>
  <mergeCells count="3">
    <mergeCell ref="A1:F1"/>
    <mergeCell ref="A2:F2"/>
    <mergeCell ref="A56:F6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A2" sqref="A2:F55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4" width="17.85546875" bestFit="1" customWidth="1"/>
    <col min="5" max="5" width="11.42578125" bestFit="1" customWidth="1"/>
    <col min="6" max="6" width="20.140625" customWidth="1"/>
  </cols>
  <sheetData>
    <row r="1" spans="1:10">
      <c r="A1" s="26" t="s">
        <v>127</v>
      </c>
      <c r="B1" s="27"/>
      <c r="C1" s="27"/>
      <c r="D1" s="27"/>
      <c r="E1" s="27"/>
      <c r="F1" s="28"/>
      <c r="H1" t="s">
        <v>122</v>
      </c>
    </row>
    <row r="2" spans="1:10">
      <c r="A2" s="29" t="s">
        <v>161</v>
      </c>
      <c r="B2" s="30"/>
      <c r="C2" s="30"/>
      <c r="D2" s="30"/>
      <c r="E2" s="30"/>
      <c r="F2" s="31"/>
    </row>
    <row r="3" spans="1:10" ht="30" customHeight="1">
      <c r="A3" s="15" t="s">
        <v>104</v>
      </c>
      <c r="B3" s="15" t="s">
        <v>105</v>
      </c>
      <c r="C3" s="15" t="s">
        <v>111</v>
      </c>
      <c r="D3" s="16" t="s">
        <v>123</v>
      </c>
      <c r="E3" s="15" t="s">
        <v>124</v>
      </c>
      <c r="F3" s="15" t="s">
        <v>110</v>
      </c>
      <c r="I3" s="7"/>
      <c r="J3" s="7"/>
    </row>
    <row r="4" spans="1:10">
      <c r="A4" s="1" t="s">
        <v>96</v>
      </c>
      <c r="B4" s="1" t="s">
        <v>44</v>
      </c>
      <c r="C4" s="12">
        <f>1000*INDEX('Data - Total'!$C$2:$R$53,MATCH($B4,'Data - Total'!$B$2:$B$53,0),MATCH($H$1,'Data - Total'!$C$1:$R$1,0))/Population!$C2</f>
        <v>-14.770145196390697</v>
      </c>
      <c r="D4" s="12">
        <f>INDEX('Data - Current'!$C$2:$R$53,MATCH($B4,'Data - Current'!$B$2:$B$53,0),MATCH($H$1,'Data - Current'!$C$1:$R$1,0))*1000/Population!$C2</f>
        <v>193.27366011058001</v>
      </c>
      <c r="E4" s="12">
        <f>INDEX('Data - Capital'!$C$2:$R$53,MATCH($B4,'Data - Capital'!$B$2:$B$53,0),MATCH($H$1,'Data - Capital'!$C$1:$R$1,0))*1000/Population!$C2</f>
        <v>33.3381099723265</v>
      </c>
      <c r="F4" s="9">
        <f>D4+E4-C4</f>
        <v>241.3819152792972</v>
      </c>
    </row>
    <row r="5" spans="1:10">
      <c r="A5" s="2" t="s">
        <v>52</v>
      </c>
      <c r="B5" s="2" t="s">
        <v>0</v>
      </c>
      <c r="C5" s="13">
        <f>1000*INDEX('Data - Total'!$C$2:$R$53,MATCH($B5,'Data - Total'!$B$2:$B$53,0),MATCH($H$1,'Data - Total'!$C$1:$R$1,0))/Population!$C3</f>
        <v>-22.466291533090718</v>
      </c>
      <c r="D5" s="10">
        <f>INDEX('Data - Current'!$C$2:$R$53,MATCH($B5,'Data - Current'!$B$2:$B$53,0),MATCH($H$1,'Data - Current'!$C$1:$R$1,0))*1000/Population!$C3</f>
        <v>322.66988328347327</v>
      </c>
      <c r="E5" s="10">
        <f>INDEX('Data - Capital'!$C$2:$R$53,MATCH($B5,'Data - Capital'!$B$2:$B$53,0),MATCH($H$1,'Data - Capital'!$C$1:$R$1,0))*1000/Population!$C3</f>
        <v>11.844772084349424</v>
      </c>
      <c r="F5" s="10">
        <f>D5+E5-C5</f>
        <v>356.98094690091341</v>
      </c>
    </row>
    <row r="6" spans="1:10">
      <c r="A6" s="2" t="s">
        <v>53</v>
      </c>
      <c r="B6" s="2" t="s">
        <v>1</v>
      </c>
      <c r="C6" s="13">
        <f>1000*INDEX('Data - Total'!$C$2:$R$53,MATCH($B6,'Data - Total'!$B$2:$B$53,0),MATCH($H$1,'Data - Total'!$C$1:$R$1,0))/Population!$C4</f>
        <v>292.37936699216641</v>
      </c>
      <c r="D6" s="10">
        <f>INDEX('Data - Current'!$C$2:$R$53,MATCH($B6,'Data - Current'!$B$2:$B$53,0),MATCH($H$1,'Data - Current'!$C$1:$R$1,0))*1000/Population!$C4</f>
        <v>457.73040196640318</v>
      </c>
      <c r="E6" s="10">
        <f>INDEX('Data - Capital'!$C$2:$R$53,MATCH($B6,'Data - Capital'!$B$2:$B$53,0),MATCH($H$1,'Data - Capital'!$C$1:$R$1,0))*1000/Population!$C4</f>
        <v>194.76364452092176</v>
      </c>
      <c r="F6" s="10">
        <f t="shared" ref="F6:F55" si="0">D6+E6-C6</f>
        <v>360.1146794951585</v>
      </c>
    </row>
    <row r="7" spans="1:10">
      <c r="A7" s="2" t="s">
        <v>54</v>
      </c>
      <c r="B7" s="2" t="s">
        <v>2</v>
      </c>
      <c r="C7" s="13">
        <f>1000*INDEX('Data - Total'!$C$2:$R$53,MATCH($B7,'Data - Total'!$B$2:$B$53,0),MATCH($H$1,'Data - Total'!$C$1:$R$1,0))/Population!$C5</f>
        <v>-53.299332116781642</v>
      </c>
      <c r="D7" s="10">
        <f>INDEX('Data - Current'!$C$2:$R$53,MATCH($B7,'Data - Current'!$B$2:$B$53,0),MATCH($H$1,'Data - Current'!$C$1:$R$1,0))*1000/Population!$C5</f>
        <v>350.11979434541405</v>
      </c>
      <c r="E7" s="10">
        <f>INDEX('Data - Capital'!$C$2:$R$53,MATCH($B7,'Data - Capital'!$B$2:$B$53,0),MATCH($H$1,'Data - Capital'!$C$1:$R$1,0))*1000/Population!$C5</f>
        <v>71.826273489849967</v>
      </c>
      <c r="F7" s="10">
        <f t="shared" si="0"/>
        <v>475.24539995204566</v>
      </c>
    </row>
    <row r="8" spans="1:10">
      <c r="A8" s="2" t="s">
        <v>55</v>
      </c>
      <c r="B8" s="2" t="s">
        <v>3</v>
      </c>
      <c r="C8" s="13">
        <f>1000*INDEX('Data - Total'!$C$2:$R$53,MATCH($B8,'Data - Total'!$B$2:$B$53,0),MATCH($H$1,'Data - Total'!$C$1:$R$1,0))/Population!$C6</f>
        <v>-15.527074221001593</v>
      </c>
      <c r="D8" s="10">
        <f>INDEX('Data - Current'!$C$2:$R$53,MATCH($B8,'Data - Current'!$B$2:$B$53,0),MATCH($H$1,'Data - Current'!$C$1:$R$1,0))*1000/Population!$C6</f>
        <v>152.31953344861492</v>
      </c>
      <c r="E8" s="10">
        <f>INDEX('Data - Capital'!$C$2:$R$53,MATCH($B8,'Data - Capital'!$B$2:$B$53,0),MATCH($H$1,'Data - Capital'!$C$1:$R$1,0))*1000/Population!$C6</f>
        <v>10.39466992167633</v>
      </c>
      <c r="F8" s="10">
        <f t="shared" si="0"/>
        <v>178.24127759129283</v>
      </c>
    </row>
    <row r="9" spans="1:10">
      <c r="A9" s="2" t="s">
        <v>56</v>
      </c>
      <c r="B9" s="2" t="s">
        <v>4</v>
      </c>
      <c r="C9" s="13">
        <f>1000*INDEX('Data - Total'!$C$2:$R$53,MATCH($B9,'Data - Total'!$B$2:$B$53,0),MATCH($H$1,'Data - Total'!$C$1:$R$1,0))/Population!$C7</f>
        <v>3.3374861216127671</v>
      </c>
      <c r="D9" s="10">
        <f>INDEX('Data - Current'!$C$2:$R$53,MATCH($B9,'Data - Current'!$B$2:$B$53,0),MATCH($H$1,'Data - Current'!$C$1:$R$1,0))*1000/Population!$C7</f>
        <v>229.3437841376799</v>
      </c>
      <c r="E9" s="10">
        <f>INDEX('Data - Capital'!$C$2:$R$53,MATCH($B9,'Data - Capital'!$B$2:$B$53,0),MATCH($H$1,'Data - Capital'!$C$1:$R$1,0))*1000/Population!$C7</f>
        <v>67.343057968966008</v>
      </c>
      <c r="F9" s="10">
        <f t="shared" si="0"/>
        <v>293.34935598503318</v>
      </c>
    </row>
    <row r="10" spans="1:10">
      <c r="A10" s="2" t="s">
        <v>57</v>
      </c>
      <c r="B10" s="2" t="s">
        <v>5</v>
      </c>
      <c r="C10" s="13">
        <f>1000*INDEX('Data - Total'!$C$2:$R$53,MATCH($B10,'Data - Total'!$B$2:$B$53,0),MATCH($H$1,'Data - Total'!$C$1:$R$1,0))/Population!$C8</f>
        <v>-2.8651451766653331</v>
      </c>
      <c r="D10" s="10">
        <f>INDEX('Data - Current'!$C$2:$R$53,MATCH($B10,'Data - Current'!$B$2:$B$53,0),MATCH($H$1,'Data - Current'!$C$1:$R$1,0))*1000/Population!$C8</f>
        <v>168.21821099757324</v>
      </c>
      <c r="E10" s="10">
        <f>INDEX('Data - Capital'!$C$2:$R$53,MATCH($B10,'Data - Capital'!$B$2:$B$53,0),MATCH($H$1,'Data - Capital'!$C$1:$R$1,0))*1000/Population!$C8</f>
        <v>10.096675295167737</v>
      </c>
      <c r="F10" s="10">
        <f t="shared" si="0"/>
        <v>181.18003146940629</v>
      </c>
    </row>
    <row r="11" spans="1:10">
      <c r="A11" s="2" t="s">
        <v>58</v>
      </c>
      <c r="B11" s="2" t="s">
        <v>6</v>
      </c>
      <c r="C11" s="13">
        <f>1000*INDEX('Data - Total'!$C$2:$R$53,MATCH($B11,'Data - Total'!$B$2:$B$53,0),MATCH($H$1,'Data - Total'!$C$1:$R$1,0))/Population!$C9</f>
        <v>6.6515281432421105</v>
      </c>
      <c r="D11" s="10">
        <f>INDEX('Data - Current'!$C$2:$R$53,MATCH($B11,'Data - Current'!$B$2:$B$53,0),MATCH($H$1,'Data - Current'!$C$1:$R$1,0))*1000/Population!$C9</f>
        <v>108.69467237857511</v>
      </c>
      <c r="E11" s="10">
        <f>INDEX('Data - Capital'!$C$2:$R$53,MATCH($B11,'Data - Capital'!$B$2:$B$53,0),MATCH($H$1,'Data - Capital'!$C$1:$R$1,0))*1000/Population!$C9</f>
        <v>16.915658467344134</v>
      </c>
      <c r="F11" s="10">
        <f t="shared" si="0"/>
        <v>118.95880270267713</v>
      </c>
    </row>
    <row r="12" spans="1:10">
      <c r="A12" s="2" t="s">
        <v>59</v>
      </c>
      <c r="B12" s="2" t="s">
        <v>7</v>
      </c>
      <c r="C12" s="13">
        <f>1000*INDEX('Data - Total'!$C$2:$R$53,MATCH($B12,'Data - Total'!$B$2:$B$53,0),MATCH($H$1,'Data - Total'!$C$1:$R$1,0))/Population!$C10</f>
        <v>-34.647898691324173</v>
      </c>
      <c r="D12" s="10">
        <f>INDEX('Data - Current'!$C$2:$R$53,MATCH($B12,'Data - Current'!$B$2:$B$53,0),MATCH($H$1,'Data - Current'!$C$1:$R$1,0))*1000/Population!$C10</f>
        <v>313.99385525493494</v>
      </c>
      <c r="E12" s="10">
        <f>INDEX('Data - Capital'!$C$2:$R$53,MATCH($B12,'Data - Capital'!$B$2:$B$53,0),MATCH($H$1,'Data - Capital'!$C$1:$R$1,0))*1000/Population!$C10</f>
        <v>28.371184483046328</v>
      </c>
      <c r="F12" s="10">
        <f t="shared" si="0"/>
        <v>377.01293842930545</v>
      </c>
    </row>
    <row r="13" spans="1:10">
      <c r="A13" s="2" t="s">
        <v>60</v>
      </c>
      <c r="B13" s="2" t="s">
        <v>8</v>
      </c>
      <c r="C13" s="13">
        <f>1000*INDEX('Data - Total'!$C$2:$R$53,MATCH($B13,'Data - Total'!$B$2:$B$53,0),MATCH($H$1,'Data - Total'!$C$1:$R$1,0))/Population!$C11</f>
        <v>0</v>
      </c>
      <c r="D13" s="10">
        <f>INDEX('Data - Current'!$C$2:$R$53,MATCH($B13,'Data - Current'!$B$2:$B$53,0),MATCH($H$1,'Data - Current'!$C$1:$R$1,0))*1000/Population!$C11</f>
        <v>0</v>
      </c>
      <c r="E13" s="10">
        <f>INDEX('Data - Capital'!$C$2:$R$53,MATCH($B13,'Data - Capital'!$B$2:$B$53,0),MATCH($H$1,'Data - Capital'!$C$1:$R$1,0))*1000/Population!$C11</f>
        <v>0</v>
      </c>
      <c r="F13" s="10">
        <f t="shared" si="0"/>
        <v>0</v>
      </c>
    </row>
    <row r="14" spans="1:10">
      <c r="A14" s="2" t="s">
        <v>61</v>
      </c>
      <c r="B14" s="2" t="s">
        <v>9</v>
      </c>
      <c r="C14" s="13">
        <f>1000*INDEX('Data - Total'!$C$2:$R$53,MATCH($B14,'Data - Total'!$B$2:$B$53,0),MATCH($H$1,'Data - Total'!$C$1:$R$1,0))/Population!$C12</f>
        <v>-19.796533830576365</v>
      </c>
      <c r="D14" s="10">
        <f>INDEX('Data - Current'!$C$2:$R$53,MATCH($B14,'Data - Current'!$B$2:$B$53,0),MATCH($H$1,'Data - Current'!$C$1:$R$1,0))*1000/Population!$C12</f>
        <v>216.41314295129226</v>
      </c>
      <c r="E14" s="10">
        <f>INDEX('Data - Capital'!$C$2:$R$53,MATCH($B14,'Data - Capital'!$B$2:$B$53,0),MATCH($H$1,'Data - Capital'!$C$1:$R$1,0))*1000/Population!$C12</f>
        <v>37.032316336590107</v>
      </c>
      <c r="F14" s="10">
        <f t="shared" si="0"/>
        <v>273.24199311845871</v>
      </c>
    </row>
    <row r="15" spans="1:10">
      <c r="A15" s="2" t="s">
        <v>62</v>
      </c>
      <c r="B15" s="2" t="s">
        <v>10</v>
      </c>
      <c r="C15" s="13">
        <f>1000*INDEX('Data - Total'!$C$2:$R$53,MATCH($B15,'Data - Total'!$B$2:$B$53,0),MATCH($H$1,'Data - Total'!$C$1:$R$1,0))/Population!$C13</f>
        <v>14.080350841818731</v>
      </c>
      <c r="D15" s="10">
        <f>INDEX('Data - Current'!$C$2:$R$53,MATCH($B15,'Data - Current'!$B$2:$B$53,0),MATCH($H$1,'Data - Current'!$C$1:$R$1,0))*1000/Population!$C13</f>
        <v>141.97751789494907</v>
      </c>
      <c r="E15" s="10">
        <f>INDEX('Data - Capital'!$C$2:$R$53,MATCH($B15,'Data - Capital'!$B$2:$B$53,0),MATCH($H$1,'Data - Capital'!$C$1:$R$1,0))*1000/Population!$C13</f>
        <v>57.314749470712776</v>
      </c>
      <c r="F15" s="10">
        <f t="shared" si="0"/>
        <v>185.21191652384312</v>
      </c>
    </row>
    <row r="16" spans="1:10">
      <c r="A16" s="2" t="s">
        <v>63</v>
      </c>
      <c r="B16" s="2" t="s">
        <v>11</v>
      </c>
      <c r="C16" s="13">
        <f>1000*INDEX('Data - Total'!$C$2:$R$53,MATCH($B16,'Data - Total'!$B$2:$B$53,0),MATCH($H$1,'Data - Total'!$C$1:$R$1,0))/Population!$C14</f>
        <v>0</v>
      </c>
      <c r="D16" s="10">
        <f>INDEX('Data - Current'!$C$2:$R$53,MATCH($B16,'Data - Current'!$B$2:$B$53,0),MATCH($H$1,'Data - Current'!$C$1:$R$1,0))*1000/Population!$C14</f>
        <v>0</v>
      </c>
      <c r="E16" s="10">
        <f>INDEX('Data - Capital'!$C$2:$R$53,MATCH($B16,'Data - Capital'!$B$2:$B$53,0),MATCH($H$1,'Data - Capital'!$C$1:$R$1,0))*1000/Population!$C14</f>
        <v>0</v>
      </c>
      <c r="F16" s="10">
        <f t="shared" si="0"/>
        <v>0</v>
      </c>
    </row>
    <row r="17" spans="1:6">
      <c r="A17" s="2" t="s">
        <v>64</v>
      </c>
      <c r="B17" s="2" t="s">
        <v>12</v>
      </c>
      <c r="C17" s="13">
        <f>1000*INDEX('Data - Total'!$C$2:$R$53,MATCH($B17,'Data - Total'!$B$2:$B$53,0),MATCH($H$1,'Data - Total'!$C$1:$R$1,0))/Population!$C15</f>
        <v>-7.4185724402885453</v>
      </c>
      <c r="D17" s="10">
        <f>INDEX('Data - Current'!$C$2:$R$53,MATCH($B17,'Data - Current'!$B$2:$B$53,0),MATCH($H$1,'Data - Current'!$C$1:$R$1,0))*1000/Population!$C15</f>
        <v>39.837928289848897</v>
      </c>
      <c r="E17" s="10">
        <f>INDEX('Data - Capital'!$C$2:$R$53,MATCH($B17,'Data - Capital'!$B$2:$B$53,0),MATCH($H$1,'Data - Capital'!$C$1:$R$1,0))*1000/Population!$C15</f>
        <v>3.6112033793142349</v>
      </c>
      <c r="F17" s="10">
        <f t="shared" si="0"/>
        <v>50.867704109451672</v>
      </c>
    </row>
    <row r="18" spans="1:6">
      <c r="A18" s="2" t="s">
        <v>65</v>
      </c>
      <c r="B18" s="2" t="s">
        <v>13</v>
      </c>
      <c r="C18" s="13">
        <f>1000*INDEX('Data - Total'!$C$2:$R$53,MATCH($B18,'Data - Total'!$B$2:$B$53,0),MATCH($H$1,'Data - Total'!$C$1:$R$1,0))/Population!$C16</f>
        <v>6.920121179798012</v>
      </c>
      <c r="D18" s="10">
        <f>INDEX('Data - Current'!$C$2:$R$53,MATCH($B18,'Data - Current'!$B$2:$B$53,0),MATCH($H$1,'Data - Current'!$C$1:$R$1,0))*1000/Population!$C16</f>
        <v>68.146042458603603</v>
      </c>
      <c r="E18" s="10">
        <f>INDEX('Data - Capital'!$C$2:$R$53,MATCH($B18,'Data - Capital'!$B$2:$B$53,0),MATCH($H$1,'Data - Capital'!$C$1:$R$1,0))*1000/Population!$C16</f>
        <v>17.341316598728749</v>
      </c>
      <c r="F18" s="10">
        <f t="shared" si="0"/>
        <v>78.567237877534339</v>
      </c>
    </row>
    <row r="19" spans="1:6">
      <c r="A19" s="2" t="s">
        <v>66</v>
      </c>
      <c r="B19" s="2" t="s">
        <v>14</v>
      </c>
      <c r="C19" s="13">
        <f>1000*INDEX('Data - Total'!$C$2:$R$53,MATCH($B19,'Data - Total'!$B$2:$B$53,0),MATCH($H$1,'Data - Total'!$C$1:$R$1,0))/Population!$C17</f>
        <v>5.570365539082041</v>
      </c>
      <c r="D19" s="10">
        <f>INDEX('Data - Current'!$C$2:$R$53,MATCH($B19,'Data - Current'!$B$2:$B$53,0),MATCH($H$1,'Data - Current'!$C$1:$R$1,0))*1000/Population!$C17</f>
        <v>147.49423032682171</v>
      </c>
      <c r="E19" s="10">
        <f>INDEX('Data - Capital'!$C$2:$R$53,MATCH($B19,'Data - Capital'!$B$2:$B$53,0),MATCH($H$1,'Data - Capital'!$C$1:$R$1,0))*1000/Population!$C17</f>
        <v>18.241008365108346</v>
      </c>
      <c r="F19" s="10">
        <f t="shared" si="0"/>
        <v>160.164873152848</v>
      </c>
    </row>
    <row r="20" spans="1:6">
      <c r="A20" s="2" t="s">
        <v>67</v>
      </c>
      <c r="B20" s="2" t="s">
        <v>15</v>
      </c>
      <c r="C20" s="13">
        <f>1000*INDEX('Data - Total'!$C$2:$R$53,MATCH($B20,'Data - Total'!$B$2:$B$53,0),MATCH($H$1,'Data - Total'!$C$1:$R$1,0))/Population!$C18</f>
        <v>-1.1359147706307189</v>
      </c>
      <c r="D20" s="10">
        <f>INDEX('Data - Current'!$C$2:$R$53,MATCH($B20,'Data - Current'!$B$2:$B$53,0),MATCH($H$1,'Data - Current'!$C$1:$R$1,0))*1000/Population!$C18</f>
        <v>146.71473877048768</v>
      </c>
      <c r="E20" s="10">
        <f>INDEX('Data - Capital'!$C$2:$R$53,MATCH($B20,'Data - Capital'!$B$2:$B$53,0),MATCH($H$1,'Data - Capital'!$C$1:$R$1,0))*1000/Population!$C18</f>
        <v>20.701997929084978</v>
      </c>
      <c r="F20" s="10">
        <f t="shared" si="0"/>
        <v>168.55265147020336</v>
      </c>
    </row>
    <row r="21" spans="1:6">
      <c r="A21" s="2" t="s">
        <v>68</v>
      </c>
      <c r="B21" s="2" t="s">
        <v>16</v>
      </c>
      <c r="C21" s="13">
        <f>1000*INDEX('Data - Total'!$C$2:$R$53,MATCH($B21,'Data - Total'!$B$2:$B$53,0),MATCH($H$1,'Data - Total'!$C$1:$R$1,0))/Population!$C19</f>
        <v>-26.486105518914638</v>
      </c>
      <c r="D21" s="10">
        <f>INDEX('Data - Current'!$C$2:$R$53,MATCH($B21,'Data - Current'!$B$2:$B$53,0),MATCH($H$1,'Data - Current'!$C$1:$R$1,0))*1000/Population!$C19</f>
        <v>214.04340868880647</v>
      </c>
      <c r="E21" s="10">
        <f>INDEX('Data - Capital'!$C$2:$R$53,MATCH($B21,'Data - Capital'!$B$2:$B$53,0),MATCH($H$1,'Data - Capital'!$C$1:$R$1,0))*1000/Population!$C19</f>
        <v>13.946110245235044</v>
      </c>
      <c r="F21" s="10">
        <f t="shared" si="0"/>
        <v>254.47562445295614</v>
      </c>
    </row>
    <row r="22" spans="1:6">
      <c r="A22" s="2" t="s">
        <v>69</v>
      </c>
      <c r="B22" s="2" t="s">
        <v>17</v>
      </c>
      <c r="C22" s="13">
        <f>1000*INDEX('Data - Total'!$C$2:$R$53,MATCH($B22,'Data - Total'!$B$2:$B$53,0),MATCH($H$1,'Data - Total'!$C$1:$R$1,0))/Population!$C20</f>
        <v>-3.6313738104444773</v>
      </c>
      <c r="D22" s="10">
        <f>INDEX('Data - Current'!$C$2:$R$53,MATCH($B22,'Data - Current'!$B$2:$B$53,0),MATCH($H$1,'Data - Current'!$C$1:$R$1,0))*1000/Population!$C20</f>
        <v>135.43669220582348</v>
      </c>
      <c r="E22" s="10">
        <f>INDEX('Data - Capital'!$C$2:$R$53,MATCH($B22,'Data - Capital'!$B$2:$B$53,0),MATCH($H$1,'Data - Capital'!$C$1:$R$1,0))*1000/Population!$C20</f>
        <v>10.886593140358141</v>
      </c>
      <c r="F22" s="10">
        <f t="shared" si="0"/>
        <v>149.95465915662609</v>
      </c>
    </row>
    <row r="23" spans="1:6">
      <c r="A23" s="2" t="s">
        <v>70</v>
      </c>
      <c r="B23" s="2" t="s">
        <v>18</v>
      </c>
      <c r="C23" s="13">
        <f>1000*INDEX('Data - Total'!$C$2:$R$53,MATCH($B23,'Data - Total'!$B$2:$B$53,0),MATCH($H$1,'Data - Total'!$C$1:$R$1,0))/Population!$C21</f>
        <v>-19.454936039875399</v>
      </c>
      <c r="D23" s="10">
        <f>INDEX('Data - Current'!$C$2:$R$53,MATCH($B23,'Data - Current'!$B$2:$B$53,0),MATCH($H$1,'Data - Current'!$C$1:$R$1,0))*1000/Population!$C21</f>
        <v>92.735665652639966</v>
      </c>
      <c r="E23" s="10">
        <f>INDEX('Data - Capital'!$C$2:$R$53,MATCH($B23,'Data - Capital'!$B$2:$B$53,0),MATCH($H$1,'Data - Capital'!$C$1:$R$1,0))*1000/Population!$C21</f>
        <v>6.3769017343852337</v>
      </c>
      <c r="F23" s="10">
        <f t="shared" si="0"/>
        <v>118.5675034269006</v>
      </c>
    </row>
    <row r="24" spans="1:6">
      <c r="A24" s="2" t="s">
        <v>71</v>
      </c>
      <c r="B24" s="2" t="s">
        <v>19</v>
      </c>
      <c r="C24" s="13">
        <f>1000*INDEX('Data - Total'!$C$2:$R$53,MATCH($B24,'Data - Total'!$B$2:$B$53,0),MATCH($H$1,'Data - Total'!$C$1:$R$1,0))/Population!$C22</f>
        <v>-0.25892072208774403</v>
      </c>
      <c r="D24" s="10">
        <f>INDEX('Data - Current'!$C$2:$R$53,MATCH($B24,'Data - Current'!$B$2:$B$53,0),MATCH($H$1,'Data - Current'!$C$1:$R$1,0))*1000/Population!$C22</f>
        <v>10.206293579970374</v>
      </c>
      <c r="E24" s="10">
        <f>INDEX('Data - Capital'!$C$2:$R$53,MATCH($B24,'Data - Capital'!$B$2:$B$53,0),MATCH($H$1,'Data - Capital'!$C$1:$R$1,0))*1000/Population!$C22</f>
        <v>0.22881366137986681</v>
      </c>
      <c r="F24" s="10">
        <f t="shared" si="0"/>
        <v>10.694027963437986</v>
      </c>
    </row>
    <row r="25" spans="1:6">
      <c r="A25" s="2" t="s">
        <v>72</v>
      </c>
      <c r="B25" s="2" t="s">
        <v>20</v>
      </c>
      <c r="C25" s="13">
        <f>1000*INDEX('Data - Total'!$C$2:$R$53,MATCH($B25,'Data - Total'!$B$2:$B$53,0),MATCH($H$1,'Data - Total'!$C$1:$R$1,0))/Population!$C23</f>
        <v>1.6713004931074766</v>
      </c>
      <c r="D25" s="10">
        <f>INDEX('Data - Current'!$C$2:$R$53,MATCH($B25,'Data - Current'!$B$2:$B$53,0),MATCH($H$1,'Data - Current'!$C$1:$R$1,0))*1000/Population!$C23</f>
        <v>14.523528302549687</v>
      </c>
      <c r="E25" s="10">
        <f>INDEX('Data - Capital'!$C$2:$R$53,MATCH($B25,'Data - Capital'!$B$2:$B$53,0),MATCH($H$1,'Data - Capital'!$C$1:$R$1,0))*1000/Population!$C23</f>
        <v>0</v>
      </c>
      <c r="F25" s="10">
        <f t="shared" si="0"/>
        <v>12.85222780944221</v>
      </c>
    </row>
    <row r="26" spans="1:6">
      <c r="A26" s="2" t="s">
        <v>73</v>
      </c>
      <c r="B26" s="2" t="s">
        <v>21</v>
      </c>
      <c r="C26" s="13">
        <f>1000*INDEX('Data - Total'!$C$2:$R$53,MATCH($B26,'Data - Total'!$B$2:$B$53,0),MATCH($H$1,'Data - Total'!$C$1:$R$1,0))/Population!$C24</f>
        <v>-23.513224273039466</v>
      </c>
      <c r="D26" s="10">
        <f>INDEX('Data - Current'!$C$2:$R$53,MATCH($B26,'Data - Current'!$B$2:$B$53,0),MATCH($H$1,'Data - Current'!$C$1:$R$1,0))*1000/Population!$C24</f>
        <v>177.20482302054336</v>
      </c>
      <c r="E26" s="10">
        <f>INDEX('Data - Capital'!$C$2:$R$53,MATCH($B26,'Data - Capital'!$B$2:$B$53,0),MATCH($H$1,'Data - Capital'!$C$1:$R$1,0))*1000/Population!$C24</f>
        <v>12.493409911823155</v>
      </c>
      <c r="F26" s="10">
        <f t="shared" si="0"/>
        <v>213.21145720540599</v>
      </c>
    </row>
    <row r="27" spans="1:6">
      <c r="A27" s="2" t="s">
        <v>74</v>
      </c>
      <c r="B27" s="2" t="s">
        <v>22</v>
      </c>
      <c r="C27" s="13">
        <f>1000*INDEX('Data - Total'!$C$2:$R$53,MATCH($B27,'Data - Total'!$B$2:$B$53,0),MATCH($H$1,'Data - Total'!$C$1:$R$1,0))/Population!$C25</f>
        <v>4.1155185936845742</v>
      </c>
      <c r="D27" s="10">
        <f>INDEX('Data - Current'!$C$2:$R$53,MATCH($B27,'Data - Current'!$B$2:$B$53,0),MATCH($H$1,'Data - Current'!$C$1:$R$1,0))*1000/Population!$C25</f>
        <v>90.2945649478729</v>
      </c>
      <c r="E27" s="10">
        <f>INDEX('Data - Capital'!$C$2:$R$53,MATCH($B27,'Data - Capital'!$B$2:$B$53,0),MATCH($H$1,'Data - Capital'!$C$1:$R$1,0))*1000/Population!$C25</f>
        <v>16.166670763874283</v>
      </c>
      <c r="F27" s="10">
        <f t="shared" si="0"/>
        <v>102.34571711806261</v>
      </c>
    </row>
    <row r="28" spans="1:6">
      <c r="A28" s="2" t="s">
        <v>75</v>
      </c>
      <c r="B28" s="2" t="s">
        <v>23</v>
      </c>
      <c r="C28" s="13">
        <f>1000*INDEX('Data - Total'!$C$2:$R$53,MATCH($B28,'Data - Total'!$B$2:$B$53,0),MATCH($H$1,'Data - Total'!$C$1:$R$1,0))/Population!$C26</f>
        <v>-23.208499400161507</v>
      </c>
      <c r="D28" s="10">
        <f>INDEX('Data - Current'!$C$2:$R$53,MATCH($B28,'Data - Current'!$B$2:$B$53,0),MATCH($H$1,'Data - Current'!$C$1:$R$1,0))*1000/Population!$C26</f>
        <v>214.84793095213092</v>
      </c>
      <c r="E28" s="10">
        <f>INDEX('Data - Capital'!$C$2:$R$53,MATCH($B28,'Data - Capital'!$B$2:$B$53,0),MATCH($H$1,'Data - Capital'!$C$1:$R$1,0))*1000/Population!$C26</f>
        <v>28.010552697042996</v>
      </c>
      <c r="F28" s="10">
        <f t="shared" si="0"/>
        <v>266.06698304933542</v>
      </c>
    </row>
    <row r="29" spans="1:6">
      <c r="A29" s="2" t="s">
        <v>76</v>
      </c>
      <c r="B29" s="2" t="s">
        <v>24</v>
      </c>
      <c r="C29" s="13">
        <f>1000*INDEX('Data - Total'!$C$2:$R$53,MATCH($B29,'Data - Total'!$B$2:$B$53,0),MATCH($H$1,'Data - Total'!$C$1:$R$1,0))/Population!$C27</f>
        <v>-9.2845706677222104</v>
      </c>
      <c r="D29" s="10">
        <f>INDEX('Data - Current'!$C$2:$R$53,MATCH($B29,'Data - Current'!$B$2:$B$53,0),MATCH($H$1,'Data - Current'!$C$1:$R$1,0))*1000/Population!$C27</f>
        <v>141.25473814496789</v>
      </c>
      <c r="E29" s="10">
        <f>INDEX('Data - Capital'!$C$2:$R$53,MATCH($B29,'Data - Capital'!$B$2:$B$53,0),MATCH($H$1,'Data - Capital'!$C$1:$R$1,0))*1000/Population!$C27</f>
        <v>4.3346973029033835</v>
      </c>
      <c r="F29" s="10">
        <f t="shared" si="0"/>
        <v>154.87400611559349</v>
      </c>
    </row>
    <row r="30" spans="1:6">
      <c r="A30" s="2" t="s">
        <v>77</v>
      </c>
      <c r="B30" s="2" t="s">
        <v>25</v>
      </c>
      <c r="C30" s="13">
        <f>1000*INDEX('Data - Total'!$C$2:$R$53,MATCH($B30,'Data - Total'!$B$2:$B$53,0),MATCH($H$1,'Data - Total'!$C$1:$R$1,0))/Population!$C28</f>
        <v>8.6195150068519624</v>
      </c>
      <c r="D30" s="10">
        <f>INDEX('Data - Current'!$C$2:$R$53,MATCH($B30,'Data - Current'!$B$2:$B$53,0),MATCH($H$1,'Data - Current'!$C$1:$R$1,0))*1000/Population!$C28</f>
        <v>194.75124894589979</v>
      </c>
      <c r="E30" s="10">
        <f>INDEX('Data - Capital'!$C$2:$R$53,MATCH($B30,'Data - Capital'!$B$2:$B$53,0),MATCH($H$1,'Data - Capital'!$C$1:$R$1,0))*1000/Population!$C28</f>
        <v>43.292752653361724</v>
      </c>
      <c r="F30" s="10">
        <f t="shared" si="0"/>
        <v>229.42448659240955</v>
      </c>
    </row>
    <row r="31" spans="1:6">
      <c r="A31" s="2" t="s">
        <v>78</v>
      </c>
      <c r="B31" s="2" t="s">
        <v>26</v>
      </c>
      <c r="C31" s="13">
        <f>1000*INDEX('Data - Total'!$C$2:$R$53,MATCH($B31,'Data - Total'!$B$2:$B$53,0),MATCH($H$1,'Data - Total'!$C$1:$R$1,0))/Population!$C29</f>
        <v>0.31338200868913796</v>
      </c>
      <c r="D31" s="10">
        <f>INDEX('Data - Current'!$C$2:$R$53,MATCH($B31,'Data - Current'!$B$2:$B$53,0),MATCH($H$1,'Data - Current'!$C$1:$R$1,0))*1000/Population!$C29</f>
        <v>4.7604219415159532</v>
      </c>
      <c r="E31" s="10">
        <f>INDEX('Data - Capital'!$C$2:$R$53,MATCH($B31,'Data - Capital'!$B$2:$B$53,0),MATCH($H$1,'Data - Capital'!$C$1:$R$1,0))*1000/Population!$C29</f>
        <v>0</v>
      </c>
      <c r="F31" s="10">
        <f t="shared" si="0"/>
        <v>4.4470399328268151</v>
      </c>
    </row>
    <row r="32" spans="1:6">
      <c r="A32" s="2" t="s">
        <v>79</v>
      </c>
      <c r="B32" s="2" t="s">
        <v>27</v>
      </c>
      <c r="C32" s="13">
        <f>1000*INDEX('Data - Total'!$C$2:$R$53,MATCH($B32,'Data - Total'!$B$2:$B$53,0),MATCH($H$1,'Data - Total'!$C$1:$R$1,0))/Population!$C30</f>
        <v>-90.290042452466651</v>
      </c>
      <c r="D32" s="10">
        <f>INDEX('Data - Current'!$C$2:$R$53,MATCH($B32,'Data - Current'!$B$2:$B$53,0),MATCH($H$1,'Data - Current'!$C$1:$R$1,0))*1000/Population!$C30</f>
        <v>1461.9687445937375</v>
      </c>
      <c r="E32" s="10">
        <f>INDEX('Data - Capital'!$C$2:$R$53,MATCH($B32,'Data - Capital'!$B$2:$B$53,0),MATCH($H$1,'Data - Capital'!$C$1:$R$1,0))*1000/Population!$C30</f>
        <v>339.75177406255068</v>
      </c>
      <c r="F32" s="10">
        <f t="shared" si="0"/>
        <v>1892.0105611087549</v>
      </c>
    </row>
    <row r="33" spans="1:6">
      <c r="A33" s="2" t="s">
        <v>80</v>
      </c>
      <c r="B33" s="2" t="s">
        <v>28</v>
      </c>
      <c r="C33" s="13">
        <f>1000*INDEX('Data - Total'!$C$2:$R$53,MATCH($B33,'Data - Total'!$B$2:$B$53,0),MATCH($H$1,'Data - Total'!$C$1:$R$1,0))/Population!$C31</f>
        <v>-4.5299056889677685</v>
      </c>
      <c r="D33" s="10">
        <f>INDEX('Data - Current'!$C$2:$R$53,MATCH($B33,'Data - Current'!$B$2:$B$53,0),MATCH($H$1,'Data - Current'!$C$1:$R$1,0))*1000/Population!$C31</f>
        <v>51.013612219602976</v>
      </c>
      <c r="E33" s="10">
        <f>INDEX('Data - Capital'!$C$2:$R$53,MATCH($B33,'Data - Capital'!$B$2:$B$53,0),MATCH($H$1,'Data - Capital'!$C$1:$R$1,0))*1000/Population!$C31</f>
        <v>1.2042486239880663</v>
      </c>
      <c r="F33" s="10">
        <f t="shared" si="0"/>
        <v>56.747766532558806</v>
      </c>
    </row>
    <row r="34" spans="1:6">
      <c r="A34" s="2" t="s">
        <v>81</v>
      </c>
      <c r="B34" s="2" t="s">
        <v>29</v>
      </c>
      <c r="C34" s="13">
        <f>1000*INDEX('Data - Total'!$C$2:$R$53,MATCH($B34,'Data - Total'!$B$2:$B$53,0),MATCH($H$1,'Data - Total'!$C$1:$R$1,0))/Population!$C32</f>
        <v>-1.0058298777640455</v>
      </c>
      <c r="D34" s="10">
        <f>INDEX('Data - Current'!$C$2:$R$53,MATCH($B34,'Data - Current'!$B$2:$B$53,0),MATCH($H$1,'Data - Current'!$C$1:$R$1,0))*1000/Population!$C32</f>
        <v>10.255075126939666</v>
      </c>
      <c r="E34" s="10">
        <f>INDEX('Data - Capital'!$C$2:$R$53,MATCH($B34,'Data - Capital'!$B$2:$B$53,0),MATCH($H$1,'Data - Capital'!$C$1:$R$1,0))*1000/Population!$C32</f>
        <v>0.21569715211644316</v>
      </c>
      <c r="F34" s="10">
        <f t="shared" si="0"/>
        <v>11.476602156820153</v>
      </c>
    </row>
    <row r="35" spans="1:6">
      <c r="A35" s="2" t="s">
        <v>82</v>
      </c>
      <c r="B35" s="2" t="s">
        <v>30</v>
      </c>
      <c r="C35" s="13">
        <f>1000*INDEX('Data - Total'!$C$2:$R$53,MATCH($B35,'Data - Total'!$B$2:$B$53,0),MATCH($H$1,'Data - Total'!$C$1:$R$1,0))/Population!$C33</f>
        <v>-0.37054979720594861</v>
      </c>
      <c r="D35" s="10">
        <f>INDEX('Data - Current'!$C$2:$R$53,MATCH($B35,'Data - Current'!$B$2:$B$53,0),MATCH($H$1,'Data - Current'!$C$1:$R$1,0))*1000/Population!$C33</f>
        <v>18.377647589004056</v>
      </c>
      <c r="E35" s="10">
        <f>INDEX('Data - Capital'!$C$2:$R$53,MATCH($B35,'Data - Capital'!$B$2:$B$53,0),MATCH($H$1,'Data - Capital'!$C$1:$R$1,0))*1000/Population!$C33</f>
        <v>3.8349481748535377</v>
      </c>
      <c r="F35" s="10">
        <f t="shared" si="0"/>
        <v>22.583145561063542</v>
      </c>
    </row>
    <row r="36" spans="1:6">
      <c r="A36" s="2" t="s">
        <v>83</v>
      </c>
      <c r="B36" s="2" t="s">
        <v>31</v>
      </c>
      <c r="C36" s="13">
        <f>1000*INDEX('Data - Total'!$C$2:$R$53,MATCH($B36,'Data - Total'!$B$2:$B$53,0),MATCH($H$1,'Data - Total'!$C$1:$R$1,0))/Population!$C34</f>
        <v>-13.984017991033266</v>
      </c>
      <c r="D36" s="10">
        <f>INDEX('Data - Current'!$C$2:$R$53,MATCH($B36,'Data - Current'!$B$2:$B$53,0),MATCH($H$1,'Data - Current'!$C$1:$R$1,0))*1000/Population!$C34</f>
        <v>68.453137637352881</v>
      </c>
      <c r="E36" s="10">
        <f>INDEX('Data - Capital'!$C$2:$R$53,MATCH($B36,'Data - Capital'!$B$2:$B$53,0),MATCH($H$1,'Data - Capital'!$C$1:$R$1,0))*1000/Population!$C34</f>
        <v>7.3894484969255405</v>
      </c>
      <c r="F36" s="10">
        <f t="shared" si="0"/>
        <v>89.82660412531169</v>
      </c>
    </row>
    <row r="37" spans="1:6">
      <c r="A37" s="2" t="s">
        <v>84</v>
      </c>
      <c r="B37" s="2" t="s">
        <v>32</v>
      </c>
      <c r="C37" s="13">
        <f>1000*INDEX('Data - Total'!$C$2:$R$53,MATCH($B37,'Data - Total'!$B$2:$B$53,0),MATCH($H$1,'Data - Total'!$C$1:$R$1,0))/Population!$C35</f>
        <v>-30.252958871105118</v>
      </c>
      <c r="D37" s="10">
        <f>INDEX('Data - Current'!$C$2:$R$53,MATCH($B37,'Data - Current'!$B$2:$B$53,0),MATCH($H$1,'Data - Current'!$C$1:$R$1,0))*1000/Population!$C35</f>
        <v>271.74967894348691</v>
      </c>
      <c r="E37" s="10">
        <f>INDEX('Data - Capital'!$C$2:$R$53,MATCH($B37,'Data - Capital'!$B$2:$B$53,0),MATCH($H$1,'Data - Capital'!$C$1:$R$1,0))*1000/Population!$C35</f>
        <v>36.940981703603889</v>
      </c>
      <c r="F37" s="10">
        <f t="shared" si="0"/>
        <v>338.94361951819593</v>
      </c>
    </row>
    <row r="38" spans="1:6">
      <c r="A38" s="2" t="s">
        <v>85</v>
      </c>
      <c r="B38" s="2" t="s">
        <v>33</v>
      </c>
      <c r="C38" s="13">
        <f>1000*INDEX('Data - Total'!$C$2:$R$53,MATCH($B38,'Data - Total'!$B$2:$B$53,0),MATCH($H$1,'Data - Total'!$C$1:$R$1,0))/Population!$C36</f>
        <v>-48.173500266357387</v>
      </c>
      <c r="D38" s="10">
        <f>INDEX('Data - Current'!$C$2:$R$53,MATCH($B38,'Data - Current'!$B$2:$B$53,0),MATCH($H$1,'Data - Current'!$C$1:$R$1,0))*1000/Population!$C36</f>
        <v>230.09513262012678</v>
      </c>
      <c r="E38" s="10">
        <f>INDEX('Data - Capital'!$C$2:$R$53,MATCH($B38,'Data - Capital'!$B$2:$B$53,0),MATCH($H$1,'Data - Capital'!$C$1:$R$1,0))*1000/Population!$C36</f>
        <v>16.723735433308018</v>
      </c>
      <c r="F38" s="10">
        <f t="shared" si="0"/>
        <v>294.99236831979215</v>
      </c>
    </row>
    <row r="39" spans="1:6">
      <c r="A39" s="2" t="s">
        <v>86</v>
      </c>
      <c r="B39" s="2" t="s">
        <v>34</v>
      </c>
      <c r="C39" s="13">
        <f>1000*INDEX('Data - Total'!$C$2:$R$53,MATCH($B39,'Data - Total'!$B$2:$B$53,0),MATCH($H$1,'Data - Total'!$C$1:$R$1,0))/Population!$C37</f>
        <v>-2.9585082050149278</v>
      </c>
      <c r="D39" s="10">
        <f>INDEX('Data - Current'!$C$2:$R$53,MATCH($B39,'Data - Current'!$B$2:$B$53,0),MATCH($H$1,'Data - Current'!$C$1:$R$1,0))*1000/Population!$C37</f>
        <v>26.555318830562701</v>
      </c>
      <c r="E39" s="10">
        <f>INDEX('Data - Capital'!$C$2:$R$53,MATCH($B39,'Data - Capital'!$B$2:$B$53,0),MATCH($H$1,'Data - Capital'!$C$1:$R$1,0))*1000/Population!$C37</f>
        <v>0.19381363963488932</v>
      </c>
      <c r="F39" s="10">
        <f t="shared" si="0"/>
        <v>29.707640675212517</v>
      </c>
    </row>
    <row r="40" spans="1:6">
      <c r="A40" s="2" t="s">
        <v>87</v>
      </c>
      <c r="B40" s="2" t="s">
        <v>35</v>
      </c>
      <c r="C40" s="13">
        <f>1000*INDEX('Data - Total'!$C$2:$R$53,MATCH($B40,'Data - Total'!$B$2:$B$53,0),MATCH($H$1,'Data - Total'!$C$1:$R$1,0))/Population!$C38</f>
        <v>-5.8513184382759409</v>
      </c>
      <c r="D40" s="10">
        <f>INDEX('Data - Current'!$C$2:$R$53,MATCH($B40,'Data - Current'!$B$2:$B$53,0),MATCH($H$1,'Data - Current'!$C$1:$R$1,0))*1000/Population!$C38</f>
        <v>76.273270803723449</v>
      </c>
      <c r="E40" s="10">
        <f>INDEX('Data - Capital'!$C$2:$R$53,MATCH($B40,'Data - Capital'!$B$2:$B$53,0),MATCH($H$1,'Data - Capital'!$C$1:$R$1,0))*1000/Population!$C38</f>
        <v>5.8714034515575886</v>
      </c>
      <c r="F40" s="10">
        <f t="shared" si="0"/>
        <v>87.995992693556971</v>
      </c>
    </row>
    <row r="41" spans="1:6">
      <c r="A41" s="2" t="s">
        <v>88</v>
      </c>
      <c r="B41" s="2" t="s">
        <v>36</v>
      </c>
      <c r="C41" s="13">
        <f>1000*INDEX('Data - Total'!$C$2:$R$53,MATCH($B41,'Data - Total'!$B$2:$B$53,0),MATCH($H$1,'Data - Total'!$C$1:$R$1,0))/Population!$C39</f>
        <v>-22.078254488599732</v>
      </c>
      <c r="D41" s="10">
        <f>INDEX('Data - Current'!$C$2:$R$53,MATCH($B41,'Data - Current'!$B$2:$B$53,0),MATCH($H$1,'Data - Current'!$C$1:$R$1,0))*1000/Population!$C39</f>
        <v>182.99769534607665</v>
      </c>
      <c r="E41" s="10">
        <f>INDEX('Data - Capital'!$C$2:$R$53,MATCH($B41,'Data - Capital'!$B$2:$B$53,0),MATCH($H$1,'Data - Capital'!$C$1:$R$1,0))*1000/Population!$C39</f>
        <v>52.816055502416916</v>
      </c>
      <c r="F41" s="10">
        <f t="shared" si="0"/>
        <v>257.89200533709328</v>
      </c>
    </row>
    <row r="42" spans="1:6">
      <c r="A42" s="2" t="s">
        <v>89</v>
      </c>
      <c r="B42" s="2" t="s">
        <v>37</v>
      </c>
      <c r="C42" s="13">
        <f>1000*INDEX('Data - Total'!$C$2:$R$53,MATCH($B42,'Data - Total'!$B$2:$B$53,0),MATCH($H$1,'Data - Total'!$C$1:$R$1,0))/Population!$C40</f>
        <v>-13.150847824547975</v>
      </c>
      <c r="D42" s="10">
        <f>INDEX('Data - Current'!$C$2:$R$53,MATCH($B42,'Data - Current'!$B$2:$B$53,0),MATCH($H$1,'Data - Current'!$C$1:$R$1,0))*1000/Population!$C40</f>
        <v>138.96381445636527</v>
      </c>
      <c r="E42" s="10">
        <f>INDEX('Data - Capital'!$C$2:$R$53,MATCH($B42,'Data - Capital'!$B$2:$B$53,0),MATCH($H$1,'Data - Capital'!$C$1:$R$1,0))*1000/Population!$C40</f>
        <v>20.914236701410015</v>
      </c>
      <c r="F42" s="10">
        <f t="shared" si="0"/>
        <v>173.02889898232326</v>
      </c>
    </row>
    <row r="43" spans="1:6">
      <c r="A43" s="2" t="s">
        <v>90</v>
      </c>
      <c r="B43" s="2" t="s">
        <v>38</v>
      </c>
      <c r="C43" s="13">
        <f>1000*INDEX('Data - Total'!$C$2:$R$53,MATCH($B43,'Data - Total'!$B$2:$B$53,0),MATCH($H$1,'Data - Total'!$C$1:$R$1,0))/Population!$C41</f>
        <v>-2.5584878610040702</v>
      </c>
      <c r="D43" s="10">
        <f>INDEX('Data - Current'!$C$2:$R$53,MATCH($B43,'Data - Current'!$B$2:$B$53,0),MATCH($H$1,'Data - Current'!$C$1:$R$1,0))*1000/Population!$C41</f>
        <v>12.580380504591879</v>
      </c>
      <c r="E43" s="10">
        <f>INDEX('Data - Capital'!$C$2:$R$53,MATCH($B43,'Data - Capital'!$B$2:$B$53,0),MATCH($H$1,'Data - Capital'!$C$1:$R$1,0))*1000/Population!$C41</f>
        <v>0.30501071922780526</v>
      </c>
      <c r="F43" s="10">
        <f t="shared" si="0"/>
        <v>15.443879084823756</v>
      </c>
    </row>
    <row r="44" spans="1:6">
      <c r="A44" s="2" t="s">
        <v>91</v>
      </c>
      <c r="B44" s="2" t="s">
        <v>39</v>
      </c>
      <c r="C44" s="13">
        <f>1000*INDEX('Data - Total'!$C$2:$R$53,MATCH($B44,'Data - Total'!$B$2:$B$53,0),MATCH($H$1,'Data - Total'!$C$1:$R$1,0))/Population!$C42</f>
        <v>0.15199921720403139</v>
      </c>
      <c r="D44" s="10">
        <f>INDEX('Data - Current'!$C$2:$R$53,MATCH($B44,'Data - Current'!$B$2:$B$53,0),MATCH($H$1,'Data - Current'!$C$1:$R$1,0))*1000/Population!$C42</f>
        <v>7.4660115500405171</v>
      </c>
      <c r="E44" s="10">
        <f>INDEX('Data - Capital'!$C$2:$R$53,MATCH($B44,'Data - Capital'!$B$2:$B$53,0),MATCH($H$1,'Data - Capital'!$C$1:$R$1,0))*1000/Population!$C42</f>
        <v>0</v>
      </c>
      <c r="F44" s="10">
        <f t="shared" si="0"/>
        <v>7.3140123328364854</v>
      </c>
    </row>
    <row r="45" spans="1:6">
      <c r="A45" s="2" t="s">
        <v>92</v>
      </c>
      <c r="B45" s="2" t="s">
        <v>40</v>
      </c>
      <c r="C45" s="13">
        <f>1000*INDEX('Data - Total'!$C$2:$R$53,MATCH($B45,'Data - Total'!$B$2:$B$53,0),MATCH($H$1,'Data - Total'!$C$1:$R$1,0))/Population!$C43</f>
        <v>-108.6824456165337</v>
      </c>
      <c r="D45" s="10">
        <f>INDEX('Data - Current'!$C$2:$R$53,MATCH($B45,'Data - Current'!$B$2:$B$53,0),MATCH($H$1,'Data - Current'!$C$1:$R$1,0))*1000/Population!$C43</f>
        <v>390.68813694768221</v>
      </c>
      <c r="E45" s="10">
        <f>INDEX('Data - Capital'!$C$2:$R$53,MATCH($B45,'Data - Capital'!$B$2:$B$53,0),MATCH($H$1,'Data - Capital'!$C$1:$R$1,0))*1000/Population!$C43</f>
        <v>28.861515671064861</v>
      </c>
      <c r="F45" s="10">
        <f t="shared" si="0"/>
        <v>528.23209823528077</v>
      </c>
    </row>
    <row r="46" spans="1:6">
      <c r="A46" s="2" t="s">
        <v>93</v>
      </c>
      <c r="B46" s="2" t="s">
        <v>41</v>
      </c>
      <c r="C46" s="13">
        <f>1000*INDEX('Data - Total'!$C$2:$R$53,MATCH($B46,'Data - Total'!$B$2:$B$53,0),MATCH($H$1,'Data - Total'!$C$1:$R$1,0))/Population!$C44</f>
        <v>-17.717111002463739</v>
      </c>
      <c r="D46" s="10">
        <f>INDEX('Data - Current'!$C$2:$R$53,MATCH($B46,'Data - Current'!$B$2:$B$53,0),MATCH($H$1,'Data - Current'!$C$1:$R$1,0))*1000/Population!$C44</f>
        <v>197.48617142638022</v>
      </c>
      <c r="E46" s="10">
        <f>INDEX('Data - Capital'!$C$2:$R$53,MATCH($B46,'Data - Capital'!$B$2:$B$53,0),MATCH($H$1,'Data - Capital'!$C$1:$R$1,0))*1000/Population!$C44</f>
        <v>10.101808978746657</v>
      </c>
      <c r="F46" s="10">
        <f t="shared" si="0"/>
        <v>225.30509140759062</v>
      </c>
    </row>
    <row r="47" spans="1:6">
      <c r="A47" s="2" t="s">
        <v>94</v>
      </c>
      <c r="B47" s="2" t="s">
        <v>42</v>
      </c>
      <c r="C47" s="13">
        <f>1000*INDEX('Data - Total'!$C$2:$R$53,MATCH($B47,'Data - Total'!$B$2:$B$53,0),MATCH($H$1,'Data - Total'!$C$1:$R$1,0))/Population!$C45</f>
        <v>-3.2381761181761552</v>
      </c>
      <c r="D47" s="10">
        <f>INDEX('Data - Current'!$C$2:$R$53,MATCH($B47,'Data - Current'!$B$2:$B$53,0),MATCH($H$1,'Data - Current'!$C$1:$R$1,0))*1000/Population!$C45</f>
        <v>920.02202263392621</v>
      </c>
      <c r="E47" s="10">
        <f>INDEX('Data - Capital'!$C$2:$R$53,MATCH($B47,'Data - Capital'!$B$2:$B$53,0),MATCH($H$1,'Data - Capital'!$C$1:$R$1,0))*1000/Population!$C45</f>
        <v>78.191969019594666</v>
      </c>
      <c r="F47" s="10">
        <f t="shared" si="0"/>
        <v>1001.4521677716971</v>
      </c>
    </row>
    <row r="48" spans="1:6">
      <c r="A48" s="2" t="s">
        <v>95</v>
      </c>
      <c r="B48" s="2" t="s">
        <v>43</v>
      </c>
      <c r="C48" s="13">
        <f>1000*INDEX('Data - Total'!$C$2:$R$53,MATCH($B48,'Data - Total'!$B$2:$B$53,0),MATCH($H$1,'Data - Total'!$C$1:$R$1,0))/Population!$C46</f>
        <v>-29.942107934025135</v>
      </c>
      <c r="D48" s="10">
        <f>INDEX('Data - Current'!$C$2:$R$53,MATCH($B48,'Data - Current'!$B$2:$B$53,0),MATCH($H$1,'Data - Current'!$C$1:$R$1,0))*1000/Population!$C46</f>
        <v>173.71639808691683</v>
      </c>
      <c r="E48" s="10">
        <f>INDEX('Data - Capital'!$C$2:$R$53,MATCH($B48,'Data - Capital'!$B$2:$B$53,0),MATCH($H$1,'Data - Capital'!$C$1:$R$1,0))*1000/Population!$C46</f>
        <v>44.050257177568447</v>
      </c>
      <c r="F48" s="10">
        <f t="shared" si="0"/>
        <v>247.70876319851041</v>
      </c>
    </row>
    <row r="49" spans="1:6">
      <c r="A49" s="2" t="s">
        <v>97</v>
      </c>
      <c r="B49" s="2" t="s">
        <v>45</v>
      </c>
      <c r="C49" s="13">
        <f>1000*INDEX('Data - Total'!$C$2:$R$53,MATCH($B49,'Data - Total'!$B$2:$B$53,0),MATCH($H$1,'Data - Total'!$C$1:$R$1,0))/Population!$C47</f>
        <v>-132.69851365616486</v>
      </c>
      <c r="D49" s="10">
        <f>INDEX('Data - Current'!$C$2:$R$53,MATCH($B49,'Data - Current'!$B$2:$B$53,0),MATCH($H$1,'Data - Current'!$C$1:$R$1,0))*1000/Population!$C47</f>
        <v>326.74662387214318</v>
      </c>
      <c r="E49" s="10">
        <f>INDEX('Data - Capital'!$C$2:$R$53,MATCH($B49,'Data - Capital'!$B$2:$B$53,0),MATCH($H$1,'Data - Capital'!$C$1:$R$1,0))*1000/Population!$C47</f>
        <v>13.934604793929939</v>
      </c>
      <c r="F49" s="10">
        <f t="shared" si="0"/>
        <v>473.37974232223803</v>
      </c>
    </row>
    <row r="50" spans="1:6">
      <c r="A50" s="2" t="s">
        <v>98</v>
      </c>
      <c r="B50" s="2" t="s">
        <v>46</v>
      </c>
      <c r="C50" s="13">
        <f>1000*INDEX('Data - Total'!$C$2:$R$53,MATCH($B50,'Data - Total'!$B$2:$B$53,0),MATCH($H$1,'Data - Total'!$C$1:$R$1,0))/Population!$C48</f>
        <v>-10.146325570401412</v>
      </c>
      <c r="D50" s="10">
        <f>INDEX('Data - Current'!$C$2:$R$53,MATCH($B50,'Data - Current'!$B$2:$B$53,0),MATCH($H$1,'Data - Current'!$C$1:$R$1,0))*1000/Population!$C48</f>
        <v>207.92381232252316</v>
      </c>
      <c r="E50" s="10">
        <f>INDEX('Data - Capital'!$C$2:$R$53,MATCH($B50,'Data - Capital'!$B$2:$B$53,0),MATCH($H$1,'Data - Capital'!$C$1:$R$1,0))*1000/Population!$C48</f>
        <v>21.998345412672606</v>
      </c>
      <c r="F50" s="10">
        <f t="shared" si="0"/>
        <v>240.06848330559717</v>
      </c>
    </row>
    <row r="51" spans="1:6">
      <c r="A51" s="2" t="s">
        <v>99</v>
      </c>
      <c r="B51" s="2" t="s">
        <v>47</v>
      </c>
      <c r="C51" s="13">
        <f>1000*INDEX('Data - Total'!$C$2:$R$53,MATCH($B51,'Data - Total'!$B$2:$B$53,0),MATCH($H$1,'Data - Total'!$C$1:$R$1,0))/Population!$C49</f>
        <v>-2.517507336983253</v>
      </c>
      <c r="D51" s="10">
        <f>INDEX('Data - Current'!$C$2:$R$53,MATCH($B51,'Data - Current'!$B$2:$B$53,0),MATCH($H$1,'Data - Current'!$C$1:$R$1,0))*1000/Population!$C49</f>
        <v>42.288313722886478</v>
      </c>
      <c r="E51" s="10">
        <f>INDEX('Data - Capital'!$C$2:$R$53,MATCH($B51,'Data - Capital'!$B$2:$B$53,0),MATCH($H$1,'Data - Capital'!$C$1:$R$1,0))*1000/Population!$C49</f>
        <v>2.6627457977875424</v>
      </c>
      <c r="F51" s="10">
        <f t="shared" si="0"/>
        <v>47.468566857657272</v>
      </c>
    </row>
    <row r="52" spans="1:6">
      <c r="A52" s="2" t="s">
        <v>100</v>
      </c>
      <c r="B52" s="2" t="s">
        <v>48</v>
      </c>
      <c r="C52" s="13">
        <f>1000*INDEX('Data - Total'!$C$2:$R$53,MATCH($B52,'Data - Total'!$B$2:$B$53,0),MATCH($H$1,'Data - Total'!$C$1:$R$1,0))/Population!$C50</f>
        <v>-87.492251307761748</v>
      </c>
      <c r="D52" s="10">
        <f>INDEX('Data - Current'!$C$2:$R$53,MATCH($B52,'Data - Current'!$B$2:$B$53,0),MATCH($H$1,'Data - Current'!$C$1:$R$1,0))*1000/Population!$C50</f>
        <v>454.06038723523034</v>
      </c>
      <c r="E52" s="10">
        <f>INDEX('Data - Capital'!$C$2:$R$53,MATCH($B52,'Data - Capital'!$B$2:$B$53,0),MATCH($H$1,'Data - Capital'!$C$1:$R$1,0))*1000/Population!$C50</f>
        <v>111.19589056490233</v>
      </c>
      <c r="F52" s="10">
        <f t="shared" si="0"/>
        <v>652.74852910789446</v>
      </c>
    </row>
    <row r="53" spans="1:6">
      <c r="A53" s="2" t="s">
        <v>101</v>
      </c>
      <c r="B53" s="2" t="s">
        <v>49</v>
      </c>
      <c r="C53" s="13">
        <f>1000*INDEX('Data - Total'!$C$2:$R$53,MATCH($B53,'Data - Total'!$B$2:$B$53,0),MATCH($H$1,'Data - Total'!$C$1:$R$1,0))/Population!$C51</f>
        <v>-2.251236725703047</v>
      </c>
      <c r="D53" s="10">
        <f>INDEX('Data - Current'!$C$2:$R$53,MATCH($B53,'Data - Current'!$B$2:$B$53,0),MATCH($H$1,'Data - Current'!$C$1:$R$1,0))*1000/Population!$C51</f>
        <v>3.7105811358321574</v>
      </c>
      <c r="E53" s="10">
        <f>INDEX('Data - Capital'!$C$2:$R$53,MATCH($B53,'Data - Capital'!$B$2:$B$53,0),MATCH($H$1,'Data - Capital'!$C$1:$R$1,0))*1000/Population!$C51</f>
        <v>1.1851449620834417E-2</v>
      </c>
      <c r="F53" s="10">
        <f t="shared" si="0"/>
        <v>5.9736693111560388</v>
      </c>
    </row>
    <row r="54" spans="1:6">
      <c r="A54" s="2" t="s">
        <v>102</v>
      </c>
      <c r="B54" s="2" t="s">
        <v>50</v>
      </c>
      <c r="C54" s="13">
        <f>1000*INDEX('Data - Total'!$C$2:$R$53,MATCH($B54,'Data - Total'!$B$2:$B$53,0),MATCH($H$1,'Data - Total'!$C$1:$R$1,0))/Population!$C52</f>
        <v>-11.834292653410861</v>
      </c>
      <c r="D54" s="10">
        <f>INDEX('Data - Current'!$C$2:$R$53,MATCH($B54,'Data - Current'!$B$2:$B$53,0),MATCH($H$1,'Data - Current'!$C$1:$R$1,0))*1000/Population!$C52</f>
        <v>197.35879549084629</v>
      </c>
      <c r="E54" s="10">
        <f>INDEX('Data - Capital'!$C$2:$R$53,MATCH($B54,'Data - Capital'!$B$2:$B$53,0),MATCH($H$1,'Data - Capital'!$C$1:$R$1,0))*1000/Population!$C52</f>
        <v>1.7154920760021855</v>
      </c>
      <c r="F54" s="10">
        <f t="shared" si="0"/>
        <v>210.90858022025935</v>
      </c>
    </row>
    <row r="55" spans="1:6">
      <c r="A55" s="3" t="s">
        <v>103</v>
      </c>
      <c r="B55" s="3" t="s">
        <v>51</v>
      </c>
      <c r="C55" s="14">
        <f>1000*INDEX('Data - Total'!$C$2:$R$53,MATCH($B55,'Data - Total'!$B$2:$B$53,0),MATCH($H$1,'Data - Total'!$C$1:$R$1,0))/Population!$C53</f>
        <v>-11.104312238144683</v>
      </c>
      <c r="D55" s="11">
        <f>INDEX('Data - Current'!$C$2:$R$53,MATCH($B55,'Data - Current'!$B$2:$B$53,0),MATCH($H$1,'Data - Current'!$C$1:$R$1,0))*1000/Population!$C53</f>
        <v>110.28041595235165</v>
      </c>
      <c r="E55" s="11">
        <f>INDEX('Data - Capital'!$C$2:$R$53,MATCH($B55,'Data - Capital'!$B$2:$B$53,0),MATCH($H$1,'Data - Capital'!$C$1:$R$1,0))*1000/Population!$C53</f>
        <v>16.103506196123025</v>
      </c>
      <c r="F55" s="11">
        <f t="shared" si="0"/>
        <v>137.48823438661935</v>
      </c>
    </row>
    <row r="56" spans="1:6" ht="15" customHeight="1">
      <c r="A56" s="32" t="s">
        <v>150</v>
      </c>
      <c r="B56" s="33"/>
      <c r="C56" s="33"/>
      <c r="D56" s="33"/>
      <c r="E56" s="33"/>
      <c r="F56" s="34"/>
    </row>
    <row r="57" spans="1:6">
      <c r="A57" s="35"/>
      <c r="B57" s="36"/>
      <c r="C57" s="36"/>
      <c r="D57" s="36"/>
      <c r="E57" s="36"/>
      <c r="F57" s="37"/>
    </row>
    <row r="58" spans="1:6">
      <c r="A58" s="35"/>
      <c r="B58" s="36"/>
      <c r="C58" s="36"/>
      <c r="D58" s="36"/>
      <c r="E58" s="36"/>
      <c r="F58" s="37"/>
    </row>
    <row r="59" spans="1:6">
      <c r="A59" s="35"/>
      <c r="B59" s="36"/>
      <c r="C59" s="36"/>
      <c r="D59" s="36"/>
      <c r="E59" s="36"/>
      <c r="F59" s="37"/>
    </row>
    <row r="60" spans="1:6">
      <c r="A60" s="35"/>
      <c r="B60" s="36"/>
      <c r="C60" s="36"/>
      <c r="D60" s="36"/>
      <c r="E60" s="36"/>
      <c r="F60" s="37"/>
    </row>
    <row r="61" spans="1:6">
      <c r="A61" s="35"/>
      <c r="B61" s="36"/>
      <c r="C61" s="36"/>
      <c r="D61" s="36"/>
      <c r="E61" s="36"/>
      <c r="F61" s="37"/>
    </row>
    <row r="62" spans="1:6">
      <c r="A62" s="35"/>
      <c r="B62" s="36"/>
      <c r="C62" s="36"/>
      <c r="D62" s="36"/>
      <c r="E62" s="36"/>
      <c r="F62" s="37"/>
    </row>
    <row r="63" spans="1:6">
      <c r="A63" s="38"/>
      <c r="B63" s="39"/>
      <c r="C63" s="39"/>
      <c r="D63" s="39"/>
      <c r="E63" s="39"/>
      <c r="F63" s="40"/>
    </row>
    <row r="67" spans="7:7">
      <c r="G67" s="6"/>
    </row>
  </sheetData>
  <mergeCells count="3">
    <mergeCell ref="A1:F1"/>
    <mergeCell ref="A2:F2"/>
    <mergeCell ref="A56:F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K1" workbookViewId="0">
      <selection activeCell="M17" sqref="M17"/>
    </sheetView>
  </sheetViews>
  <sheetFormatPr defaultColWidth="8.85546875" defaultRowHeight="15"/>
  <cols>
    <col min="2" max="2" width="18.7109375" bestFit="1" customWidth="1"/>
    <col min="3" max="6" width="14.28515625" bestFit="1" customWidth="1"/>
    <col min="7" max="9" width="13.28515625" bestFit="1" customWidth="1"/>
    <col min="10" max="10" width="36.42578125" bestFit="1" customWidth="1"/>
    <col min="11" max="11" width="13.28515625" bestFit="1" customWidth="1"/>
    <col min="12" max="12" width="17.42578125" bestFit="1" customWidth="1"/>
    <col min="13" max="13" width="14.28515625" bestFit="1" customWidth="1"/>
    <col min="14" max="14" width="13.28515625" bestFit="1" customWidth="1"/>
    <col min="15" max="16" width="14.28515625" bestFit="1" customWidth="1"/>
    <col min="17" max="17" width="11.42578125" bestFit="1" customWidth="1"/>
    <col min="18" max="20" width="14.28515625" bestFit="1" customWidth="1"/>
    <col min="21" max="21" width="13.28515625" bestFit="1" customWidth="1"/>
  </cols>
  <sheetData>
    <row r="1" spans="1:26">
      <c r="A1" s="8" t="str">
        <f>'[1]All Capital'!A1</f>
        <v>Code</v>
      </c>
      <c r="B1" s="8" t="str">
        <f>'[1]All Capital'!B1</f>
        <v xml:space="preserve">State </v>
      </c>
      <c r="C1" s="8" t="str">
        <f>'[1]All Capital'!C1</f>
        <v>K12</v>
      </c>
      <c r="D1" s="8" t="str">
        <f>'[1]All Capital'!D1</f>
        <v>Higher</v>
      </c>
      <c r="E1" s="8" t="str">
        <f>'[1]All Capital'!E1</f>
        <v>Highways</v>
      </c>
      <c r="F1" s="8" t="str">
        <f>'[1]All Capital'!F1</f>
        <v>Transit</v>
      </c>
      <c r="G1" s="8" t="str">
        <f>'[1]All Capital'!G1</f>
        <v>Police</v>
      </c>
      <c r="H1" s="8" t="str">
        <f>'[1]All Capital'!H1</f>
        <v>Corrections</v>
      </c>
      <c r="I1" s="8" t="str">
        <f>'[1]All Capital'!I1</f>
        <v>Fire</v>
      </c>
      <c r="J1" s="8" t="str">
        <f>'[1]All Capital'!J1</f>
        <v xml:space="preserve">Housing and Community Development </v>
      </c>
      <c r="K1" s="8" t="str">
        <f>'[1]All Capital'!K1</f>
        <v xml:space="preserve">Parks </v>
      </c>
      <c r="L1" s="8" t="str">
        <f>'[1]All Capital'!L1</f>
        <v>Natural Resources</v>
      </c>
      <c r="M1" s="8" t="str">
        <f>'[1]All Capital'!M1</f>
        <v>Sewerage</v>
      </c>
      <c r="N1" s="8" t="str">
        <f>'[1]All Capital'!N1</f>
        <v>Solid Waste</v>
      </c>
      <c r="O1" s="8" t="str">
        <f>'[1]All Capital'!O1</f>
        <v>Water</v>
      </c>
      <c r="P1" s="8" t="str">
        <f>'[1]All Capital'!P1</f>
        <v xml:space="preserve">Electric </v>
      </c>
      <c r="Q1" s="8" t="str">
        <f>'[1]All Capital'!Q1</f>
        <v>Gas</v>
      </c>
      <c r="R1" s="8" t="str">
        <f>'[1]All Capital'!R1</f>
        <v>Admin</v>
      </c>
      <c r="T1" s="7"/>
      <c r="U1" s="7"/>
      <c r="V1" s="7"/>
      <c r="W1" s="7"/>
      <c r="X1" s="7"/>
      <c r="Y1" s="7"/>
      <c r="Z1" s="7"/>
    </row>
    <row r="2" spans="1:26">
      <c r="A2" s="8" t="str">
        <f>'[1]All Capital'!A2</f>
        <v>US</v>
      </c>
      <c r="B2" s="8" t="str">
        <f>'[1]All Capital'!B2</f>
        <v>United States</v>
      </c>
      <c r="C2" s="8">
        <f>'[1]All Capital'!C2</f>
        <v>51201887</v>
      </c>
      <c r="D2" s="8">
        <f>'[1]All Capital'!D2</f>
        <v>32636313</v>
      </c>
      <c r="E2" s="8">
        <f>'[1]All Capital'!E2</f>
        <v>90799279</v>
      </c>
      <c r="F2" s="8">
        <f>'[1]All Capital'!F2</f>
        <v>19695731</v>
      </c>
      <c r="G2" s="8">
        <f>'[1]All Capital'!G2</f>
        <v>3644173</v>
      </c>
      <c r="H2" s="8">
        <f>'[1]All Capital'!H2</f>
        <v>3030731</v>
      </c>
      <c r="I2" s="8">
        <f>'[1]All Capital'!I2</f>
        <v>2671509</v>
      </c>
      <c r="J2" s="8">
        <f>'[1]All Capital'!J2</f>
        <v>7310401</v>
      </c>
      <c r="K2" s="8">
        <f>'[1]All Capital'!K2</f>
        <v>8298856</v>
      </c>
      <c r="L2" s="8">
        <f>'[1]All Capital'!L2</f>
        <v>5459866</v>
      </c>
      <c r="M2" s="8">
        <f>'[1]All Capital'!M2</f>
        <v>20640061</v>
      </c>
      <c r="N2" s="8">
        <f>'[1]All Capital'!N2</f>
        <v>1980123</v>
      </c>
      <c r="O2" s="8">
        <f>'[1]All Capital'!O2</f>
        <v>16356899</v>
      </c>
      <c r="P2" s="8">
        <f>'[1]All Capital'!P2</f>
        <v>10471903</v>
      </c>
      <c r="Q2" s="8">
        <f>'[1]All Capital'!Q2</f>
        <v>654283</v>
      </c>
      <c r="R2" s="8">
        <f>'[1]All Capital'!R2</f>
        <v>9218145</v>
      </c>
      <c r="S2" s="8"/>
      <c r="T2" s="8"/>
      <c r="U2" s="8"/>
    </row>
    <row r="3" spans="1:26">
      <c r="A3" s="8" t="str">
        <f>'[1]All Capital'!A3</f>
        <v>AL</v>
      </c>
      <c r="B3" s="8" t="str">
        <f>'[1]All Capital'!B3</f>
        <v>Alabama</v>
      </c>
      <c r="C3" s="8">
        <f>'[1]All Capital'!C3</f>
        <v>581456</v>
      </c>
      <c r="D3" s="8">
        <f>'[1]All Capital'!D3</f>
        <v>726241</v>
      </c>
      <c r="E3" s="8">
        <f>'[1]All Capital'!E3</f>
        <v>1214530</v>
      </c>
      <c r="F3" s="8">
        <f>'[1]All Capital'!F3</f>
        <v>11980</v>
      </c>
      <c r="G3" s="8">
        <f>'[1]All Capital'!G3</f>
        <v>23667</v>
      </c>
      <c r="H3" s="8">
        <f>'[1]All Capital'!H3</f>
        <v>21377</v>
      </c>
      <c r="I3" s="8">
        <f>'[1]All Capital'!I3</f>
        <v>10665</v>
      </c>
      <c r="J3" s="8">
        <f>'[1]All Capital'!J3</f>
        <v>77542</v>
      </c>
      <c r="K3" s="8">
        <f>'[1]All Capital'!K3</f>
        <v>36969</v>
      </c>
      <c r="L3" s="8">
        <f>'[1]All Capital'!L3</f>
        <v>23833</v>
      </c>
      <c r="M3" s="8">
        <f>'[1]All Capital'!M3</f>
        <v>92800</v>
      </c>
      <c r="N3" s="8">
        <f>'[1]All Capital'!N3</f>
        <v>22497</v>
      </c>
      <c r="O3" s="8">
        <f>'[1]All Capital'!O3</f>
        <v>183215</v>
      </c>
      <c r="P3" s="8">
        <f>'[1]All Capital'!P3</f>
        <v>57062</v>
      </c>
      <c r="Q3" s="8">
        <f>'[1]All Capital'!Q3</f>
        <v>25974</v>
      </c>
      <c r="R3" s="8">
        <f>'[1]All Capital'!R3</f>
        <v>42488</v>
      </c>
      <c r="S3" s="8"/>
      <c r="T3" s="8"/>
      <c r="U3" s="8"/>
    </row>
    <row r="4" spans="1:26">
      <c r="A4" s="8" t="str">
        <f>'[1]All Capital'!A4</f>
        <v>AK</v>
      </c>
      <c r="B4" s="8" t="str">
        <f>'[1]All Capital'!B4</f>
        <v>Alaska</v>
      </c>
      <c r="C4" s="8">
        <f>'[1]All Capital'!C4</f>
        <v>146601</v>
      </c>
      <c r="D4" s="8">
        <f>'[1]All Capital'!D4</f>
        <v>203876</v>
      </c>
      <c r="E4" s="8">
        <f>'[1]All Capital'!E4</f>
        <v>529296</v>
      </c>
      <c r="F4" s="8">
        <f>'[1]All Capital'!F4</f>
        <v>7131</v>
      </c>
      <c r="G4" s="8">
        <f>'[1]All Capital'!G4</f>
        <v>16292</v>
      </c>
      <c r="H4" s="8">
        <f>'[1]All Capital'!H4</f>
        <v>15593</v>
      </c>
      <c r="I4" s="8">
        <f>'[1]All Capital'!I4</f>
        <v>14204</v>
      </c>
      <c r="J4" s="8">
        <f>'[1]All Capital'!J4</f>
        <v>62332</v>
      </c>
      <c r="K4" s="8">
        <f>'[1]All Capital'!K4</f>
        <v>37332</v>
      </c>
      <c r="L4" s="8">
        <f>'[1]All Capital'!L4</f>
        <v>20166</v>
      </c>
      <c r="M4" s="8">
        <f>'[1]All Capital'!M4</f>
        <v>26947</v>
      </c>
      <c r="N4" s="8">
        <f>'[1]All Capital'!N4</f>
        <v>18539</v>
      </c>
      <c r="O4" s="8">
        <f>'[1]All Capital'!O4</f>
        <v>63555</v>
      </c>
      <c r="P4" s="8">
        <f>'[1]All Capital'!P4</f>
        <v>142388</v>
      </c>
      <c r="Q4" s="8">
        <f>'[1]All Capital'!Q4</f>
        <v>0</v>
      </c>
      <c r="R4" s="8">
        <f>'[1]All Capital'!R4</f>
        <v>33367</v>
      </c>
      <c r="S4" s="8"/>
      <c r="T4" s="8"/>
      <c r="U4" s="8"/>
    </row>
    <row r="5" spans="1:26">
      <c r="A5" s="8" t="str">
        <f>'[1]All Capital'!A5</f>
        <v>AZ</v>
      </c>
      <c r="B5" s="8" t="str">
        <f>'[1]All Capital'!B5</f>
        <v>Arizona</v>
      </c>
      <c r="C5" s="8">
        <f>'[1]All Capital'!C5</f>
        <v>699315</v>
      </c>
      <c r="D5" s="8">
        <f>'[1]All Capital'!D5</f>
        <v>709896</v>
      </c>
      <c r="E5" s="8">
        <f>'[1]All Capital'!E5</f>
        <v>1396254</v>
      </c>
      <c r="F5" s="8">
        <f>'[1]All Capital'!F5</f>
        <v>205815</v>
      </c>
      <c r="G5" s="8">
        <f>'[1]All Capital'!G5</f>
        <v>95633</v>
      </c>
      <c r="H5" s="8">
        <f>'[1]All Capital'!H5</f>
        <v>75873</v>
      </c>
      <c r="I5" s="8">
        <f>'[1]All Capital'!I5</f>
        <v>67307</v>
      </c>
      <c r="J5" s="8">
        <f>'[1]All Capital'!J5</f>
        <v>59577</v>
      </c>
      <c r="K5" s="8">
        <f>'[1]All Capital'!K5</f>
        <v>96860</v>
      </c>
      <c r="L5" s="8">
        <f>'[1]All Capital'!L5</f>
        <v>93753</v>
      </c>
      <c r="M5" s="8">
        <f>'[1]All Capital'!M5</f>
        <v>398587</v>
      </c>
      <c r="N5" s="8">
        <f>'[1]All Capital'!N5</f>
        <v>31016</v>
      </c>
      <c r="O5" s="8">
        <f>'[1]All Capital'!O5</f>
        <v>301598</v>
      </c>
      <c r="P5" s="8">
        <f>'[1]All Capital'!P5</f>
        <v>470910</v>
      </c>
      <c r="Q5" s="8">
        <f>'[1]All Capital'!Q5</f>
        <v>13763</v>
      </c>
      <c r="R5" s="8">
        <f>'[1]All Capital'!R5</f>
        <v>98044</v>
      </c>
      <c r="S5" s="8"/>
      <c r="T5" s="8"/>
      <c r="U5" s="8"/>
    </row>
    <row r="6" spans="1:26">
      <c r="A6" s="8" t="str">
        <f>'[1]All Capital'!A6</f>
        <v>AR</v>
      </c>
      <c r="B6" s="8" t="str">
        <f>'[1]All Capital'!B6</f>
        <v>Arkansas</v>
      </c>
      <c r="C6" s="8">
        <f>'[1]All Capital'!C6</f>
        <v>612420</v>
      </c>
      <c r="D6" s="8">
        <f>'[1]All Capital'!D6</f>
        <v>365380</v>
      </c>
      <c r="E6" s="8">
        <f>'[1]All Capital'!E6</f>
        <v>766776</v>
      </c>
      <c r="F6" s="8">
        <f>'[1]All Capital'!F6</f>
        <v>3442</v>
      </c>
      <c r="G6" s="8">
        <f>'[1]All Capital'!G6</f>
        <v>13714</v>
      </c>
      <c r="H6" s="8">
        <f>'[1]All Capital'!H6</f>
        <v>45408</v>
      </c>
      <c r="I6" s="8">
        <f>'[1]All Capital'!I6</f>
        <v>14689</v>
      </c>
      <c r="J6" s="8">
        <f>'[1]All Capital'!J6</f>
        <v>28274</v>
      </c>
      <c r="K6" s="8">
        <f>'[1]All Capital'!K6</f>
        <v>29425</v>
      </c>
      <c r="L6" s="8">
        <f>'[1]All Capital'!L6</f>
        <v>8984</v>
      </c>
      <c r="M6" s="8">
        <f>'[1]All Capital'!M6</f>
        <v>99412</v>
      </c>
      <c r="N6" s="8">
        <f>'[1]All Capital'!N6</f>
        <v>19275</v>
      </c>
      <c r="O6" s="8">
        <f>'[1]All Capital'!O6</f>
        <v>163214</v>
      </c>
      <c r="P6" s="8">
        <f>'[1]All Capital'!P6</f>
        <v>30657</v>
      </c>
      <c r="Q6" s="8">
        <f>'[1]All Capital'!Q6</f>
        <v>48</v>
      </c>
      <c r="R6" s="8">
        <f>'[1]All Capital'!R6</f>
        <v>10078</v>
      </c>
      <c r="S6" s="8"/>
      <c r="T6" s="8"/>
      <c r="U6" s="8"/>
    </row>
    <row r="7" spans="1:26">
      <c r="A7" s="8" t="str">
        <f>'[1]All Capital'!A7</f>
        <v>CA</v>
      </c>
      <c r="B7" s="8" t="str">
        <f>'[1]All Capital'!B7</f>
        <v>California</v>
      </c>
      <c r="C7" s="8">
        <f>'[1]All Capital'!C7</f>
        <v>6764113</v>
      </c>
      <c r="D7" s="8">
        <f>'[1]All Capital'!D7</f>
        <v>4290385</v>
      </c>
      <c r="E7" s="8">
        <f>'[1]All Capital'!E7</f>
        <v>7562694</v>
      </c>
      <c r="F7" s="8">
        <f>'[1]All Capital'!F7</f>
        <v>2776571</v>
      </c>
      <c r="G7" s="8">
        <f>'[1]All Capital'!G7</f>
        <v>342708</v>
      </c>
      <c r="H7" s="8">
        <f>'[1]All Capital'!H7</f>
        <v>951742</v>
      </c>
      <c r="I7" s="8">
        <f>'[1]All Capital'!I7</f>
        <v>243020</v>
      </c>
      <c r="J7" s="8">
        <f>'[1]All Capital'!J7</f>
        <v>2164645</v>
      </c>
      <c r="K7" s="8">
        <f>'[1]All Capital'!K7</f>
        <v>922305</v>
      </c>
      <c r="L7" s="8">
        <f>'[1]All Capital'!L7</f>
        <v>913515</v>
      </c>
      <c r="M7" s="8">
        <f>'[1]All Capital'!M7</f>
        <v>1685600</v>
      </c>
      <c r="N7" s="8">
        <f>'[1]All Capital'!N7</f>
        <v>124551</v>
      </c>
      <c r="O7" s="8">
        <f>'[1]All Capital'!O7</f>
        <v>3695695</v>
      </c>
      <c r="P7" s="8">
        <f>'[1]All Capital'!P7</f>
        <v>2563264</v>
      </c>
      <c r="Q7" s="8">
        <f>'[1]All Capital'!Q7</f>
        <v>15332</v>
      </c>
      <c r="R7" s="8">
        <f>'[1]All Capital'!R7</f>
        <v>1413089</v>
      </c>
      <c r="S7" s="8"/>
      <c r="T7" s="8"/>
      <c r="U7" s="8"/>
    </row>
    <row r="8" spans="1:26">
      <c r="A8" s="8" t="str">
        <f>'[1]All Capital'!A8</f>
        <v>CO</v>
      </c>
      <c r="B8" s="8" t="str">
        <f>'[1]All Capital'!B8</f>
        <v>Colorado</v>
      </c>
      <c r="C8" s="8">
        <f>'[1]All Capital'!C8</f>
        <v>697434</v>
      </c>
      <c r="D8" s="8">
        <f>'[1]All Capital'!D8</f>
        <v>534280</v>
      </c>
      <c r="E8" s="8">
        <f>'[1]All Capital'!E8</f>
        <v>1191535</v>
      </c>
      <c r="F8" s="8">
        <f>'[1]All Capital'!F8</f>
        <v>581725</v>
      </c>
      <c r="G8" s="8">
        <f>'[1]All Capital'!G8</f>
        <v>56649</v>
      </c>
      <c r="H8" s="8">
        <f>'[1]All Capital'!H8</f>
        <v>34545</v>
      </c>
      <c r="I8" s="8">
        <f>'[1]All Capital'!I8</f>
        <v>69493</v>
      </c>
      <c r="J8" s="8">
        <f>'[1]All Capital'!J8</f>
        <v>76891</v>
      </c>
      <c r="K8" s="8">
        <f>'[1]All Capital'!K8</f>
        <v>294484</v>
      </c>
      <c r="L8" s="8">
        <f>'[1]All Capital'!L8</f>
        <v>49108</v>
      </c>
      <c r="M8" s="8">
        <f>'[1]All Capital'!M8</f>
        <v>316084</v>
      </c>
      <c r="N8" s="8">
        <f>'[1]All Capital'!N8</f>
        <v>11507</v>
      </c>
      <c r="O8" s="8">
        <f>'[1]All Capital'!O8</f>
        <v>369910</v>
      </c>
      <c r="P8" s="8">
        <f>'[1]All Capital'!P8</f>
        <v>52419</v>
      </c>
      <c r="Q8" s="8">
        <f>'[1]All Capital'!Q8</f>
        <v>106</v>
      </c>
      <c r="R8" s="8">
        <f>'[1]All Capital'!R8</f>
        <v>249615</v>
      </c>
      <c r="S8" s="8"/>
      <c r="T8" s="8"/>
      <c r="U8" s="8"/>
    </row>
    <row r="9" spans="1:26">
      <c r="A9" s="8" t="str">
        <f>'[1]All Capital'!A9</f>
        <v>CT</v>
      </c>
      <c r="B9" s="8" t="str">
        <f>'[1]All Capital'!B9</f>
        <v>Connecticut</v>
      </c>
      <c r="C9" s="8">
        <f>'[1]All Capital'!C9</f>
        <v>640883</v>
      </c>
      <c r="D9" s="8">
        <f>'[1]All Capital'!D9</f>
        <v>387812</v>
      </c>
      <c r="E9" s="8">
        <f>'[1]All Capital'!E9</f>
        <v>787414</v>
      </c>
      <c r="F9" s="8">
        <f>'[1]All Capital'!F9</f>
        <v>293790</v>
      </c>
      <c r="G9" s="8">
        <f>'[1]All Capital'!G9</f>
        <v>48368</v>
      </c>
      <c r="H9" s="8">
        <f>'[1]All Capital'!H9</f>
        <v>8506</v>
      </c>
      <c r="I9" s="8">
        <f>'[1]All Capital'!I9</f>
        <v>31294</v>
      </c>
      <c r="J9" s="8">
        <f>'[1]All Capital'!J9</f>
        <v>71737</v>
      </c>
      <c r="K9" s="8">
        <f>'[1]All Capital'!K9</f>
        <v>32827</v>
      </c>
      <c r="L9" s="8">
        <f>'[1]All Capital'!L9</f>
        <v>32920</v>
      </c>
      <c r="M9" s="8">
        <f>'[1]All Capital'!M9</f>
        <v>281397</v>
      </c>
      <c r="N9" s="8">
        <f>'[1]All Capital'!N9</f>
        <v>19052</v>
      </c>
      <c r="O9" s="8">
        <f>'[1]All Capital'!O9</f>
        <v>71986</v>
      </c>
      <c r="P9" s="8">
        <f>'[1]All Capital'!P9</f>
        <v>60801</v>
      </c>
      <c r="Q9" s="8">
        <f>'[1]All Capital'!Q9</f>
        <v>4937</v>
      </c>
      <c r="R9" s="8">
        <f>'[1]All Capital'!R9</f>
        <v>55487</v>
      </c>
      <c r="S9" s="8"/>
      <c r="T9" s="8"/>
      <c r="U9" s="8"/>
    </row>
    <row r="10" spans="1:26">
      <c r="A10" s="8" t="str">
        <f>'[1]All Capital'!A10</f>
        <v>DE</v>
      </c>
      <c r="B10" s="8" t="str">
        <f>'[1]All Capital'!B10</f>
        <v>Delaware</v>
      </c>
      <c r="C10" s="8">
        <f>'[1]All Capital'!C10</f>
        <v>149584</v>
      </c>
      <c r="D10" s="8">
        <f>'[1]All Capital'!D10</f>
        <v>188549</v>
      </c>
      <c r="E10" s="8">
        <f>'[1]All Capital'!E10</f>
        <v>492271</v>
      </c>
      <c r="F10" s="8">
        <f>'[1]All Capital'!F10</f>
        <v>21418</v>
      </c>
      <c r="G10" s="8">
        <f>'[1]All Capital'!G10</f>
        <v>6124</v>
      </c>
      <c r="H10" s="8">
        <f>'[1]All Capital'!H10</f>
        <v>1038</v>
      </c>
      <c r="I10" s="8">
        <f>'[1]All Capital'!I10</f>
        <v>700</v>
      </c>
      <c r="J10" s="8">
        <f>'[1]All Capital'!J10</f>
        <v>10489</v>
      </c>
      <c r="K10" s="8">
        <f>'[1]All Capital'!K10</f>
        <v>8420</v>
      </c>
      <c r="L10" s="8">
        <f>'[1]All Capital'!L10</f>
        <v>26209</v>
      </c>
      <c r="M10" s="8">
        <f>'[1]All Capital'!M10</f>
        <v>76898</v>
      </c>
      <c r="N10" s="8">
        <f>'[1]All Capital'!N10</f>
        <v>20392</v>
      </c>
      <c r="O10" s="8">
        <f>'[1]All Capital'!O10</f>
        <v>13590</v>
      </c>
      <c r="P10" s="8">
        <f>'[1]All Capital'!P10</f>
        <v>26013</v>
      </c>
      <c r="Q10" s="8">
        <f>'[1]All Capital'!Q10</f>
        <v>0</v>
      </c>
      <c r="R10" s="8">
        <f>'[1]All Capital'!R10</f>
        <v>53659</v>
      </c>
      <c r="S10" s="8"/>
      <c r="T10" s="8"/>
      <c r="U10" s="8"/>
    </row>
    <row r="11" spans="1:26">
      <c r="A11" s="8" t="str">
        <f>'[1]All Capital'!A11</f>
        <v>DC</v>
      </c>
      <c r="B11" s="8" t="str">
        <f>'[1]All Capital'!B11</f>
        <v>District of Columbia</v>
      </c>
      <c r="C11" s="8">
        <f>'[1]All Capital'!C11</f>
        <v>218505</v>
      </c>
      <c r="D11" s="8">
        <f>'[1]All Capital'!D11</f>
        <v>27196</v>
      </c>
      <c r="E11" s="8">
        <f>'[1]All Capital'!E11</f>
        <v>360052</v>
      </c>
      <c r="F11" s="8">
        <f>'[1]All Capital'!F11</f>
        <v>756637</v>
      </c>
      <c r="G11" s="8">
        <f>'[1]All Capital'!G11</f>
        <v>57614</v>
      </c>
      <c r="H11" s="8">
        <f>'[1]All Capital'!H11</f>
        <v>7230</v>
      </c>
      <c r="I11" s="8">
        <f>'[1]All Capital'!I11</f>
        <v>16087</v>
      </c>
      <c r="J11" s="8">
        <f>'[1]All Capital'!J11</f>
        <v>35590</v>
      </c>
      <c r="K11" s="8">
        <f>'[1]All Capital'!K11</f>
        <v>62515</v>
      </c>
      <c r="L11" s="8">
        <f>'[1]All Capital'!L11</f>
        <v>5779</v>
      </c>
      <c r="M11" s="8">
        <f>'[1]All Capital'!M11</f>
        <v>351521</v>
      </c>
      <c r="N11" s="8">
        <f>'[1]All Capital'!N11</f>
        <v>13408</v>
      </c>
      <c r="O11" s="8">
        <f>'[1]All Capital'!O11</f>
        <v>148142</v>
      </c>
      <c r="P11" s="8">
        <f>'[1]All Capital'!P11</f>
        <v>0</v>
      </c>
      <c r="Q11" s="8">
        <f>'[1]All Capital'!Q11</f>
        <v>0</v>
      </c>
      <c r="R11" s="8">
        <f>'[1]All Capital'!R11</f>
        <v>37284</v>
      </c>
      <c r="S11" s="8"/>
      <c r="T11" s="8"/>
      <c r="U11" s="8"/>
    </row>
    <row r="12" spans="1:26">
      <c r="A12" s="8" t="str">
        <f>'[1]All Capital'!A12</f>
        <v>FL</v>
      </c>
      <c r="B12" s="8" t="str">
        <f>'[1]All Capital'!B12</f>
        <v>Florida</v>
      </c>
      <c r="C12" s="8">
        <f>'[1]All Capital'!C12</f>
        <v>1845218</v>
      </c>
      <c r="D12" s="8">
        <f>'[1]All Capital'!D12</f>
        <v>1005043</v>
      </c>
      <c r="E12" s="8">
        <f>'[1]All Capital'!E12</f>
        <v>5031241</v>
      </c>
      <c r="F12" s="8">
        <f>'[1]All Capital'!F12</f>
        <v>377209</v>
      </c>
      <c r="G12" s="8">
        <f>'[1]All Capital'!G12</f>
        <v>278388</v>
      </c>
      <c r="H12" s="8">
        <f>'[1]All Capital'!H12</f>
        <v>48942</v>
      </c>
      <c r="I12" s="8">
        <f>'[1]All Capital'!I12</f>
        <v>147070</v>
      </c>
      <c r="J12" s="8">
        <f>'[1]All Capital'!J12</f>
        <v>138791</v>
      </c>
      <c r="K12" s="8">
        <f>'[1]All Capital'!K12</f>
        <v>770520</v>
      </c>
      <c r="L12" s="8">
        <f>'[1]All Capital'!L12</f>
        <v>841692</v>
      </c>
      <c r="M12" s="8">
        <f>'[1]All Capital'!M12</f>
        <v>912285</v>
      </c>
      <c r="N12" s="8">
        <f>'[1]All Capital'!N12</f>
        <v>86843</v>
      </c>
      <c r="O12" s="8">
        <f>'[1]All Capital'!O12</f>
        <v>707893</v>
      </c>
      <c r="P12" s="8">
        <f>'[1]All Capital'!P12</f>
        <v>716770</v>
      </c>
      <c r="Q12" s="8">
        <f>'[1]All Capital'!Q12</f>
        <v>14788</v>
      </c>
      <c r="R12" s="8">
        <f>'[1]All Capital'!R12</f>
        <v>281035</v>
      </c>
      <c r="S12" s="8"/>
      <c r="T12" s="8"/>
      <c r="U12" s="8"/>
    </row>
    <row r="13" spans="1:26">
      <c r="A13" s="8" t="str">
        <f>'[1]All Capital'!A13</f>
        <v>GA</v>
      </c>
      <c r="B13" s="8" t="str">
        <f>'[1]All Capital'!B13</f>
        <v>Georgia</v>
      </c>
      <c r="C13" s="8">
        <f>'[1]All Capital'!C13</f>
        <v>1566027</v>
      </c>
      <c r="D13" s="8">
        <f>'[1]All Capital'!D13</f>
        <v>801048</v>
      </c>
      <c r="E13" s="8">
        <f>'[1]All Capital'!E13</f>
        <v>1911177</v>
      </c>
      <c r="F13" s="8">
        <f>'[1]All Capital'!F13</f>
        <v>162741</v>
      </c>
      <c r="G13" s="8">
        <f>'[1]All Capital'!G13</f>
        <v>144299</v>
      </c>
      <c r="H13" s="8">
        <f>'[1]All Capital'!H13</f>
        <v>238988</v>
      </c>
      <c r="I13" s="8">
        <f>'[1]All Capital'!I13</f>
        <v>85341</v>
      </c>
      <c r="J13" s="8">
        <f>'[1]All Capital'!J13</f>
        <v>144534</v>
      </c>
      <c r="K13" s="8">
        <f>'[1]All Capital'!K13</f>
        <v>192239</v>
      </c>
      <c r="L13" s="8">
        <f>'[1]All Capital'!L13</f>
        <v>62470</v>
      </c>
      <c r="M13" s="8">
        <f>'[1]All Capital'!M13</f>
        <v>440160</v>
      </c>
      <c r="N13" s="8">
        <f>'[1]All Capital'!N13</f>
        <v>84099</v>
      </c>
      <c r="O13" s="8">
        <f>'[1]All Capital'!O13</f>
        <v>547791</v>
      </c>
      <c r="P13" s="8">
        <f>'[1]All Capital'!P13</f>
        <v>568505</v>
      </c>
      <c r="Q13" s="8">
        <f>'[1]All Capital'!Q13</f>
        <v>14255</v>
      </c>
      <c r="R13" s="8">
        <f>'[1]All Capital'!R13</f>
        <v>306881</v>
      </c>
      <c r="S13" s="8"/>
      <c r="T13" s="8"/>
      <c r="U13" s="8"/>
    </row>
    <row r="14" spans="1:26">
      <c r="A14" s="8" t="str">
        <f>'[1]All Capital'!A14</f>
        <v>HI</v>
      </c>
      <c r="B14" s="8" t="str">
        <f>'[1]All Capital'!B14</f>
        <v>Hawaii</v>
      </c>
      <c r="C14" s="8">
        <f>'[1]All Capital'!C14</f>
        <v>190091</v>
      </c>
      <c r="D14" s="8">
        <f>'[1]All Capital'!D14</f>
        <v>414316</v>
      </c>
      <c r="E14" s="8">
        <f>'[1]All Capital'!E14</f>
        <v>274437</v>
      </c>
      <c r="F14" s="8">
        <f>'[1]All Capital'!F14</f>
        <v>389665</v>
      </c>
      <c r="G14" s="8">
        <f>'[1]All Capital'!G14</f>
        <v>12491</v>
      </c>
      <c r="H14" s="8">
        <f>'[1]All Capital'!H14</f>
        <v>473</v>
      </c>
      <c r="I14" s="8">
        <f>'[1]All Capital'!I14</f>
        <v>19117</v>
      </c>
      <c r="J14" s="8">
        <f>'[1]All Capital'!J14</f>
        <v>8795</v>
      </c>
      <c r="K14" s="8">
        <f>'[1]All Capital'!K14</f>
        <v>53539</v>
      </c>
      <c r="L14" s="8">
        <f>'[1]All Capital'!L14</f>
        <v>5561</v>
      </c>
      <c r="M14" s="8">
        <f>'[1]All Capital'!M14</f>
        <v>123137</v>
      </c>
      <c r="N14" s="8">
        <f>'[1]All Capital'!N14</f>
        <v>101002</v>
      </c>
      <c r="O14" s="8">
        <f>'[1]All Capital'!O14</f>
        <v>57431</v>
      </c>
      <c r="P14" s="8">
        <f>'[1]All Capital'!P14</f>
        <v>0</v>
      </c>
      <c r="Q14" s="8">
        <f>'[1]All Capital'!Q14</f>
        <v>0</v>
      </c>
      <c r="R14" s="8">
        <f>'[1]All Capital'!R14</f>
        <v>81437</v>
      </c>
      <c r="S14" s="8"/>
      <c r="T14" s="8"/>
      <c r="U14" s="8"/>
    </row>
    <row r="15" spans="1:26">
      <c r="A15" s="8" t="str">
        <f>'[1]All Capital'!A15</f>
        <v>ID</v>
      </c>
      <c r="B15" s="8" t="str">
        <f>'[1]All Capital'!B15</f>
        <v>Idaho</v>
      </c>
      <c r="C15" s="8">
        <f>'[1]All Capital'!C15</f>
        <v>69239</v>
      </c>
      <c r="D15" s="8">
        <f>'[1]All Capital'!D15</f>
        <v>111394</v>
      </c>
      <c r="E15" s="8">
        <f>'[1]All Capital'!E15</f>
        <v>486330</v>
      </c>
      <c r="F15" s="8">
        <f>'[1]All Capital'!F15</f>
        <v>1038</v>
      </c>
      <c r="G15" s="8">
        <f>'[1]All Capital'!G15</f>
        <v>11865</v>
      </c>
      <c r="H15" s="8">
        <f>'[1]All Capital'!H15</f>
        <v>10265</v>
      </c>
      <c r="I15" s="8">
        <f>'[1]All Capital'!I15</f>
        <v>14974</v>
      </c>
      <c r="J15" s="8">
        <f>'[1]All Capital'!J15</f>
        <v>3243</v>
      </c>
      <c r="K15" s="8">
        <f>'[1]All Capital'!K15</f>
        <v>15519</v>
      </c>
      <c r="L15" s="8">
        <f>'[1]All Capital'!L15</f>
        <v>31575</v>
      </c>
      <c r="M15" s="8">
        <f>'[1]All Capital'!M15</f>
        <v>73878</v>
      </c>
      <c r="N15" s="8">
        <f>'[1]All Capital'!N15</f>
        <v>8337</v>
      </c>
      <c r="O15" s="8">
        <f>'[1]All Capital'!O15</f>
        <v>69695</v>
      </c>
      <c r="P15" s="8">
        <f>'[1]All Capital'!P15</f>
        <v>5762</v>
      </c>
      <c r="Q15" s="8">
        <f>'[1]All Capital'!Q15</f>
        <v>0</v>
      </c>
      <c r="R15" s="8">
        <f>'[1]All Capital'!R15</f>
        <v>37773</v>
      </c>
      <c r="S15" s="8"/>
      <c r="T15" s="8"/>
      <c r="U15" s="8"/>
    </row>
    <row r="16" spans="1:26">
      <c r="A16" s="8" t="str">
        <f>'[1]All Capital'!A16</f>
        <v>IL</v>
      </c>
      <c r="B16" s="8" t="str">
        <f>'[1]All Capital'!B16</f>
        <v>Illinois</v>
      </c>
      <c r="C16" s="8">
        <f>'[1]All Capital'!C16</f>
        <v>2032502</v>
      </c>
      <c r="D16" s="8">
        <f>'[1]All Capital'!D16</f>
        <v>796565</v>
      </c>
      <c r="E16" s="8">
        <f>'[1]All Capital'!E16</f>
        <v>4204610</v>
      </c>
      <c r="F16" s="8">
        <f>'[1]All Capital'!F16</f>
        <v>846430</v>
      </c>
      <c r="G16" s="8">
        <f>'[1]All Capital'!G16</f>
        <v>135071</v>
      </c>
      <c r="H16" s="8">
        <f>'[1]All Capital'!H16</f>
        <v>34683</v>
      </c>
      <c r="I16" s="8">
        <f>'[1]All Capital'!I16</f>
        <v>109499</v>
      </c>
      <c r="J16" s="8">
        <f>'[1]All Capital'!J16</f>
        <v>309156</v>
      </c>
      <c r="K16" s="8">
        <f>'[1]All Capital'!K16</f>
        <v>530968</v>
      </c>
      <c r="L16" s="8">
        <f>'[1]All Capital'!L16</f>
        <v>91538</v>
      </c>
      <c r="M16" s="8">
        <f>'[1]All Capital'!M16</f>
        <v>925453</v>
      </c>
      <c r="N16" s="8">
        <f>'[1]All Capital'!N16</f>
        <v>27632</v>
      </c>
      <c r="O16" s="8">
        <f>'[1]All Capital'!O16</f>
        <v>465158</v>
      </c>
      <c r="P16" s="8">
        <f>'[1]All Capital'!P16</f>
        <v>223248</v>
      </c>
      <c r="Q16" s="8">
        <f>'[1]All Capital'!Q16</f>
        <v>0</v>
      </c>
      <c r="R16" s="8">
        <f>'[1]All Capital'!R16</f>
        <v>357268</v>
      </c>
      <c r="S16" s="8"/>
      <c r="T16" s="8"/>
      <c r="U16" s="8"/>
    </row>
    <row r="17" spans="1:21">
      <c r="A17" s="8" t="str">
        <f>'[1]All Capital'!A17</f>
        <v>IN</v>
      </c>
      <c r="B17" s="8" t="str">
        <f>'[1]All Capital'!B17</f>
        <v>Indiana</v>
      </c>
      <c r="C17" s="8">
        <f>'[1]All Capital'!C17</f>
        <v>898279</v>
      </c>
      <c r="D17" s="8">
        <f>'[1]All Capital'!D17</f>
        <v>632080</v>
      </c>
      <c r="E17" s="8">
        <f>'[1]All Capital'!E17</f>
        <v>1975500</v>
      </c>
      <c r="F17" s="8">
        <f>'[1]All Capital'!F17</f>
        <v>29437</v>
      </c>
      <c r="G17" s="8">
        <f>'[1]All Capital'!G17</f>
        <v>23908</v>
      </c>
      <c r="H17" s="8">
        <f>'[1]All Capital'!H17</f>
        <v>19321</v>
      </c>
      <c r="I17" s="8">
        <f>'[1]All Capital'!I17</f>
        <v>40003</v>
      </c>
      <c r="J17" s="8">
        <f>'[1]All Capital'!J17</f>
        <v>47252</v>
      </c>
      <c r="K17" s="8">
        <f>'[1]All Capital'!K17</f>
        <v>353089</v>
      </c>
      <c r="L17" s="8">
        <f>'[1]All Capital'!L17</f>
        <v>36200</v>
      </c>
      <c r="M17" s="8">
        <f>'[1]All Capital'!M17</f>
        <v>545441</v>
      </c>
      <c r="N17" s="8">
        <f>'[1]All Capital'!N17</f>
        <v>20553</v>
      </c>
      <c r="O17" s="8">
        <f>'[1]All Capital'!O17</f>
        <v>107747</v>
      </c>
      <c r="P17" s="8">
        <f>'[1]All Capital'!P17</f>
        <v>119253</v>
      </c>
      <c r="Q17" s="8">
        <f>'[1]All Capital'!Q17</f>
        <v>210837</v>
      </c>
      <c r="R17" s="8">
        <f>'[1]All Capital'!R17</f>
        <v>94766</v>
      </c>
      <c r="S17" s="8"/>
      <c r="T17" s="8"/>
      <c r="U17" s="8"/>
    </row>
    <row r="18" spans="1:21">
      <c r="A18" s="8" t="str">
        <f>'[1]All Capital'!A18</f>
        <v>IA</v>
      </c>
      <c r="B18" s="8" t="str">
        <f>'[1]All Capital'!B18</f>
        <v>Iowa</v>
      </c>
      <c r="C18" s="8">
        <f>'[1]All Capital'!C18</f>
        <v>900591</v>
      </c>
      <c r="D18" s="8">
        <f>'[1]All Capital'!D18</f>
        <v>434276</v>
      </c>
      <c r="E18" s="8">
        <f>'[1]All Capital'!E18</f>
        <v>1363108</v>
      </c>
      <c r="F18" s="8">
        <f>'[1]All Capital'!F18</f>
        <v>33525</v>
      </c>
      <c r="G18" s="8">
        <f>'[1]All Capital'!G18</f>
        <v>22898</v>
      </c>
      <c r="H18" s="8">
        <f>'[1]All Capital'!H18</f>
        <v>118103</v>
      </c>
      <c r="I18" s="8">
        <f>'[1]All Capital'!I18</f>
        <v>27618</v>
      </c>
      <c r="J18" s="8">
        <f>'[1]All Capital'!J18</f>
        <v>9299</v>
      </c>
      <c r="K18" s="8">
        <f>'[1]All Capital'!K18</f>
        <v>90097</v>
      </c>
      <c r="L18" s="8">
        <f>'[1]All Capital'!L18</f>
        <v>262271</v>
      </c>
      <c r="M18" s="8">
        <f>'[1]All Capital'!M18</f>
        <v>373607</v>
      </c>
      <c r="N18" s="8">
        <f>'[1]All Capital'!N18</f>
        <v>35714</v>
      </c>
      <c r="O18" s="8">
        <f>'[1]All Capital'!O18</f>
        <v>162753</v>
      </c>
      <c r="P18" s="8">
        <f>'[1]All Capital'!P18</f>
        <v>63678</v>
      </c>
      <c r="Q18" s="8">
        <f>'[1]All Capital'!Q18</f>
        <v>2325</v>
      </c>
      <c r="R18" s="8">
        <f>'[1]All Capital'!R18</f>
        <v>65725</v>
      </c>
      <c r="S18" s="8"/>
      <c r="T18" s="8"/>
      <c r="U18" s="8"/>
    </row>
    <row r="19" spans="1:21">
      <c r="A19" s="8" t="str">
        <f>'[1]All Capital'!A19</f>
        <v>KS</v>
      </c>
      <c r="B19" s="8" t="str">
        <f>'[1]All Capital'!B19</f>
        <v>Kansas</v>
      </c>
      <c r="C19" s="8">
        <f>'[1]All Capital'!C19</f>
        <v>662722</v>
      </c>
      <c r="D19" s="8">
        <f>'[1]All Capital'!D19</f>
        <v>247658</v>
      </c>
      <c r="E19" s="8">
        <f>'[1]All Capital'!E19</f>
        <v>927902</v>
      </c>
      <c r="F19" s="8">
        <f>'[1]All Capital'!F19</f>
        <v>4918</v>
      </c>
      <c r="G19" s="8">
        <f>'[1]All Capital'!G19</f>
        <v>22845</v>
      </c>
      <c r="H19" s="8">
        <f>'[1]All Capital'!H19</f>
        <v>9388</v>
      </c>
      <c r="I19" s="8">
        <f>'[1]All Capital'!I19</f>
        <v>15411</v>
      </c>
      <c r="J19" s="8">
        <f>'[1]All Capital'!J19</f>
        <v>31872</v>
      </c>
      <c r="K19" s="8">
        <f>'[1]All Capital'!K19</f>
        <v>54639</v>
      </c>
      <c r="L19" s="8">
        <f>'[1]All Capital'!L19</f>
        <v>18471</v>
      </c>
      <c r="M19" s="8">
        <f>'[1]All Capital'!M19</f>
        <v>108033</v>
      </c>
      <c r="N19" s="8">
        <f>'[1]All Capital'!N19</f>
        <v>9085</v>
      </c>
      <c r="O19" s="8">
        <f>'[1]All Capital'!O19</f>
        <v>203529</v>
      </c>
      <c r="P19" s="8">
        <f>'[1]All Capital'!P19</f>
        <v>40248</v>
      </c>
      <c r="Q19" s="8">
        <f>'[1]All Capital'!Q19</f>
        <v>415</v>
      </c>
      <c r="R19" s="8">
        <f>'[1]All Capital'!R19</f>
        <v>63733</v>
      </c>
      <c r="S19" s="8"/>
      <c r="T19" s="8"/>
      <c r="U19" s="8"/>
    </row>
    <row r="20" spans="1:21">
      <c r="A20" s="8" t="str">
        <f>'[1]All Capital'!A20</f>
        <v>KY</v>
      </c>
      <c r="B20" s="8" t="str">
        <f>'[1]All Capital'!B20</f>
        <v>Kentucky</v>
      </c>
      <c r="C20" s="8">
        <f>'[1]All Capital'!C20</f>
        <v>786947</v>
      </c>
      <c r="D20" s="8">
        <f>'[1]All Capital'!D20</f>
        <v>282072</v>
      </c>
      <c r="E20" s="8">
        <f>'[1]All Capital'!E20</f>
        <v>1607930</v>
      </c>
      <c r="F20" s="8">
        <f>'[1]All Capital'!F20</f>
        <v>12313</v>
      </c>
      <c r="G20" s="8">
        <f>'[1]All Capital'!G20</f>
        <v>23720</v>
      </c>
      <c r="H20" s="8">
        <f>'[1]All Capital'!H20</f>
        <v>11716</v>
      </c>
      <c r="I20" s="8">
        <f>'[1]All Capital'!I20</f>
        <v>62770</v>
      </c>
      <c r="J20" s="8">
        <f>'[1]All Capital'!J20</f>
        <v>52238</v>
      </c>
      <c r="K20" s="8">
        <f>'[1]All Capital'!K20</f>
        <v>48446</v>
      </c>
      <c r="L20" s="8">
        <f>'[1]All Capital'!L20</f>
        <v>25207</v>
      </c>
      <c r="M20" s="8">
        <f>'[1]All Capital'!M20</f>
        <v>465579</v>
      </c>
      <c r="N20" s="8">
        <f>'[1]All Capital'!N20</f>
        <v>11782</v>
      </c>
      <c r="O20" s="8">
        <f>'[1]All Capital'!O20</f>
        <v>392062</v>
      </c>
      <c r="P20" s="8">
        <f>'[1]All Capital'!P20</f>
        <v>47721</v>
      </c>
      <c r="Q20" s="8">
        <f>'[1]All Capital'!Q20</f>
        <v>1546</v>
      </c>
      <c r="R20" s="8">
        <f>'[1]All Capital'!R20</f>
        <v>108048</v>
      </c>
      <c r="S20" s="8"/>
      <c r="T20" s="8"/>
      <c r="U20" s="8"/>
    </row>
    <row r="21" spans="1:21">
      <c r="A21" s="8" t="str">
        <f>'[1]All Capital'!A21</f>
        <v>LA</v>
      </c>
      <c r="B21" s="8" t="str">
        <f>'[1]All Capital'!B21</f>
        <v>Louisiana</v>
      </c>
      <c r="C21" s="8">
        <f>'[1]All Capital'!C21</f>
        <v>874837</v>
      </c>
      <c r="D21" s="8">
        <f>'[1]All Capital'!D21</f>
        <v>282639</v>
      </c>
      <c r="E21" s="8">
        <f>'[1]All Capital'!E21</f>
        <v>1776701</v>
      </c>
      <c r="F21" s="8">
        <f>'[1]All Capital'!F21</f>
        <v>57438</v>
      </c>
      <c r="G21" s="8">
        <f>'[1]All Capital'!G21</f>
        <v>68091</v>
      </c>
      <c r="H21" s="8">
        <f>'[1]All Capital'!H21</f>
        <v>128392</v>
      </c>
      <c r="I21" s="8">
        <f>'[1]All Capital'!I21</f>
        <v>59610</v>
      </c>
      <c r="J21" s="8">
        <f>'[1]All Capital'!J21</f>
        <v>259249</v>
      </c>
      <c r="K21" s="8">
        <f>'[1]All Capital'!K21</f>
        <v>227006</v>
      </c>
      <c r="L21" s="8">
        <f>'[1]All Capital'!L21</f>
        <v>263283</v>
      </c>
      <c r="M21" s="8">
        <f>'[1]All Capital'!M21</f>
        <v>561423</v>
      </c>
      <c r="N21" s="8">
        <f>'[1]All Capital'!N21</f>
        <v>15813</v>
      </c>
      <c r="O21" s="8">
        <f>'[1]All Capital'!O21</f>
        <v>167901</v>
      </c>
      <c r="P21" s="8">
        <f>'[1]All Capital'!P21</f>
        <v>29364</v>
      </c>
      <c r="Q21" s="8">
        <f>'[1]All Capital'!Q21</f>
        <v>9716</v>
      </c>
      <c r="R21" s="8">
        <f>'[1]All Capital'!R21</f>
        <v>172665</v>
      </c>
      <c r="S21" s="8"/>
      <c r="T21" s="8"/>
      <c r="U21" s="8"/>
    </row>
    <row r="22" spans="1:21">
      <c r="A22" s="8" t="str">
        <f>'[1]All Capital'!A22</f>
        <v>ME</v>
      </c>
      <c r="B22" s="8" t="str">
        <f>'[1]All Capital'!B22</f>
        <v>Maine</v>
      </c>
      <c r="C22" s="8">
        <f>'[1]All Capital'!C22</f>
        <v>131379</v>
      </c>
      <c r="D22" s="8">
        <f>'[1]All Capital'!D22</f>
        <v>66702</v>
      </c>
      <c r="E22" s="8">
        <f>'[1]All Capital'!E22</f>
        <v>386551</v>
      </c>
      <c r="F22" s="8">
        <f>'[1]All Capital'!F22</f>
        <v>477</v>
      </c>
      <c r="G22" s="8">
        <f>'[1]All Capital'!G22</f>
        <v>5833</v>
      </c>
      <c r="H22" s="8">
        <f>'[1]All Capital'!H22</f>
        <v>1159</v>
      </c>
      <c r="I22" s="8">
        <f>'[1]All Capital'!I22</f>
        <v>8531</v>
      </c>
      <c r="J22" s="8">
        <f>'[1]All Capital'!J22</f>
        <v>13611</v>
      </c>
      <c r="K22" s="8">
        <f>'[1]All Capital'!K22</f>
        <v>47320</v>
      </c>
      <c r="L22" s="8">
        <f>'[1]All Capital'!L22</f>
        <v>8570</v>
      </c>
      <c r="M22" s="8">
        <f>'[1]All Capital'!M22</f>
        <v>65930</v>
      </c>
      <c r="N22" s="8">
        <f>'[1]All Capital'!N22</f>
        <v>5489</v>
      </c>
      <c r="O22" s="8">
        <f>'[1]All Capital'!O22</f>
        <v>49917</v>
      </c>
      <c r="P22" s="8">
        <f>'[1]All Capital'!P22</f>
        <v>304</v>
      </c>
      <c r="Q22" s="8">
        <f>'[1]All Capital'!Q22</f>
        <v>0</v>
      </c>
      <c r="R22" s="8">
        <f>'[1]All Capital'!R22</f>
        <v>29679</v>
      </c>
      <c r="S22" s="8"/>
      <c r="T22" s="8"/>
      <c r="U22" s="8"/>
    </row>
    <row r="23" spans="1:21">
      <c r="A23" s="8" t="str">
        <f>'[1]All Capital'!A23</f>
        <v>MD</v>
      </c>
      <c r="B23" s="8" t="str">
        <f>'[1]All Capital'!B23</f>
        <v>Maryland</v>
      </c>
      <c r="C23" s="8">
        <f>'[1]All Capital'!C23</f>
        <v>1139155</v>
      </c>
      <c r="D23" s="8">
        <f>'[1]All Capital'!D23</f>
        <v>705731</v>
      </c>
      <c r="E23" s="8">
        <f>'[1]All Capital'!E23</f>
        <v>3578930</v>
      </c>
      <c r="F23" s="8">
        <f>'[1]All Capital'!F23</f>
        <v>329806</v>
      </c>
      <c r="G23" s="8">
        <f>'[1]All Capital'!G23</f>
        <v>25457</v>
      </c>
      <c r="H23" s="8">
        <f>'[1]All Capital'!H23</f>
        <v>29679</v>
      </c>
      <c r="I23" s="8">
        <f>'[1]All Capital'!I23</f>
        <v>3512</v>
      </c>
      <c r="J23" s="8">
        <f>'[1]All Capital'!J23</f>
        <v>116790</v>
      </c>
      <c r="K23" s="8">
        <f>'[1]All Capital'!K23</f>
        <v>55098</v>
      </c>
      <c r="L23" s="8">
        <f>'[1]All Capital'!L23</f>
        <v>53422</v>
      </c>
      <c r="M23" s="8">
        <f>'[1]All Capital'!M23</f>
        <v>269726</v>
      </c>
      <c r="N23" s="8">
        <f>'[1]All Capital'!N23</f>
        <v>22277</v>
      </c>
      <c r="O23" s="8">
        <f>'[1]All Capital'!O23</f>
        <v>183191</v>
      </c>
      <c r="P23" s="8">
        <f>'[1]All Capital'!P23</f>
        <v>0</v>
      </c>
      <c r="Q23" s="8">
        <f>'[1]All Capital'!Q23</f>
        <v>0</v>
      </c>
      <c r="R23" s="8">
        <f>'[1]All Capital'!R23</f>
        <v>78436</v>
      </c>
      <c r="S23" s="8"/>
      <c r="T23" s="8"/>
      <c r="U23" s="8"/>
    </row>
    <row r="24" spans="1:21">
      <c r="A24" s="8" t="str">
        <f>'[1]All Capital'!A24</f>
        <v>MA</v>
      </c>
      <c r="B24" s="8" t="str">
        <f>'[1]All Capital'!B24</f>
        <v>Massachusetts</v>
      </c>
      <c r="C24" s="8">
        <f>'[1]All Capital'!C24</f>
        <v>1518169</v>
      </c>
      <c r="D24" s="8">
        <f>'[1]All Capital'!D24</f>
        <v>1161213</v>
      </c>
      <c r="E24" s="8">
        <f>'[1]All Capital'!E24</f>
        <v>1327772</v>
      </c>
      <c r="F24" s="8">
        <f>'[1]All Capital'!F24</f>
        <v>503856</v>
      </c>
      <c r="G24" s="8">
        <f>'[1]All Capital'!G24</f>
        <v>60241</v>
      </c>
      <c r="H24" s="8">
        <f>'[1]All Capital'!H24</f>
        <v>19862</v>
      </c>
      <c r="I24" s="8">
        <f>'[1]All Capital'!I24</f>
        <v>21889</v>
      </c>
      <c r="J24" s="8">
        <f>'[1]All Capital'!J24</f>
        <v>265669</v>
      </c>
      <c r="K24" s="8">
        <f>'[1]All Capital'!K24</f>
        <v>66287</v>
      </c>
      <c r="L24" s="8">
        <f>'[1]All Capital'!L24</f>
        <v>83247</v>
      </c>
      <c r="M24" s="8">
        <f>'[1]All Capital'!M24</f>
        <v>533559</v>
      </c>
      <c r="N24" s="8">
        <f>'[1]All Capital'!N24</f>
        <v>20845</v>
      </c>
      <c r="O24" s="8">
        <f>'[1]All Capital'!O24</f>
        <v>402857</v>
      </c>
      <c r="P24" s="8">
        <f>'[1]All Capital'!P24</f>
        <v>83154</v>
      </c>
      <c r="Q24" s="8">
        <f>'[1]All Capital'!Q24</f>
        <v>0</v>
      </c>
      <c r="R24" s="8">
        <f>'[1]All Capital'!R24</f>
        <v>271518</v>
      </c>
      <c r="S24" s="8"/>
      <c r="T24" s="8"/>
      <c r="U24" s="8"/>
    </row>
    <row r="25" spans="1:21">
      <c r="A25" s="8" t="str">
        <f>'[1]All Capital'!A25</f>
        <v>MI</v>
      </c>
      <c r="B25" s="8" t="str">
        <f>'[1]All Capital'!B25</f>
        <v>Michigan</v>
      </c>
      <c r="C25" s="8">
        <f>'[1]All Capital'!C25</f>
        <v>1200584</v>
      </c>
      <c r="D25" s="8">
        <f>'[1]All Capital'!D25</f>
        <v>1583201</v>
      </c>
      <c r="E25" s="8">
        <f>'[1]All Capital'!E25</f>
        <v>1167720</v>
      </c>
      <c r="F25" s="8">
        <f>'[1]All Capital'!F25</f>
        <v>87451</v>
      </c>
      <c r="G25" s="8">
        <f>'[1]All Capital'!G25</f>
        <v>47137</v>
      </c>
      <c r="H25" s="8">
        <f>'[1]All Capital'!H25</f>
        <v>31006</v>
      </c>
      <c r="I25" s="8">
        <f>'[1]All Capital'!I25</f>
        <v>51736</v>
      </c>
      <c r="J25" s="8">
        <f>'[1]All Capital'!J25</f>
        <v>38230</v>
      </c>
      <c r="K25" s="8">
        <f>'[1]All Capital'!K25</f>
        <v>145051</v>
      </c>
      <c r="L25" s="8">
        <f>'[1]All Capital'!L25</f>
        <v>86093</v>
      </c>
      <c r="M25" s="8">
        <f>'[1]All Capital'!M25</f>
        <v>495620</v>
      </c>
      <c r="N25" s="8">
        <f>'[1]All Capital'!N25</f>
        <v>19937</v>
      </c>
      <c r="O25" s="8">
        <f>'[1]All Capital'!O25</f>
        <v>280276</v>
      </c>
      <c r="P25" s="8">
        <f>'[1]All Capital'!P25</f>
        <v>159804</v>
      </c>
      <c r="Q25" s="8">
        <f>'[1]All Capital'!Q25</f>
        <v>0</v>
      </c>
      <c r="R25" s="8">
        <f>'[1]All Capital'!R25</f>
        <v>14236</v>
      </c>
      <c r="S25" s="8"/>
      <c r="T25" s="8"/>
      <c r="U25" s="8"/>
    </row>
    <row r="26" spans="1:21">
      <c r="A26" s="8" t="str">
        <f>'[1]All Capital'!A26</f>
        <v>MN</v>
      </c>
      <c r="B26" s="8" t="str">
        <f>'[1]All Capital'!B26</f>
        <v>Minnesota</v>
      </c>
      <c r="C26" s="8">
        <f>'[1]All Capital'!C26</f>
        <v>1034162</v>
      </c>
      <c r="D26" s="8">
        <f>'[1]All Capital'!D26</f>
        <v>416325</v>
      </c>
      <c r="E26" s="8">
        <f>'[1]All Capital'!E26</f>
        <v>2067459</v>
      </c>
      <c r="F26" s="8">
        <f>'[1]All Capital'!F26</f>
        <v>72947</v>
      </c>
      <c r="G26" s="8">
        <f>'[1]All Capital'!G26</f>
        <v>66142</v>
      </c>
      <c r="H26" s="8">
        <f>'[1]All Capital'!H26</f>
        <v>18213</v>
      </c>
      <c r="I26" s="8">
        <f>'[1]All Capital'!I26</f>
        <v>59539</v>
      </c>
      <c r="J26" s="8">
        <f>'[1]All Capital'!J26</f>
        <v>153194</v>
      </c>
      <c r="K26" s="8">
        <f>'[1]All Capital'!K26</f>
        <v>221110</v>
      </c>
      <c r="L26" s="8">
        <f>'[1]All Capital'!L26</f>
        <v>88592</v>
      </c>
      <c r="M26" s="8">
        <f>'[1]All Capital'!M26</f>
        <v>248483</v>
      </c>
      <c r="N26" s="8">
        <f>'[1]All Capital'!N26</f>
        <v>24762</v>
      </c>
      <c r="O26" s="8">
        <f>'[1]All Capital'!O26</f>
        <v>190861</v>
      </c>
      <c r="P26" s="8">
        <f>'[1]All Capital'!P26</f>
        <v>150714</v>
      </c>
      <c r="Q26" s="8">
        <f>'[1]All Capital'!Q26</f>
        <v>3755</v>
      </c>
      <c r="R26" s="8">
        <f>'[1]All Capital'!R26</f>
        <v>85646</v>
      </c>
      <c r="S26" s="8"/>
      <c r="T26" s="8"/>
      <c r="U26" s="8"/>
    </row>
    <row r="27" spans="1:21">
      <c r="A27" s="8" t="str">
        <f>'[1]All Capital'!A27</f>
        <v>MS</v>
      </c>
      <c r="B27" s="8" t="str">
        <f>'[1]All Capital'!B27</f>
        <v>Mississippi</v>
      </c>
      <c r="C27" s="8">
        <f>'[1]All Capital'!C27</f>
        <v>329375</v>
      </c>
      <c r="D27" s="8">
        <f>'[1]All Capital'!D27</f>
        <v>269678</v>
      </c>
      <c r="E27" s="8">
        <f>'[1]All Capital'!E27</f>
        <v>998954</v>
      </c>
      <c r="F27" s="8">
        <f>'[1]All Capital'!F27</f>
        <v>1985</v>
      </c>
      <c r="G27" s="8">
        <f>'[1]All Capital'!G27</f>
        <v>26587</v>
      </c>
      <c r="H27" s="8">
        <f>'[1]All Capital'!H27</f>
        <v>86108</v>
      </c>
      <c r="I27" s="8">
        <f>'[1]All Capital'!I27</f>
        <v>19405</v>
      </c>
      <c r="J27" s="8">
        <f>'[1]All Capital'!J27</f>
        <v>66154</v>
      </c>
      <c r="K27" s="8">
        <f>'[1]All Capital'!K27</f>
        <v>73969</v>
      </c>
      <c r="L27" s="8">
        <f>'[1]All Capital'!L27</f>
        <v>28917</v>
      </c>
      <c r="M27" s="8">
        <f>'[1]All Capital'!M27</f>
        <v>247497</v>
      </c>
      <c r="N27" s="8">
        <f>'[1]All Capital'!N27</f>
        <v>15838</v>
      </c>
      <c r="O27" s="8">
        <f>'[1]All Capital'!O27</f>
        <v>103294</v>
      </c>
      <c r="P27" s="8">
        <f>'[1]All Capital'!P27</f>
        <v>12944</v>
      </c>
      <c r="Q27" s="8">
        <f>'[1]All Capital'!Q27</f>
        <v>6881</v>
      </c>
      <c r="R27" s="8">
        <f>'[1]All Capital'!R27</f>
        <v>141288</v>
      </c>
      <c r="S27" s="8"/>
      <c r="T27" s="8"/>
      <c r="U27" s="8"/>
    </row>
    <row r="28" spans="1:21">
      <c r="A28" s="8" t="str">
        <f>'[1]All Capital'!A28</f>
        <v>MO</v>
      </c>
      <c r="B28" s="8" t="str">
        <f>'[1]All Capital'!B28</f>
        <v>Missouri</v>
      </c>
      <c r="C28" s="8">
        <f>'[1]All Capital'!C28</f>
        <v>891474</v>
      </c>
      <c r="D28" s="8">
        <f>'[1]All Capital'!D28</f>
        <v>390006</v>
      </c>
      <c r="E28" s="8">
        <f>'[1]All Capital'!E28</f>
        <v>1675386</v>
      </c>
      <c r="F28" s="8">
        <f>'[1]All Capital'!F28</f>
        <v>84586</v>
      </c>
      <c r="G28" s="8">
        <f>'[1]All Capital'!G28</f>
        <v>104144</v>
      </c>
      <c r="H28" s="8">
        <f>'[1]All Capital'!H28</f>
        <v>12482</v>
      </c>
      <c r="I28" s="8">
        <f>'[1]All Capital'!I28</f>
        <v>83458</v>
      </c>
      <c r="J28" s="8">
        <f>'[1]All Capital'!J28</f>
        <v>27914</v>
      </c>
      <c r="K28" s="8">
        <f>'[1]All Capital'!K28</f>
        <v>94912</v>
      </c>
      <c r="L28" s="8">
        <f>'[1]All Capital'!L28</f>
        <v>46976</v>
      </c>
      <c r="M28" s="8">
        <f>'[1]All Capital'!M28</f>
        <v>348751</v>
      </c>
      <c r="N28" s="8">
        <f>'[1]All Capital'!N28</f>
        <v>11978</v>
      </c>
      <c r="O28" s="8">
        <f>'[1]All Capital'!O28</f>
        <v>139116</v>
      </c>
      <c r="P28" s="8">
        <f>'[1]All Capital'!P28</f>
        <v>260851</v>
      </c>
      <c r="Q28" s="8">
        <f>'[1]All Capital'!Q28</f>
        <v>13415</v>
      </c>
      <c r="R28" s="8">
        <f>'[1]All Capital'!R28</f>
        <v>102002</v>
      </c>
      <c r="S28" s="8"/>
      <c r="T28" s="8"/>
      <c r="U28" s="8"/>
    </row>
    <row r="29" spans="1:21">
      <c r="A29" s="8" t="str">
        <f>'[1]All Capital'!A29</f>
        <v>MT</v>
      </c>
      <c r="B29" s="8" t="str">
        <f>'[1]All Capital'!B29</f>
        <v>Montana</v>
      </c>
      <c r="C29" s="8">
        <f>'[1]All Capital'!C29</f>
        <v>117001</v>
      </c>
      <c r="D29" s="8">
        <f>'[1]All Capital'!D29</f>
        <v>56957</v>
      </c>
      <c r="E29" s="8">
        <f>'[1]All Capital'!E29</f>
        <v>684008</v>
      </c>
      <c r="F29" s="8">
        <f>'[1]All Capital'!F29</f>
        <v>3834</v>
      </c>
      <c r="G29" s="8">
        <f>'[1]All Capital'!G29</f>
        <v>12669</v>
      </c>
      <c r="H29" s="8">
        <f>'[1]All Capital'!H29</f>
        <v>14041</v>
      </c>
      <c r="I29" s="8">
        <f>'[1]All Capital'!I29</f>
        <v>10020</v>
      </c>
      <c r="J29" s="8">
        <f>'[1]All Capital'!J29</f>
        <v>17566</v>
      </c>
      <c r="K29" s="8">
        <f>'[1]All Capital'!K29</f>
        <v>9508</v>
      </c>
      <c r="L29" s="8">
        <f>'[1]All Capital'!L29</f>
        <v>29855</v>
      </c>
      <c r="M29" s="8">
        <f>'[1]All Capital'!M29</f>
        <v>56761</v>
      </c>
      <c r="N29" s="8">
        <f>'[1]All Capital'!N29</f>
        <v>8661</v>
      </c>
      <c r="O29" s="8">
        <f>'[1]All Capital'!O29</f>
        <v>74712</v>
      </c>
      <c r="P29" s="8">
        <f>'[1]All Capital'!P29</f>
        <v>0</v>
      </c>
      <c r="Q29" s="8">
        <f>'[1]All Capital'!Q29</f>
        <v>0</v>
      </c>
      <c r="R29" s="8">
        <f>'[1]All Capital'!R29</f>
        <v>15962</v>
      </c>
      <c r="S29" s="8"/>
      <c r="T29" s="8"/>
      <c r="U29" s="8"/>
    </row>
    <row r="30" spans="1:21">
      <c r="A30" s="8" t="str">
        <f>'[1]All Capital'!A30</f>
        <v>NE</v>
      </c>
      <c r="B30" s="8" t="str">
        <f>'[1]All Capital'!B30</f>
        <v>Nebraska</v>
      </c>
      <c r="C30" s="8">
        <f>'[1]All Capital'!C30</f>
        <v>374671</v>
      </c>
      <c r="D30" s="8">
        <f>'[1]All Capital'!D30</f>
        <v>193027</v>
      </c>
      <c r="E30" s="8">
        <f>'[1]All Capital'!E30</f>
        <v>739363</v>
      </c>
      <c r="F30" s="8">
        <f>'[1]All Capital'!F30</f>
        <v>3669</v>
      </c>
      <c r="G30" s="8">
        <f>'[1]All Capital'!G30</f>
        <v>16720</v>
      </c>
      <c r="H30" s="8">
        <f>'[1]All Capital'!H30</f>
        <v>4029</v>
      </c>
      <c r="I30" s="8">
        <f>'[1]All Capital'!I30</f>
        <v>19891</v>
      </c>
      <c r="J30" s="8">
        <f>'[1]All Capital'!J30</f>
        <v>25251</v>
      </c>
      <c r="K30" s="8">
        <f>'[1]All Capital'!K30</f>
        <v>82601</v>
      </c>
      <c r="L30" s="8">
        <f>'[1]All Capital'!L30</f>
        <v>56278</v>
      </c>
      <c r="M30" s="8">
        <f>'[1]All Capital'!M30</f>
        <v>110734</v>
      </c>
      <c r="N30" s="8">
        <f>'[1]All Capital'!N30</f>
        <v>8961</v>
      </c>
      <c r="O30" s="8">
        <f>'[1]All Capital'!O30</f>
        <v>59621</v>
      </c>
      <c r="P30" s="8">
        <f>'[1]All Capital'!P30</f>
        <v>630405</v>
      </c>
      <c r="Q30" s="8">
        <f>'[1]All Capital'!Q30</f>
        <v>39795</v>
      </c>
      <c r="R30" s="8">
        <f>'[1]All Capital'!R30</f>
        <v>36967</v>
      </c>
      <c r="S30" s="8"/>
      <c r="T30" s="8"/>
      <c r="U30" s="8"/>
    </row>
    <row r="31" spans="1:21">
      <c r="A31" s="8" t="str">
        <f>'[1]All Capital'!A31</f>
        <v>NV</v>
      </c>
      <c r="B31" s="8" t="str">
        <f>'[1]All Capital'!B31</f>
        <v>Nevada</v>
      </c>
      <c r="C31" s="8">
        <f>'[1]All Capital'!C31</f>
        <v>321145</v>
      </c>
      <c r="D31" s="8">
        <f>'[1]All Capital'!D31</f>
        <v>84468</v>
      </c>
      <c r="E31" s="8">
        <f>'[1]All Capital'!E31</f>
        <v>1096645</v>
      </c>
      <c r="F31" s="8">
        <f>'[1]All Capital'!F31</f>
        <v>127443</v>
      </c>
      <c r="G31" s="8">
        <f>'[1]All Capital'!G31</f>
        <v>45710</v>
      </c>
      <c r="H31" s="8">
        <f>'[1]All Capital'!H31</f>
        <v>14739</v>
      </c>
      <c r="I31" s="8">
        <f>'[1]All Capital'!I31</f>
        <v>24289</v>
      </c>
      <c r="J31" s="8">
        <f>'[1]All Capital'!J31</f>
        <v>13084</v>
      </c>
      <c r="K31" s="8">
        <f>'[1]All Capital'!K31</f>
        <v>166731</v>
      </c>
      <c r="L31" s="8">
        <f>'[1]All Capital'!L31</f>
        <v>197185</v>
      </c>
      <c r="M31" s="8">
        <f>'[1]All Capital'!M31</f>
        <v>153478</v>
      </c>
      <c r="N31" s="8">
        <f>'[1]All Capital'!N31</f>
        <v>57889</v>
      </c>
      <c r="O31" s="8">
        <f>'[1]All Capital'!O31</f>
        <v>225075</v>
      </c>
      <c r="P31" s="8">
        <f>'[1]All Capital'!P31</f>
        <v>3318</v>
      </c>
      <c r="Q31" s="8">
        <f>'[1]All Capital'!Q31</f>
        <v>0</v>
      </c>
      <c r="R31" s="8">
        <f>'[1]All Capital'!R31</f>
        <v>148233</v>
      </c>
      <c r="S31" s="8"/>
      <c r="T31" s="8"/>
      <c r="U31" s="8"/>
    </row>
    <row r="32" spans="1:21">
      <c r="A32" s="8" t="str">
        <f>'[1]All Capital'!A32</f>
        <v>NH</v>
      </c>
      <c r="B32" s="8" t="str">
        <f>'[1]All Capital'!B32</f>
        <v>New Hampshire</v>
      </c>
      <c r="C32" s="8">
        <f>'[1]All Capital'!C32</f>
        <v>160056</v>
      </c>
      <c r="D32" s="8">
        <f>'[1]All Capital'!D32</f>
        <v>87672</v>
      </c>
      <c r="E32" s="8">
        <f>'[1]All Capital'!E32</f>
        <v>296861</v>
      </c>
      <c r="F32" s="8">
        <f>'[1]All Capital'!F32</f>
        <v>356</v>
      </c>
      <c r="G32" s="8">
        <f>'[1]All Capital'!G32</f>
        <v>5488</v>
      </c>
      <c r="H32" s="8">
        <f>'[1]All Capital'!H32</f>
        <v>3113</v>
      </c>
      <c r="I32" s="8">
        <f>'[1]All Capital'!I32</f>
        <v>2375</v>
      </c>
      <c r="J32" s="8">
        <f>'[1]All Capital'!J32</f>
        <v>10911</v>
      </c>
      <c r="K32" s="8">
        <f>'[1]All Capital'!K32</f>
        <v>9382</v>
      </c>
      <c r="L32" s="8">
        <f>'[1]All Capital'!L32</f>
        <v>10027</v>
      </c>
      <c r="M32" s="8">
        <f>'[1]All Capital'!M32</f>
        <v>37067</v>
      </c>
      <c r="N32" s="8">
        <f>'[1]All Capital'!N32</f>
        <v>4972</v>
      </c>
      <c r="O32" s="8">
        <f>'[1]All Capital'!O32</f>
        <v>25536</v>
      </c>
      <c r="P32" s="8">
        <f>'[1]All Capital'!P32</f>
        <v>285</v>
      </c>
      <c r="Q32" s="8">
        <f>'[1]All Capital'!Q32</f>
        <v>0</v>
      </c>
      <c r="R32" s="8">
        <f>'[1]All Capital'!R32</f>
        <v>18958</v>
      </c>
      <c r="S32" s="8"/>
      <c r="T32" s="8"/>
      <c r="U32" s="8"/>
    </row>
    <row r="33" spans="1:21">
      <c r="A33" s="8" t="str">
        <f>'[1]All Capital'!A33</f>
        <v>NJ</v>
      </c>
      <c r="B33" s="8" t="str">
        <f>'[1]All Capital'!B33</f>
        <v>New Jersey</v>
      </c>
      <c r="C33" s="8">
        <f>'[1]All Capital'!C33</f>
        <v>1119904</v>
      </c>
      <c r="D33" s="8">
        <f>'[1]All Capital'!D33</f>
        <v>805576</v>
      </c>
      <c r="E33" s="8">
        <f>'[1]All Capital'!E33</f>
        <v>2601951</v>
      </c>
      <c r="F33" s="8">
        <f>'[1]All Capital'!F33</f>
        <v>428028</v>
      </c>
      <c r="G33" s="8">
        <f>'[1]All Capital'!G33</f>
        <v>56154</v>
      </c>
      <c r="H33" s="8">
        <f>'[1]All Capital'!H33</f>
        <v>47269</v>
      </c>
      <c r="I33" s="8">
        <f>'[1]All Capital'!I33</f>
        <v>46669</v>
      </c>
      <c r="J33" s="8">
        <f>'[1]All Capital'!J33</f>
        <v>87046</v>
      </c>
      <c r="K33" s="8">
        <f>'[1]All Capital'!K33</f>
        <v>176283</v>
      </c>
      <c r="L33" s="8">
        <f>'[1]All Capital'!L33</f>
        <v>107728</v>
      </c>
      <c r="M33" s="8">
        <f>'[1]All Capital'!M33</f>
        <v>352180</v>
      </c>
      <c r="N33" s="8">
        <f>'[1]All Capital'!N33</f>
        <v>42793</v>
      </c>
      <c r="O33" s="8">
        <f>'[1]All Capital'!O33</f>
        <v>167005</v>
      </c>
      <c r="P33" s="8">
        <f>'[1]All Capital'!P33</f>
        <v>34039</v>
      </c>
      <c r="Q33" s="8">
        <f>'[1]All Capital'!Q33</f>
        <v>0</v>
      </c>
      <c r="R33" s="8">
        <f>'[1]All Capital'!R33</f>
        <v>147484</v>
      </c>
      <c r="S33" s="8"/>
      <c r="T33" s="8"/>
      <c r="U33" s="8"/>
    </row>
    <row r="34" spans="1:21">
      <c r="A34" s="8" t="str">
        <f>'[1]All Capital'!A34</f>
        <v>NM</v>
      </c>
      <c r="B34" s="8" t="str">
        <f>'[1]All Capital'!B34</f>
        <v>New Mexico</v>
      </c>
      <c r="C34" s="8">
        <f>'[1]All Capital'!C34</f>
        <v>615427</v>
      </c>
      <c r="D34" s="8">
        <f>'[1]All Capital'!D34</f>
        <v>390940</v>
      </c>
      <c r="E34" s="8">
        <f>'[1]All Capital'!E34</f>
        <v>614541</v>
      </c>
      <c r="F34" s="8">
        <f>'[1]All Capital'!F34</f>
        <v>26825</v>
      </c>
      <c r="G34" s="8">
        <f>'[1]All Capital'!G34</f>
        <v>30301</v>
      </c>
      <c r="H34" s="8">
        <f>'[1]All Capital'!H34</f>
        <v>8705</v>
      </c>
      <c r="I34" s="8">
        <f>'[1]All Capital'!I34</f>
        <v>37742</v>
      </c>
      <c r="J34" s="8">
        <f>'[1]All Capital'!J34</f>
        <v>11986</v>
      </c>
      <c r="K34" s="8">
        <f>'[1]All Capital'!K34</f>
        <v>68851</v>
      </c>
      <c r="L34" s="8">
        <f>'[1]All Capital'!L34</f>
        <v>34483</v>
      </c>
      <c r="M34" s="8">
        <f>'[1]All Capital'!M34</f>
        <v>61076</v>
      </c>
      <c r="N34" s="8">
        <f>'[1]All Capital'!N34</f>
        <v>16335</v>
      </c>
      <c r="O34" s="8">
        <f>'[1]All Capital'!O34</f>
        <v>105994</v>
      </c>
      <c r="P34" s="8">
        <f>'[1]All Capital'!P34</f>
        <v>15404</v>
      </c>
      <c r="Q34" s="8">
        <f>'[1]All Capital'!Q34</f>
        <v>1195</v>
      </c>
      <c r="R34" s="8">
        <f>'[1]All Capital'!R34</f>
        <v>121074</v>
      </c>
      <c r="S34" s="8"/>
      <c r="T34" s="8"/>
      <c r="U34" s="8"/>
    </row>
    <row r="35" spans="1:21">
      <c r="A35" s="8" t="str">
        <f>'[1]All Capital'!A35</f>
        <v>NY</v>
      </c>
      <c r="B35" s="8" t="str">
        <f>'[1]All Capital'!B35</f>
        <v>New York</v>
      </c>
      <c r="C35" s="8">
        <f>'[1]All Capital'!C35</f>
        <v>4073401</v>
      </c>
      <c r="D35" s="8">
        <f>'[1]All Capital'!D35</f>
        <v>2687370</v>
      </c>
      <c r="E35" s="8">
        <f>'[1]All Capital'!E35</f>
        <v>5737057</v>
      </c>
      <c r="F35" s="8">
        <f>'[1]All Capital'!F35</f>
        <v>7570340</v>
      </c>
      <c r="G35" s="8">
        <f>'[1]All Capital'!G35</f>
        <v>499044</v>
      </c>
      <c r="H35" s="8">
        <f>'[1]All Capital'!H35</f>
        <v>313007</v>
      </c>
      <c r="I35" s="8">
        <f>'[1]All Capital'!I35</f>
        <v>344745</v>
      </c>
      <c r="J35" s="8">
        <f>'[1]All Capital'!J35</f>
        <v>1113640</v>
      </c>
      <c r="K35" s="8">
        <f>'[1]All Capital'!K35</f>
        <v>794355</v>
      </c>
      <c r="L35" s="8">
        <f>'[1]All Capital'!L35</f>
        <v>231251</v>
      </c>
      <c r="M35" s="8">
        <f>'[1]All Capital'!M35</f>
        <v>3033018</v>
      </c>
      <c r="N35" s="8">
        <f>'[1]All Capital'!N35</f>
        <v>520533</v>
      </c>
      <c r="O35" s="8">
        <f>'[1]All Capital'!O35</f>
        <v>417518</v>
      </c>
      <c r="P35" s="8">
        <f>'[1]All Capital'!P35</f>
        <v>724307</v>
      </c>
      <c r="Q35" s="8">
        <f>'[1]All Capital'!Q35</f>
        <v>0</v>
      </c>
      <c r="R35" s="8">
        <f>'[1]All Capital'!R35</f>
        <v>1097830</v>
      </c>
      <c r="S35" s="8"/>
      <c r="T35" s="8"/>
      <c r="U35" s="8"/>
    </row>
    <row r="36" spans="1:21">
      <c r="A36" s="8" t="str">
        <f>'[1]All Capital'!A36</f>
        <v>NC</v>
      </c>
      <c r="B36" s="8" t="str">
        <f>'[1]All Capital'!B36</f>
        <v>North Carolina</v>
      </c>
      <c r="C36" s="8">
        <f>'[1]All Capital'!C36</f>
        <v>753960</v>
      </c>
      <c r="D36" s="8">
        <f>'[1]All Capital'!D36</f>
        <v>1078844</v>
      </c>
      <c r="E36" s="8">
        <f>'[1]All Capital'!E36</f>
        <v>2410754</v>
      </c>
      <c r="F36" s="8">
        <f>'[1]All Capital'!F36</f>
        <v>113976</v>
      </c>
      <c r="G36" s="8">
        <f>'[1]All Capital'!G36</f>
        <v>248864</v>
      </c>
      <c r="H36" s="8">
        <f>'[1]All Capital'!H36</f>
        <v>143310</v>
      </c>
      <c r="I36" s="8">
        <f>'[1]All Capital'!I36</f>
        <v>70352</v>
      </c>
      <c r="J36" s="8">
        <f>'[1]All Capital'!J36</f>
        <v>180093</v>
      </c>
      <c r="K36" s="8">
        <f>'[1]All Capital'!K36</f>
        <v>237258</v>
      </c>
      <c r="L36" s="8">
        <f>'[1]All Capital'!L36</f>
        <v>131851</v>
      </c>
      <c r="M36" s="8">
        <f>'[1]All Capital'!M36</f>
        <v>517717</v>
      </c>
      <c r="N36" s="8">
        <f>'[1]All Capital'!N36</f>
        <v>59306</v>
      </c>
      <c r="O36" s="8">
        <f>'[1]All Capital'!O36</f>
        <v>443505</v>
      </c>
      <c r="P36" s="8">
        <f>'[1]All Capital'!P36</f>
        <v>163026</v>
      </c>
      <c r="Q36" s="8">
        <f>'[1]All Capital'!Q36</f>
        <v>972</v>
      </c>
      <c r="R36" s="8">
        <f>'[1]All Capital'!R36</f>
        <v>254205</v>
      </c>
      <c r="S36" s="8"/>
      <c r="T36" s="8"/>
      <c r="U36" s="8"/>
    </row>
    <row r="37" spans="1:21">
      <c r="A37" s="8" t="str">
        <f>'[1]All Capital'!A37</f>
        <v>ND</v>
      </c>
      <c r="B37" s="8" t="str">
        <f>'[1]All Capital'!B37</f>
        <v>North Dakota</v>
      </c>
      <c r="C37" s="8">
        <f>'[1]All Capital'!C37</f>
        <v>160904</v>
      </c>
      <c r="D37" s="8">
        <f>'[1]All Capital'!D37</f>
        <v>85154</v>
      </c>
      <c r="E37" s="8">
        <f>'[1]All Capital'!E37</f>
        <v>874721</v>
      </c>
      <c r="F37" s="8">
        <f>'[1]All Capital'!F37</f>
        <v>505</v>
      </c>
      <c r="G37" s="8">
        <f>'[1]All Capital'!G37</f>
        <v>5252</v>
      </c>
      <c r="H37" s="8">
        <f>'[1]All Capital'!H37</f>
        <v>29635</v>
      </c>
      <c r="I37" s="8">
        <f>'[1]All Capital'!I37</f>
        <v>15143</v>
      </c>
      <c r="J37" s="8">
        <f>'[1]All Capital'!J37</f>
        <v>4225</v>
      </c>
      <c r="K37" s="8">
        <f>'[1]All Capital'!K37</f>
        <v>39860</v>
      </c>
      <c r="L37" s="8">
        <f>'[1]All Capital'!L37</f>
        <v>125825</v>
      </c>
      <c r="M37" s="8">
        <f>'[1]All Capital'!M37</f>
        <v>29909</v>
      </c>
      <c r="N37" s="8">
        <f>'[1]All Capital'!N37</f>
        <v>7167</v>
      </c>
      <c r="O37" s="8">
        <f>'[1]All Capital'!O37</f>
        <v>93543</v>
      </c>
      <c r="P37" s="8">
        <f>'[1]All Capital'!P37</f>
        <v>136</v>
      </c>
      <c r="Q37" s="8">
        <f>'[1]All Capital'!Q37</f>
        <v>0</v>
      </c>
      <c r="R37" s="8">
        <f>'[1]All Capital'!R37</f>
        <v>20017</v>
      </c>
      <c r="S37" s="8"/>
      <c r="T37" s="8"/>
      <c r="U37" s="8"/>
    </row>
    <row r="38" spans="1:21">
      <c r="A38" s="8" t="str">
        <f>'[1]All Capital'!A38</f>
        <v>OH</v>
      </c>
      <c r="B38" s="8" t="str">
        <f>'[1]All Capital'!B38</f>
        <v>Ohio</v>
      </c>
      <c r="C38" s="8">
        <f>'[1]All Capital'!C38</f>
        <v>2417235</v>
      </c>
      <c r="D38" s="8">
        <f>'[1]All Capital'!D38</f>
        <v>1171776</v>
      </c>
      <c r="E38" s="8">
        <f>'[1]All Capital'!E38</f>
        <v>3036717</v>
      </c>
      <c r="F38" s="8">
        <f>'[1]All Capital'!F38</f>
        <v>114278</v>
      </c>
      <c r="G38" s="8">
        <f>'[1]All Capital'!G38</f>
        <v>113835</v>
      </c>
      <c r="H38" s="8">
        <f>'[1]All Capital'!H38</f>
        <v>47045</v>
      </c>
      <c r="I38" s="8">
        <f>'[1]All Capital'!I38</f>
        <v>106006</v>
      </c>
      <c r="J38" s="8">
        <f>'[1]All Capital'!J38</f>
        <v>193896</v>
      </c>
      <c r="K38" s="8">
        <f>'[1]All Capital'!K38</f>
        <v>211717</v>
      </c>
      <c r="L38" s="8">
        <f>'[1]All Capital'!L38</f>
        <v>52743</v>
      </c>
      <c r="M38" s="8">
        <f>'[1]All Capital'!M38</f>
        <v>813875</v>
      </c>
      <c r="N38" s="8">
        <f>'[1]All Capital'!N38</f>
        <v>29370</v>
      </c>
      <c r="O38" s="8">
        <f>'[1]All Capital'!O38</f>
        <v>495298</v>
      </c>
      <c r="P38" s="8">
        <f>'[1]All Capital'!P38</f>
        <v>67820</v>
      </c>
      <c r="Q38" s="8">
        <f>'[1]All Capital'!Q38</f>
        <v>2593</v>
      </c>
      <c r="R38" s="8">
        <f>'[1]All Capital'!R38</f>
        <v>170418</v>
      </c>
      <c r="S38" s="8"/>
      <c r="T38" s="8"/>
      <c r="U38" s="8"/>
    </row>
    <row r="39" spans="1:21">
      <c r="A39" s="8" t="str">
        <f>'[1]All Capital'!A39</f>
        <v>OK</v>
      </c>
      <c r="B39" s="8" t="str">
        <f>'[1]All Capital'!B39</f>
        <v>Oklahoma</v>
      </c>
      <c r="C39" s="8">
        <f>'[1]All Capital'!C39</f>
        <v>496185</v>
      </c>
      <c r="D39" s="8">
        <f>'[1]All Capital'!D39</f>
        <v>381302</v>
      </c>
      <c r="E39" s="8">
        <f>'[1]All Capital'!E39</f>
        <v>1468785</v>
      </c>
      <c r="F39" s="8">
        <f>'[1]All Capital'!F39</f>
        <v>18318</v>
      </c>
      <c r="G39" s="8">
        <f>'[1]All Capital'!G39</f>
        <v>48371</v>
      </c>
      <c r="H39" s="8">
        <f>'[1]All Capital'!H39</f>
        <v>14710</v>
      </c>
      <c r="I39" s="8">
        <f>'[1]All Capital'!I39</f>
        <v>30448</v>
      </c>
      <c r="J39" s="8">
        <f>'[1]All Capital'!J39</f>
        <v>52832</v>
      </c>
      <c r="K39" s="8">
        <f>'[1]All Capital'!K39</f>
        <v>117086</v>
      </c>
      <c r="L39" s="8">
        <f>'[1]All Capital'!L39</f>
        <v>34367</v>
      </c>
      <c r="M39" s="8">
        <f>'[1]All Capital'!M39</f>
        <v>125416</v>
      </c>
      <c r="N39" s="8">
        <f>'[1]All Capital'!N39</f>
        <v>7712</v>
      </c>
      <c r="O39" s="8">
        <f>'[1]All Capital'!O39</f>
        <v>246009</v>
      </c>
      <c r="P39" s="8">
        <f>'[1]All Capital'!P39</f>
        <v>201602</v>
      </c>
      <c r="Q39" s="8">
        <f>'[1]All Capital'!Q39</f>
        <v>2736</v>
      </c>
      <c r="R39" s="8">
        <f>'[1]All Capital'!R39</f>
        <v>110075</v>
      </c>
      <c r="S39" s="8"/>
      <c r="T39" s="8"/>
      <c r="U39" s="8"/>
    </row>
    <row r="40" spans="1:21">
      <c r="A40" s="8" t="str">
        <f>'[1]All Capital'!A40</f>
        <v>OR</v>
      </c>
      <c r="B40" s="8" t="str">
        <f>'[1]All Capital'!B40</f>
        <v>Oregon</v>
      </c>
      <c r="C40" s="8">
        <f>'[1]All Capital'!C40</f>
        <v>448562</v>
      </c>
      <c r="D40" s="8">
        <f>'[1]All Capital'!D40</f>
        <v>577623</v>
      </c>
      <c r="E40" s="8">
        <f>'[1]All Capital'!E40</f>
        <v>898065</v>
      </c>
      <c r="F40" s="8">
        <f>'[1]All Capital'!F40</f>
        <v>289308</v>
      </c>
      <c r="G40" s="8">
        <f>'[1]All Capital'!G40</f>
        <v>38318</v>
      </c>
      <c r="H40" s="8">
        <f>'[1]All Capital'!H40</f>
        <v>15636</v>
      </c>
      <c r="I40" s="8">
        <f>'[1]All Capital'!I40</f>
        <v>44976</v>
      </c>
      <c r="J40" s="8">
        <f>'[1]All Capital'!J40</f>
        <v>75185</v>
      </c>
      <c r="K40" s="8">
        <f>'[1]All Capital'!K40</f>
        <v>105523</v>
      </c>
      <c r="L40" s="8">
        <f>'[1]All Capital'!L40</f>
        <v>49064</v>
      </c>
      <c r="M40" s="8">
        <f>'[1]All Capital'!M40</f>
        <v>429332</v>
      </c>
      <c r="N40" s="8">
        <f>'[1]All Capital'!N40</f>
        <v>5136</v>
      </c>
      <c r="O40" s="8">
        <f>'[1]All Capital'!O40</f>
        <v>265596</v>
      </c>
      <c r="P40" s="8">
        <f>'[1]All Capital'!P40</f>
        <v>81538</v>
      </c>
      <c r="Q40" s="8">
        <f>'[1]All Capital'!Q40</f>
        <v>47</v>
      </c>
      <c r="R40" s="8">
        <f>'[1]All Capital'!R40</f>
        <v>76748</v>
      </c>
      <c r="S40" s="8"/>
      <c r="T40" s="8"/>
      <c r="U40" s="8"/>
    </row>
    <row r="41" spans="1:21">
      <c r="A41" s="8" t="str">
        <f>'[1]All Capital'!A41</f>
        <v>PA</v>
      </c>
      <c r="B41" s="8" t="str">
        <f>'[1]All Capital'!B41</f>
        <v>Pennsylvania</v>
      </c>
      <c r="C41" s="8">
        <f>'[1]All Capital'!C41</f>
        <v>1739678</v>
      </c>
      <c r="D41" s="8">
        <f>'[1]All Capital'!D41</f>
        <v>827950</v>
      </c>
      <c r="E41" s="8">
        <f>'[1]All Capital'!E41</f>
        <v>5435072</v>
      </c>
      <c r="F41" s="8">
        <f>'[1]All Capital'!F41</f>
        <v>487800</v>
      </c>
      <c r="G41" s="8">
        <f>'[1]All Capital'!G41</f>
        <v>95814</v>
      </c>
      <c r="H41" s="8">
        <f>'[1]All Capital'!H41</f>
        <v>152607</v>
      </c>
      <c r="I41" s="8">
        <f>'[1]All Capital'!I41</f>
        <v>37871</v>
      </c>
      <c r="J41" s="8">
        <f>'[1]All Capital'!J41</f>
        <v>284782</v>
      </c>
      <c r="K41" s="8">
        <f>'[1]All Capital'!K41</f>
        <v>239120</v>
      </c>
      <c r="L41" s="8">
        <f>'[1]All Capital'!L41</f>
        <v>77912</v>
      </c>
      <c r="M41" s="8">
        <f>'[1]All Capital'!M41</f>
        <v>825170</v>
      </c>
      <c r="N41" s="8">
        <f>'[1]All Capital'!N41</f>
        <v>57260</v>
      </c>
      <c r="O41" s="8">
        <f>'[1]All Capital'!O41</f>
        <v>329309</v>
      </c>
      <c r="P41" s="8">
        <f>'[1]All Capital'!P41</f>
        <v>3895</v>
      </c>
      <c r="Q41" s="8">
        <f>'[1]All Capital'!Q41</f>
        <v>68545</v>
      </c>
      <c r="R41" s="8">
        <f>'[1]All Capital'!R41</f>
        <v>1017410</v>
      </c>
      <c r="S41" s="8"/>
      <c r="T41" s="8"/>
      <c r="U41" s="8"/>
    </row>
    <row r="42" spans="1:21">
      <c r="A42" s="8" t="str">
        <f>'[1]All Capital'!A42</f>
        <v>RI</v>
      </c>
      <c r="B42" s="8" t="str">
        <f>'[1]All Capital'!B42</f>
        <v>Rhode Island</v>
      </c>
      <c r="C42" s="8">
        <f>'[1]All Capital'!C42</f>
        <v>49118</v>
      </c>
      <c r="D42" s="8">
        <f>'[1]All Capital'!D42</f>
        <v>43760</v>
      </c>
      <c r="E42" s="8">
        <f>'[1]All Capital'!E42</f>
        <v>272384</v>
      </c>
      <c r="F42" s="8">
        <f>'[1]All Capital'!F42</f>
        <v>7614</v>
      </c>
      <c r="G42" s="8">
        <f>'[1]All Capital'!G42</f>
        <v>2787</v>
      </c>
      <c r="H42" s="8">
        <f>'[1]All Capital'!H42</f>
        <v>2028</v>
      </c>
      <c r="I42" s="8">
        <f>'[1]All Capital'!I42</f>
        <v>6815</v>
      </c>
      <c r="J42" s="8">
        <f>'[1]All Capital'!J42</f>
        <v>16400</v>
      </c>
      <c r="K42" s="8">
        <f>'[1]All Capital'!K42</f>
        <v>4524</v>
      </c>
      <c r="L42" s="8">
        <f>'[1]All Capital'!L42</f>
        <v>11643</v>
      </c>
      <c r="M42" s="8">
        <f>'[1]All Capital'!M42</f>
        <v>15779</v>
      </c>
      <c r="N42" s="8">
        <f>'[1]All Capital'!N42</f>
        <v>18044</v>
      </c>
      <c r="O42" s="8">
        <f>'[1]All Capital'!O42</f>
        <v>57077</v>
      </c>
      <c r="P42" s="8">
        <f>'[1]All Capital'!P42</f>
        <v>0</v>
      </c>
      <c r="Q42" s="8">
        <f>'[1]All Capital'!Q42</f>
        <v>0</v>
      </c>
      <c r="R42" s="8">
        <f>'[1]All Capital'!R42</f>
        <v>39539</v>
      </c>
      <c r="S42" s="8"/>
      <c r="T42" s="8"/>
      <c r="U42" s="8"/>
    </row>
    <row r="43" spans="1:21">
      <c r="A43" s="8" t="str">
        <f>'[1]All Capital'!A43</f>
        <v>SC</v>
      </c>
      <c r="B43" s="8" t="str">
        <f>'[1]All Capital'!B43</f>
        <v>South Carolina</v>
      </c>
      <c r="C43" s="8">
        <f>'[1]All Capital'!C43</f>
        <v>851582</v>
      </c>
      <c r="D43" s="8">
        <f>'[1]All Capital'!D43</f>
        <v>357157</v>
      </c>
      <c r="E43" s="8">
        <f>'[1]All Capital'!E43</f>
        <v>905605</v>
      </c>
      <c r="F43" s="8">
        <f>'[1]All Capital'!F43</f>
        <v>7833</v>
      </c>
      <c r="G43" s="8">
        <f>'[1]All Capital'!G43</f>
        <v>41944</v>
      </c>
      <c r="H43" s="8">
        <f>'[1]All Capital'!H43</f>
        <v>8864</v>
      </c>
      <c r="I43" s="8">
        <f>'[1]All Capital'!I43</f>
        <v>46692</v>
      </c>
      <c r="J43" s="8">
        <f>'[1]All Capital'!J43</f>
        <v>44889</v>
      </c>
      <c r="K43" s="8">
        <f>'[1]All Capital'!K43</f>
        <v>101130</v>
      </c>
      <c r="L43" s="8">
        <f>'[1]All Capital'!L43</f>
        <v>20980</v>
      </c>
      <c r="M43" s="8">
        <f>'[1]All Capital'!M43</f>
        <v>181397</v>
      </c>
      <c r="N43" s="8">
        <f>'[1]All Capital'!N43</f>
        <v>19239</v>
      </c>
      <c r="O43" s="8">
        <f>'[1]All Capital'!O43</f>
        <v>216778</v>
      </c>
      <c r="P43" s="8">
        <f>'[1]All Capital'!P43</f>
        <v>136302</v>
      </c>
      <c r="Q43" s="8">
        <f>'[1]All Capital'!Q43</f>
        <v>25434</v>
      </c>
      <c r="R43" s="8">
        <f>'[1]All Capital'!R43</f>
        <v>72062</v>
      </c>
      <c r="S43" s="8"/>
      <c r="T43" s="8"/>
      <c r="U43" s="8"/>
    </row>
    <row r="44" spans="1:21">
      <c r="A44" s="8" t="str">
        <f>'[1]All Capital'!A44</f>
        <v>SD</v>
      </c>
      <c r="B44" s="8" t="str">
        <f>'[1]All Capital'!B44</f>
        <v>South Dakota</v>
      </c>
      <c r="C44" s="8">
        <f>'[1]All Capital'!C44</f>
        <v>172133</v>
      </c>
      <c r="D44" s="8">
        <f>'[1]All Capital'!D44</f>
        <v>71558</v>
      </c>
      <c r="E44" s="8">
        <f>'[1]All Capital'!E44</f>
        <v>592684</v>
      </c>
      <c r="F44" s="8">
        <f>'[1]All Capital'!F44</f>
        <v>66</v>
      </c>
      <c r="G44" s="8">
        <f>'[1]All Capital'!G44</f>
        <v>6754</v>
      </c>
      <c r="H44" s="8">
        <f>'[1]All Capital'!H44</f>
        <v>10059</v>
      </c>
      <c r="I44" s="8">
        <f>'[1]All Capital'!I44</f>
        <v>8905</v>
      </c>
      <c r="J44" s="8">
        <f>'[1]All Capital'!J44</f>
        <v>3669</v>
      </c>
      <c r="K44" s="8">
        <f>'[1]All Capital'!K44</f>
        <v>34545</v>
      </c>
      <c r="L44" s="8">
        <f>'[1]All Capital'!L44</f>
        <v>10654</v>
      </c>
      <c r="M44" s="8">
        <f>'[1]All Capital'!M44</f>
        <v>70099</v>
      </c>
      <c r="N44" s="8">
        <f>'[1]All Capital'!N44</f>
        <v>6923</v>
      </c>
      <c r="O44" s="8">
        <f>'[1]All Capital'!O44</f>
        <v>61663</v>
      </c>
      <c r="P44" s="8">
        <f>'[1]All Capital'!P44</f>
        <v>8430</v>
      </c>
      <c r="Q44" s="8">
        <f>'[1]All Capital'!Q44</f>
        <v>541</v>
      </c>
      <c r="R44" s="8">
        <f>'[1]All Capital'!R44</f>
        <v>33962</v>
      </c>
      <c r="S44" s="8"/>
      <c r="T44" s="8"/>
      <c r="U44" s="8"/>
    </row>
    <row r="45" spans="1:21">
      <c r="A45" s="8" t="str">
        <f>'[1]All Capital'!A45</f>
        <v>TN</v>
      </c>
      <c r="B45" s="8" t="str">
        <f>'[1]All Capital'!B45</f>
        <v>Tennessee</v>
      </c>
      <c r="C45" s="8">
        <f>'[1]All Capital'!C45</f>
        <v>671532</v>
      </c>
      <c r="D45" s="8">
        <f>'[1]All Capital'!D45</f>
        <v>310860</v>
      </c>
      <c r="E45" s="8">
        <f>'[1]All Capital'!E45</f>
        <v>1386786</v>
      </c>
      <c r="F45" s="8">
        <f>'[1]All Capital'!F45</f>
        <v>15854</v>
      </c>
      <c r="G45" s="8">
        <f>'[1]All Capital'!G45</f>
        <v>58647</v>
      </c>
      <c r="H45" s="8">
        <f>'[1]All Capital'!H45</f>
        <v>10069</v>
      </c>
      <c r="I45" s="8">
        <f>'[1]All Capital'!I45</f>
        <v>29641</v>
      </c>
      <c r="J45" s="8">
        <f>'[1]All Capital'!J45</f>
        <v>223136</v>
      </c>
      <c r="K45" s="8">
        <f>'[1]All Capital'!K45</f>
        <v>46599</v>
      </c>
      <c r="L45" s="8">
        <f>'[1]All Capital'!L45</f>
        <v>29708</v>
      </c>
      <c r="M45" s="8">
        <f>'[1]All Capital'!M45</f>
        <v>287107</v>
      </c>
      <c r="N45" s="8">
        <f>'[1]All Capital'!N45</f>
        <v>13032</v>
      </c>
      <c r="O45" s="8">
        <f>'[1]All Capital'!O45</f>
        <v>369547</v>
      </c>
      <c r="P45" s="8">
        <f>'[1]All Capital'!P45</f>
        <v>504743</v>
      </c>
      <c r="Q45" s="8">
        <f>'[1]All Capital'!Q45</f>
        <v>85244</v>
      </c>
      <c r="R45" s="8">
        <f>'[1]All Capital'!R45</f>
        <v>152789</v>
      </c>
      <c r="S45" s="8"/>
      <c r="T45" s="8"/>
      <c r="U45" s="8"/>
    </row>
    <row r="46" spans="1:21">
      <c r="A46" s="8" t="str">
        <f>'[1]All Capital'!A46</f>
        <v>TX</v>
      </c>
      <c r="B46" s="8" t="str">
        <f>'[1]All Capital'!B46</f>
        <v>Texas</v>
      </c>
      <c r="C46" s="8">
        <f>'[1]All Capital'!C46</f>
        <v>5538384</v>
      </c>
      <c r="D46" s="8">
        <f>'[1]All Capital'!D46</f>
        <v>2679660</v>
      </c>
      <c r="E46" s="8">
        <f>'[1]All Capital'!E46</f>
        <v>6947596</v>
      </c>
      <c r="F46" s="8">
        <f>'[1]All Capital'!F46</f>
        <v>1110184</v>
      </c>
      <c r="G46" s="8">
        <f>'[1]All Capital'!G46</f>
        <v>257639</v>
      </c>
      <c r="H46" s="8">
        <f>'[1]All Capital'!H46</f>
        <v>126040</v>
      </c>
      <c r="I46" s="8">
        <f>'[1]All Capital'!I46</f>
        <v>190343</v>
      </c>
      <c r="J46" s="8">
        <f>'[1]All Capital'!J46</f>
        <v>248147</v>
      </c>
      <c r="K46" s="8">
        <f>'[1]All Capital'!K46</f>
        <v>579610</v>
      </c>
      <c r="L46" s="8">
        <f>'[1]All Capital'!L46</f>
        <v>504816</v>
      </c>
      <c r="M46" s="8">
        <f>'[1]All Capital'!M46</f>
        <v>1397705</v>
      </c>
      <c r="N46" s="8">
        <f>'[1]All Capital'!N46</f>
        <v>89272</v>
      </c>
      <c r="O46" s="8">
        <f>'[1]All Capital'!O46</f>
        <v>2197502</v>
      </c>
      <c r="P46" s="8">
        <f>'[1]All Capital'!P46</f>
        <v>1149466</v>
      </c>
      <c r="Q46" s="8">
        <f>'[1]All Capital'!Q46</f>
        <v>59687</v>
      </c>
      <c r="R46" s="8">
        <f>'[1]All Capital'!R46</f>
        <v>472054</v>
      </c>
      <c r="S46" s="8"/>
      <c r="T46" s="8"/>
      <c r="U46" s="8"/>
    </row>
    <row r="47" spans="1:21">
      <c r="A47" s="8" t="str">
        <f>'[1]All Capital'!A47</f>
        <v>UT</v>
      </c>
      <c r="B47" s="8" t="str">
        <f>'[1]All Capital'!B47</f>
        <v>Utah</v>
      </c>
      <c r="C47" s="8">
        <f>'[1]All Capital'!C47</f>
        <v>666528</v>
      </c>
      <c r="D47" s="8">
        <f>'[1]All Capital'!D47</f>
        <v>481828</v>
      </c>
      <c r="E47" s="8">
        <f>'[1]All Capital'!E47</f>
        <v>1377815</v>
      </c>
      <c r="F47" s="8">
        <f>'[1]All Capital'!F47</f>
        <v>395485</v>
      </c>
      <c r="G47" s="8">
        <f>'[1]All Capital'!G47</f>
        <v>22775</v>
      </c>
      <c r="H47" s="8">
        <f>'[1]All Capital'!H47</f>
        <v>24395</v>
      </c>
      <c r="I47" s="8">
        <f>'[1]All Capital'!I47</f>
        <v>22515</v>
      </c>
      <c r="J47" s="8">
        <f>'[1]All Capital'!J47</f>
        <v>63391</v>
      </c>
      <c r="K47" s="8">
        <f>'[1]All Capital'!K47</f>
        <v>133710</v>
      </c>
      <c r="L47" s="8">
        <f>'[1]All Capital'!L47</f>
        <v>29484</v>
      </c>
      <c r="M47" s="8">
        <f>'[1]All Capital'!M47</f>
        <v>155650</v>
      </c>
      <c r="N47" s="8">
        <f>'[1]All Capital'!N47</f>
        <v>5289</v>
      </c>
      <c r="O47" s="8">
        <f>'[1]All Capital'!O47</f>
        <v>273206</v>
      </c>
      <c r="P47" s="8">
        <f>'[1]All Capital'!P47</f>
        <v>39786</v>
      </c>
      <c r="Q47" s="8">
        <f>'[1]All Capital'!Q47</f>
        <v>6</v>
      </c>
      <c r="R47" s="8">
        <f>'[1]All Capital'!R47</f>
        <v>231170</v>
      </c>
      <c r="S47" s="8"/>
      <c r="T47" s="8"/>
      <c r="U47" s="8"/>
    </row>
    <row r="48" spans="1:21">
      <c r="A48" s="8" t="str">
        <f>'[1]All Capital'!A48</f>
        <v>VT</v>
      </c>
      <c r="B48" s="8" t="str">
        <f>'[1]All Capital'!B48</f>
        <v>Vermont</v>
      </c>
      <c r="C48" s="8">
        <f>'[1]All Capital'!C48</f>
        <v>45788</v>
      </c>
      <c r="D48" s="8">
        <f>'[1]All Capital'!D48</f>
        <v>33884</v>
      </c>
      <c r="E48" s="8">
        <f>'[1]All Capital'!E48</f>
        <v>239961</v>
      </c>
      <c r="F48" s="8">
        <f>'[1]All Capital'!F48</f>
        <v>6700</v>
      </c>
      <c r="G48" s="8">
        <f>'[1]All Capital'!G48</f>
        <v>10436</v>
      </c>
      <c r="H48" s="8">
        <f>'[1]All Capital'!H48</f>
        <v>593</v>
      </c>
      <c r="I48" s="8">
        <f>'[1]All Capital'!I48</f>
        <v>6165</v>
      </c>
      <c r="J48" s="8">
        <f>'[1]All Capital'!J48</f>
        <v>2649</v>
      </c>
      <c r="K48" s="8">
        <f>'[1]All Capital'!K48</f>
        <v>8206</v>
      </c>
      <c r="L48" s="8">
        <f>'[1]All Capital'!L48</f>
        <v>2753</v>
      </c>
      <c r="M48" s="8">
        <f>'[1]All Capital'!M48</f>
        <v>28901</v>
      </c>
      <c r="N48" s="8">
        <f>'[1]All Capital'!N48</f>
        <v>1781</v>
      </c>
      <c r="O48" s="8">
        <f>'[1]All Capital'!O48</f>
        <v>17721</v>
      </c>
      <c r="P48" s="8">
        <f>'[1]All Capital'!P48</f>
        <v>13774</v>
      </c>
      <c r="Q48" s="8">
        <f>'[1]All Capital'!Q48</f>
        <v>0</v>
      </c>
      <c r="R48" s="8">
        <f>'[1]All Capital'!R48</f>
        <v>4240</v>
      </c>
      <c r="S48" s="8"/>
      <c r="T48" s="8"/>
      <c r="U48" s="8"/>
    </row>
    <row r="49" spans="1:21">
      <c r="A49" s="8" t="str">
        <f>'[1]All Capital'!A49</f>
        <v>VA</v>
      </c>
      <c r="B49" s="8" t="str">
        <f>'[1]All Capital'!B49</f>
        <v>Virginia</v>
      </c>
      <c r="C49" s="8">
        <f>'[1]All Capital'!C49</f>
        <v>1366011</v>
      </c>
      <c r="D49" s="8">
        <f>'[1]All Capital'!D49</f>
        <v>1344917</v>
      </c>
      <c r="E49" s="8">
        <f>'[1]All Capital'!E49</f>
        <v>2210495</v>
      </c>
      <c r="F49" s="8">
        <f>'[1]All Capital'!F49</f>
        <v>114000</v>
      </c>
      <c r="G49" s="8">
        <f>'[1]All Capital'!G49</f>
        <v>135586</v>
      </c>
      <c r="H49" s="8">
        <f>'[1]All Capital'!H49</f>
        <v>71495</v>
      </c>
      <c r="I49" s="8">
        <f>'[1]All Capital'!I49</f>
        <v>97180</v>
      </c>
      <c r="J49" s="8">
        <f>'[1]All Capital'!J49</f>
        <v>106199</v>
      </c>
      <c r="K49" s="8">
        <f>'[1]All Capital'!K49</f>
        <v>164222</v>
      </c>
      <c r="L49" s="8">
        <f>'[1]All Capital'!L49</f>
        <v>37318</v>
      </c>
      <c r="M49" s="8">
        <f>'[1]All Capital'!M49</f>
        <v>544522</v>
      </c>
      <c r="N49" s="8">
        <f>'[1]All Capital'!N49</f>
        <v>42439</v>
      </c>
      <c r="O49" s="8">
        <f>'[1]All Capital'!O49</f>
        <v>303432</v>
      </c>
      <c r="P49" s="8">
        <f>'[1]All Capital'!P49</f>
        <v>21817</v>
      </c>
      <c r="Q49" s="8">
        <f>'[1]All Capital'!Q49</f>
        <v>29034</v>
      </c>
      <c r="R49" s="8">
        <f>'[1]All Capital'!R49</f>
        <v>282997</v>
      </c>
      <c r="S49" s="8"/>
      <c r="T49" s="8"/>
      <c r="U49" s="8"/>
    </row>
    <row r="50" spans="1:21">
      <c r="A50" s="8" t="str">
        <f>'[1]All Capital'!A50</f>
        <v>WA</v>
      </c>
      <c r="B50" s="8" t="str">
        <f>'[1]All Capital'!B50</f>
        <v>Washington</v>
      </c>
      <c r="C50" s="8">
        <f>'[1]All Capital'!C50</f>
        <v>1552356</v>
      </c>
      <c r="D50" s="8">
        <f>'[1]All Capital'!D50</f>
        <v>747323</v>
      </c>
      <c r="E50" s="8">
        <f>'[1]All Capital'!E50</f>
        <v>2566981</v>
      </c>
      <c r="F50" s="8">
        <f>'[1]All Capital'!F50</f>
        <v>1158316</v>
      </c>
      <c r="G50" s="8">
        <f>'[1]All Capital'!G50</f>
        <v>31706</v>
      </c>
      <c r="H50" s="8">
        <f>'[1]All Capital'!H50</f>
        <v>75362</v>
      </c>
      <c r="I50" s="8">
        <f>'[1]All Capital'!I50</f>
        <v>104745</v>
      </c>
      <c r="J50" s="8">
        <f>'[1]All Capital'!J50</f>
        <v>184918</v>
      </c>
      <c r="K50" s="8">
        <f>'[1]All Capital'!K50</f>
        <v>237703</v>
      </c>
      <c r="L50" s="8">
        <f>'[1]All Capital'!L50</f>
        <v>198708</v>
      </c>
      <c r="M50" s="8">
        <f>'[1]All Capital'!M50</f>
        <v>985177</v>
      </c>
      <c r="N50" s="8">
        <f>'[1]All Capital'!N50</f>
        <v>127247</v>
      </c>
      <c r="O50" s="8">
        <f>'[1]All Capital'!O50</f>
        <v>411965</v>
      </c>
      <c r="P50" s="8">
        <f>'[1]All Capital'!P50</f>
        <v>766843</v>
      </c>
      <c r="Q50" s="8">
        <f>'[1]All Capital'!Q50</f>
        <v>361</v>
      </c>
      <c r="R50" s="8">
        <f>'[1]All Capital'!R50</f>
        <v>101399</v>
      </c>
      <c r="S50" s="8"/>
      <c r="T50" s="8"/>
      <c r="U50" s="8"/>
    </row>
    <row r="51" spans="1:21">
      <c r="A51" s="8" t="str">
        <f>'[1]All Capital'!A51</f>
        <v>WV</v>
      </c>
      <c r="B51" s="8" t="str">
        <f>'[1]All Capital'!B51</f>
        <v>West Virginia</v>
      </c>
      <c r="C51" s="8">
        <f>'[1]All Capital'!C51</f>
        <v>245082</v>
      </c>
      <c r="D51" s="8">
        <f>'[1]All Capital'!D51</f>
        <v>191970</v>
      </c>
      <c r="E51" s="8">
        <f>'[1]All Capital'!E51</f>
        <v>798221</v>
      </c>
      <c r="F51" s="8">
        <f>'[1]All Capital'!F51</f>
        <v>5166</v>
      </c>
      <c r="G51" s="8">
        <f>'[1]All Capital'!G51</f>
        <v>16360</v>
      </c>
      <c r="H51" s="8">
        <f>'[1]All Capital'!H51</f>
        <v>11642</v>
      </c>
      <c r="I51" s="8">
        <f>'[1]All Capital'!I51</f>
        <v>3198</v>
      </c>
      <c r="J51" s="8">
        <f>'[1]All Capital'!J51</f>
        <v>18964</v>
      </c>
      <c r="K51" s="8">
        <f>'[1]All Capital'!K51</f>
        <v>6292</v>
      </c>
      <c r="L51" s="8">
        <f>'[1]All Capital'!L51</f>
        <v>23246</v>
      </c>
      <c r="M51" s="8">
        <f>'[1]All Capital'!M51</f>
        <v>102367</v>
      </c>
      <c r="N51" s="8">
        <f>'[1]All Capital'!N51</f>
        <v>3654</v>
      </c>
      <c r="O51" s="8">
        <f>'[1]All Capital'!O51</f>
        <v>127554</v>
      </c>
      <c r="P51" s="8">
        <f>'[1]All Capital'!P51</f>
        <v>22</v>
      </c>
      <c r="Q51" s="8">
        <f>'[1]All Capital'!Q51</f>
        <v>0</v>
      </c>
      <c r="R51" s="8">
        <f>'[1]All Capital'!R51</f>
        <v>31557</v>
      </c>
      <c r="S51" s="8"/>
      <c r="T51" s="8"/>
      <c r="U51" s="8"/>
    </row>
    <row r="52" spans="1:21">
      <c r="A52" s="8" t="str">
        <f>'[1]All Capital'!A52</f>
        <v>WI</v>
      </c>
      <c r="B52" s="8" t="str">
        <f>'[1]All Capital'!B52</f>
        <v>Wisconsin</v>
      </c>
      <c r="C52" s="8">
        <f>'[1]All Capital'!C52</f>
        <v>450919</v>
      </c>
      <c r="D52" s="8">
        <f>'[1]All Capital'!D52</f>
        <v>818538</v>
      </c>
      <c r="E52" s="8">
        <f>'[1]All Capital'!E52</f>
        <v>2124283</v>
      </c>
      <c r="F52" s="8">
        <f>'[1]All Capital'!F52</f>
        <v>35502</v>
      </c>
      <c r="G52" s="8">
        <f>'[1]All Capital'!G52</f>
        <v>85572</v>
      </c>
      <c r="H52" s="8">
        <f>'[1]All Capital'!H52</f>
        <v>62332</v>
      </c>
      <c r="I52" s="8">
        <f>'[1]All Capital'!I52</f>
        <v>51331</v>
      </c>
      <c r="J52" s="8">
        <f>'[1]All Capital'!J52</f>
        <v>52229</v>
      </c>
      <c r="K52" s="8">
        <f>'[1]All Capital'!K52</f>
        <v>121284</v>
      </c>
      <c r="L52" s="8">
        <f>'[1]All Capital'!L52</f>
        <v>193580</v>
      </c>
      <c r="M52" s="8">
        <f>'[1]All Capital'!M52</f>
        <v>229481</v>
      </c>
      <c r="N52" s="8">
        <f>'[1]All Capital'!N52</f>
        <v>10452</v>
      </c>
      <c r="O52" s="8">
        <f>'[1]All Capital'!O52</f>
        <v>57616</v>
      </c>
      <c r="P52" s="8">
        <f>'[1]All Capital'!P52</f>
        <v>9821</v>
      </c>
      <c r="Q52" s="8">
        <f>'[1]All Capital'!Q52</f>
        <v>0</v>
      </c>
      <c r="R52" s="8">
        <f>'[1]All Capital'!R52</f>
        <v>188551</v>
      </c>
      <c r="S52" s="8"/>
      <c r="T52" s="8"/>
      <c r="U52" s="8"/>
    </row>
    <row r="53" spans="1:21">
      <c r="A53" s="8" t="str">
        <f>'[1]All Capital'!A53</f>
        <v>WY</v>
      </c>
      <c r="B53" s="8" t="str">
        <f>'[1]All Capital'!B53</f>
        <v>Wyoming</v>
      </c>
      <c r="C53" s="8">
        <f>'[1]All Capital'!C53</f>
        <v>213263</v>
      </c>
      <c r="D53" s="8">
        <f>'[1]All Capital'!D53</f>
        <v>92637</v>
      </c>
      <c r="E53" s="8">
        <f>'[1]All Capital'!E53</f>
        <v>419398</v>
      </c>
      <c r="F53" s="8">
        <f>'[1]All Capital'!F53</f>
        <v>0</v>
      </c>
      <c r="G53" s="8">
        <f>'[1]All Capital'!G53</f>
        <v>17541</v>
      </c>
      <c r="H53" s="8">
        <f>'[1]All Capital'!H53</f>
        <v>6009</v>
      </c>
      <c r="I53" s="8">
        <f>'[1]All Capital'!I53</f>
        <v>16510</v>
      </c>
      <c r="J53" s="8">
        <f>'[1]All Capital'!J53</f>
        <v>2245</v>
      </c>
      <c r="K53" s="8">
        <f>'[1]All Capital'!K53</f>
        <v>41810</v>
      </c>
      <c r="L53" s="8">
        <f>'[1]All Capital'!L53</f>
        <v>50055</v>
      </c>
      <c r="M53" s="8">
        <f>'[1]All Capital'!M53</f>
        <v>28335</v>
      </c>
      <c r="N53" s="8">
        <f>'[1]All Capital'!N53</f>
        <v>14433</v>
      </c>
      <c r="O53" s="8">
        <f>'[1]All Capital'!O53</f>
        <v>71740</v>
      </c>
      <c r="P53" s="8">
        <f>'[1]All Capital'!P53</f>
        <v>9290</v>
      </c>
      <c r="Q53" s="8">
        <f>'[1]All Capital'!Q53</f>
        <v>0</v>
      </c>
      <c r="R53" s="8">
        <f>'[1]All Capital'!R53</f>
        <v>87197</v>
      </c>
      <c r="S53" s="8"/>
      <c r="T53" s="8"/>
      <c r="U53" s="8"/>
    </row>
  </sheetData>
  <sortState ref="A2:G625">
    <sortCondition ref="C2:C625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A2" sqref="A2:F55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4" width="17.85546875" bestFit="1" customWidth="1"/>
    <col min="5" max="5" width="10.42578125" bestFit="1" customWidth="1"/>
    <col min="6" max="6" width="20.140625" customWidth="1"/>
  </cols>
  <sheetData>
    <row r="1" spans="1:10">
      <c r="A1" s="26" t="s">
        <v>126</v>
      </c>
      <c r="B1" s="27"/>
      <c r="C1" s="27"/>
      <c r="D1" s="27"/>
      <c r="E1" s="27"/>
      <c r="F1" s="28"/>
      <c r="H1" t="s">
        <v>109</v>
      </c>
    </row>
    <row r="2" spans="1:10">
      <c r="A2" s="29" t="s">
        <v>161</v>
      </c>
      <c r="B2" s="30"/>
      <c r="C2" s="30"/>
      <c r="D2" s="30"/>
      <c r="E2" s="30"/>
      <c r="F2" s="31"/>
    </row>
    <row r="3" spans="1:10" ht="30" customHeight="1">
      <c r="A3" s="15" t="s">
        <v>104</v>
      </c>
      <c r="B3" s="15" t="s">
        <v>105</v>
      </c>
      <c r="C3" s="15" t="s">
        <v>111</v>
      </c>
      <c r="D3" s="16" t="s">
        <v>123</v>
      </c>
      <c r="E3" s="15" t="s">
        <v>124</v>
      </c>
      <c r="F3" s="15" t="s">
        <v>110</v>
      </c>
      <c r="I3" s="7"/>
      <c r="J3" s="7"/>
    </row>
    <row r="4" spans="1:10">
      <c r="A4" s="1" t="s">
        <v>96</v>
      </c>
      <c r="B4" s="1" t="s">
        <v>44</v>
      </c>
      <c r="C4" s="12">
        <f>1000*INDEX('Data - Total'!$C$2:$R$53,MATCH($B4,'Data - Total'!$B$2:$B$53,0),MATCH($H$1,'Data - Total'!$C$1:$R$1,0))/Population!$C2</f>
        <v>-1.6197435107859812</v>
      </c>
      <c r="D4" s="12">
        <f>INDEX('Data - Current'!$C$2:$R$53,MATCH($B4,'Data - Current'!$B$2:$B$53,0),MATCH($H$1,'Data - Current'!$C$1:$R$1,0))*1000/Population!$C2</f>
        <v>18.84212488002451</v>
      </c>
      <c r="E4" s="12">
        <f>INDEX('Data - Capital'!$C$2:$R$53,MATCH($B4,'Data - Capital'!$B$2:$B$53,0),MATCH($H$1,'Data - Capital'!$C$1:$R$1,0))*1000/Population!$C2</f>
        <v>2.0829603374882004</v>
      </c>
      <c r="F4" s="9">
        <f>D4+E4-C4</f>
        <v>22.54482872829869</v>
      </c>
    </row>
    <row r="5" spans="1:10">
      <c r="A5" s="2" t="s">
        <v>52</v>
      </c>
      <c r="B5" s="2" t="s">
        <v>0</v>
      </c>
      <c r="C5" s="13">
        <f>1000*INDEX('Data - Total'!$C$2:$R$53,MATCH($B5,'Data - Total'!$B$2:$B$53,0),MATCH($H$1,'Data - Total'!$C$1:$R$1,0))/Population!$C3</f>
        <v>-24.259758828467309</v>
      </c>
      <c r="D5" s="10">
        <f>INDEX('Data - Current'!$C$2:$R$53,MATCH($B5,'Data - Current'!$B$2:$B$53,0),MATCH($H$1,'Data - Current'!$C$1:$R$1,0))*1000/Population!$C3</f>
        <v>85.231004399807034</v>
      </c>
      <c r="E5" s="10">
        <f>INDEX('Data - Capital'!$C$2:$R$53,MATCH($B5,'Data - Capital'!$B$2:$B$53,0),MATCH($H$1,'Data - Capital'!$C$1:$R$1,0))*1000/Population!$C3</f>
        <v>5.3916110567258757</v>
      </c>
      <c r="F5" s="10">
        <f>D5+E5-C5</f>
        <v>114.88237428500022</v>
      </c>
    </row>
    <row r="6" spans="1:10">
      <c r="A6" s="2" t="s">
        <v>53</v>
      </c>
      <c r="B6" s="2" t="s">
        <v>1</v>
      </c>
      <c r="C6" s="13">
        <f>1000*INDEX('Data - Total'!$C$2:$R$53,MATCH($B6,'Data - Total'!$B$2:$B$53,0),MATCH($H$1,'Data - Total'!$C$1:$R$1,0))/Population!$C4</f>
        <v>12.020555861799171</v>
      </c>
      <c r="D6" s="10">
        <f>INDEX('Data - Current'!$C$2:$R$53,MATCH($B6,'Data - Current'!$B$2:$B$53,0),MATCH($H$1,'Data - Current'!$C$1:$R$1,0))*1000/Population!$C4</f>
        <v>13.656489499795509</v>
      </c>
      <c r="E6" s="10">
        <f>INDEX('Data - Capital'!$C$2:$R$53,MATCH($B6,'Data - Capital'!$B$2:$B$53,0),MATCH($H$1,'Data - Capital'!$C$1:$R$1,0))*1000/Population!$C4</f>
        <v>0</v>
      </c>
      <c r="F6" s="10">
        <f t="shared" ref="F6:F55" si="0">D6+E6-C6</f>
        <v>1.6359336379963381</v>
      </c>
    </row>
    <row r="7" spans="1:10">
      <c r="A7" s="2" t="s">
        <v>54</v>
      </c>
      <c r="B7" s="2" t="s">
        <v>2</v>
      </c>
      <c r="C7" s="13">
        <f>1000*INDEX('Data - Total'!$C$2:$R$53,MATCH($B7,'Data - Total'!$B$2:$B$53,0),MATCH($H$1,'Data - Total'!$C$1:$R$1,0))/Population!$C5</f>
        <v>-0.19935218927445564</v>
      </c>
      <c r="D7" s="10">
        <f>INDEX('Data - Current'!$C$2:$R$53,MATCH($B7,'Data - Current'!$B$2:$B$53,0),MATCH($H$1,'Data - Current'!$C$1:$R$1,0))*1000/Population!$C5</f>
        <v>4.4636892265623143</v>
      </c>
      <c r="E7" s="10">
        <f>INDEX('Data - Capital'!$C$2:$R$53,MATCH($B7,'Data - Capital'!$B$2:$B$53,0),MATCH($H$1,'Data - Capital'!$C$1:$R$1,0))*1000/Population!$C5</f>
        <v>2.0992227857569494</v>
      </c>
      <c r="F7" s="10">
        <f t="shared" si="0"/>
        <v>6.7622642015937195</v>
      </c>
    </row>
    <row r="8" spans="1:10">
      <c r="A8" s="2" t="s">
        <v>55</v>
      </c>
      <c r="B8" s="2" t="s">
        <v>3</v>
      </c>
      <c r="C8" s="13">
        <f>1000*INDEX('Data - Total'!$C$2:$R$53,MATCH($B8,'Data - Total'!$B$2:$B$53,0),MATCH($H$1,'Data - Total'!$C$1:$R$1,0))/Population!$C6</f>
        <v>-0.20615061200962939</v>
      </c>
      <c r="D8" s="10">
        <f>INDEX('Data - Current'!$C$2:$R$53,MATCH($B8,'Data - Current'!$B$2:$B$53,0),MATCH($H$1,'Data - Current'!$C$1:$R$1,0))*1000/Population!$C6</f>
        <v>1.2725053402502289</v>
      </c>
      <c r="E8" s="10">
        <f>INDEX('Data - Capital'!$C$2:$R$53,MATCH($B8,'Data - Capital'!$B$2:$B$53,0),MATCH($H$1,'Data - Capital'!$C$1:$R$1,0))*1000/Population!$C6</f>
        <v>1.627504831654969E-2</v>
      </c>
      <c r="F8" s="10">
        <f t="shared" si="0"/>
        <v>1.494931000576408</v>
      </c>
    </row>
    <row r="9" spans="1:10">
      <c r="A9" s="2" t="s">
        <v>56</v>
      </c>
      <c r="B9" s="2" t="s">
        <v>4</v>
      </c>
      <c r="C9" s="13">
        <f>1000*INDEX('Data - Total'!$C$2:$R$53,MATCH($B9,'Data - Total'!$B$2:$B$53,0),MATCH($H$1,'Data - Total'!$C$1:$R$1,0))/Population!$C7</f>
        <v>-2.2481542336108924</v>
      </c>
      <c r="D9" s="10">
        <f>INDEX('Data - Current'!$C$2:$R$53,MATCH($B9,'Data - Current'!$B$2:$B$53,0),MATCH($H$1,'Data - Current'!$C$1:$R$1,0))*1000/Population!$C7</f>
        <v>3.8700273600614565</v>
      </c>
      <c r="E9" s="10">
        <f>INDEX('Data - Capital'!$C$2:$R$53,MATCH($B9,'Data - Capital'!$B$2:$B$53,0),MATCH($H$1,'Data - Capital'!$C$1:$R$1,0))*1000/Population!$C7</f>
        <v>0.40280820265887041</v>
      </c>
      <c r="F9" s="10">
        <f t="shared" si="0"/>
        <v>6.5209897963312198</v>
      </c>
    </row>
    <row r="10" spans="1:10">
      <c r="A10" s="2" t="s">
        <v>57</v>
      </c>
      <c r="B10" s="2" t="s">
        <v>5</v>
      </c>
      <c r="C10" s="13">
        <f>1000*INDEX('Data - Total'!$C$2:$R$53,MATCH($B10,'Data - Total'!$B$2:$B$53,0),MATCH($H$1,'Data - Total'!$C$1:$R$1,0))/Population!$C8</f>
        <v>-2.1332089298533488</v>
      </c>
      <c r="D10" s="10">
        <f>INDEX('Data - Current'!$C$2:$R$53,MATCH($B10,'Data - Current'!$B$2:$B$53,0),MATCH($H$1,'Data - Current'!$C$1:$R$1,0))*1000/Population!$C8</f>
        <v>43.796561016805832</v>
      </c>
      <c r="E10" s="10">
        <f>INDEX('Data - Capital'!$C$2:$R$53,MATCH($B10,'Data - Capital'!$B$2:$B$53,0),MATCH($H$1,'Data - Capital'!$C$1:$R$1,0))*1000/Population!$C8</f>
        <v>2.0417168990018508E-2</v>
      </c>
      <c r="F10" s="10">
        <f t="shared" si="0"/>
        <v>45.950187115649193</v>
      </c>
    </row>
    <row r="11" spans="1:10">
      <c r="A11" s="2" t="s">
        <v>58</v>
      </c>
      <c r="B11" s="2" t="s">
        <v>6</v>
      </c>
      <c r="C11" s="13">
        <f>1000*INDEX('Data - Total'!$C$2:$R$53,MATCH($B11,'Data - Total'!$B$2:$B$53,0),MATCH($H$1,'Data - Total'!$C$1:$R$1,0))/Population!$C9</f>
        <v>0.94342194803973556</v>
      </c>
      <c r="D11" s="10">
        <f>INDEX('Data - Current'!$C$2:$R$53,MATCH($B11,'Data - Current'!$B$2:$B$53,0),MATCH($H$1,'Data - Current'!$C$1:$R$1,0))*1000/Population!$C9</f>
        <v>3.3744514325490864</v>
      </c>
      <c r="E11" s="10">
        <f>INDEX('Data - Capital'!$C$2:$R$53,MATCH($B11,'Data - Capital'!$B$2:$B$53,0),MATCH($H$1,'Data - Capital'!$C$1:$R$1,0))*1000/Population!$C9</f>
        <v>1.373540005152514</v>
      </c>
      <c r="F11" s="10">
        <f t="shared" si="0"/>
        <v>3.8045694896618647</v>
      </c>
    </row>
    <row r="12" spans="1:10">
      <c r="A12" s="2" t="s">
        <v>59</v>
      </c>
      <c r="B12" s="2" t="s">
        <v>7</v>
      </c>
      <c r="C12" s="13">
        <f>1000*INDEX('Data - Total'!$C$2:$R$53,MATCH($B12,'Data - Total'!$B$2:$B$53,0),MATCH($H$1,'Data - Total'!$C$1:$R$1,0))/Population!$C10</f>
        <v>0</v>
      </c>
      <c r="D12" s="10">
        <f>INDEX('Data - Current'!$C$2:$R$53,MATCH($B12,'Data - Current'!$B$2:$B$53,0),MATCH($H$1,'Data - Current'!$C$1:$R$1,0))*1000/Population!$C10</f>
        <v>0</v>
      </c>
      <c r="E12" s="10">
        <f>INDEX('Data - Capital'!$C$2:$R$53,MATCH($B12,'Data - Capital'!$B$2:$B$53,0),MATCH($H$1,'Data - Capital'!$C$1:$R$1,0))*1000/Population!$C10</f>
        <v>0</v>
      </c>
      <c r="F12" s="10">
        <f t="shared" si="0"/>
        <v>0</v>
      </c>
    </row>
    <row r="13" spans="1:10">
      <c r="A13" s="2" t="s">
        <v>60</v>
      </c>
      <c r="B13" s="2" t="s">
        <v>8</v>
      </c>
      <c r="C13" s="13">
        <f>1000*INDEX('Data - Total'!$C$2:$R$53,MATCH($B13,'Data - Total'!$B$2:$B$53,0),MATCH($H$1,'Data - Total'!$C$1:$R$1,0))/Population!$C11</f>
        <v>0</v>
      </c>
      <c r="D13" s="10">
        <f>INDEX('Data - Current'!$C$2:$R$53,MATCH($B13,'Data - Current'!$B$2:$B$53,0),MATCH($H$1,'Data - Current'!$C$1:$R$1,0))*1000/Population!$C11</f>
        <v>0</v>
      </c>
      <c r="E13" s="10">
        <f>INDEX('Data - Capital'!$C$2:$R$53,MATCH($B13,'Data - Capital'!$B$2:$B$53,0),MATCH($H$1,'Data - Capital'!$C$1:$R$1,0))*1000/Population!$C11</f>
        <v>0</v>
      </c>
      <c r="F13" s="10">
        <f t="shared" si="0"/>
        <v>0</v>
      </c>
    </row>
    <row r="14" spans="1:10">
      <c r="A14" s="2" t="s">
        <v>61</v>
      </c>
      <c r="B14" s="2" t="s">
        <v>9</v>
      </c>
      <c r="C14" s="13">
        <f>1000*INDEX('Data - Total'!$C$2:$R$53,MATCH($B14,'Data - Total'!$B$2:$B$53,0),MATCH($H$1,'Data - Total'!$C$1:$R$1,0))/Population!$C12</f>
        <v>-2.1337355530851387</v>
      </c>
      <c r="D14" s="10">
        <f>INDEX('Data - Current'!$C$2:$R$53,MATCH($B14,'Data - Current'!$B$2:$B$53,0),MATCH($H$1,'Data - Current'!$C$1:$R$1,0))*1000/Population!$C12</f>
        <v>9.841563974066581</v>
      </c>
      <c r="E14" s="10">
        <f>INDEX('Data - Capital'!$C$2:$R$53,MATCH($B14,'Data - Capital'!$B$2:$B$53,0),MATCH($H$1,'Data - Capital'!$C$1:$R$1,0))*1000/Population!$C12</f>
        <v>0.76403015470163993</v>
      </c>
      <c r="F14" s="10">
        <f t="shared" si="0"/>
        <v>12.739329681853359</v>
      </c>
    </row>
    <row r="15" spans="1:10">
      <c r="A15" s="2" t="s">
        <v>62</v>
      </c>
      <c r="B15" s="2" t="s">
        <v>10</v>
      </c>
      <c r="C15" s="13">
        <f>1000*INDEX('Data - Total'!$C$2:$R$53,MATCH($B15,'Data - Total'!$B$2:$B$53,0),MATCH($H$1,'Data - Total'!$C$1:$R$1,0))/Population!$C13</f>
        <v>-6.612360116947273</v>
      </c>
      <c r="D15" s="10">
        <f>INDEX('Data - Current'!$C$2:$R$53,MATCH($B15,'Data - Current'!$B$2:$B$53,0),MATCH($H$1,'Data - Current'!$C$1:$R$1,0))*1000/Population!$C13</f>
        <v>70.417884867426153</v>
      </c>
      <c r="E15" s="10">
        <f>INDEX('Data - Capital'!$C$2:$R$53,MATCH($B15,'Data - Capital'!$B$2:$B$53,0),MATCH($H$1,'Data - Capital'!$C$1:$R$1,0))*1000/Population!$C13</f>
        <v>1.4371408408105655</v>
      </c>
      <c r="F15" s="10">
        <f t="shared" si="0"/>
        <v>78.467385825183996</v>
      </c>
    </row>
    <row r="16" spans="1:10">
      <c r="A16" s="2" t="s">
        <v>63</v>
      </c>
      <c r="B16" s="2" t="s">
        <v>11</v>
      </c>
      <c r="C16" s="13">
        <f>1000*INDEX('Data - Total'!$C$2:$R$53,MATCH($B16,'Data - Total'!$B$2:$B$53,0),MATCH($H$1,'Data - Total'!$C$1:$R$1,0))/Population!$C14</f>
        <v>0</v>
      </c>
      <c r="D16" s="10">
        <f>INDEX('Data - Current'!$C$2:$R$53,MATCH($B16,'Data - Current'!$B$2:$B$53,0),MATCH($H$1,'Data - Current'!$C$1:$R$1,0))*1000/Population!$C14</f>
        <v>0</v>
      </c>
      <c r="E16" s="10">
        <f>INDEX('Data - Capital'!$C$2:$R$53,MATCH($B16,'Data - Capital'!$B$2:$B$53,0),MATCH($H$1,'Data - Capital'!$C$1:$R$1,0))*1000/Population!$C14</f>
        <v>0</v>
      </c>
      <c r="F16" s="10">
        <f t="shared" si="0"/>
        <v>0</v>
      </c>
    </row>
    <row r="17" spans="1:6">
      <c r="A17" s="2" t="s">
        <v>64</v>
      </c>
      <c r="B17" s="2" t="s">
        <v>12</v>
      </c>
      <c r="C17" s="13">
        <f>1000*INDEX('Data - Total'!$C$2:$R$53,MATCH($B17,'Data - Total'!$B$2:$B$53,0),MATCH($H$1,'Data - Total'!$C$1:$R$1,0))/Population!$C15</f>
        <v>1.5041458018663943E-2</v>
      </c>
      <c r="D17" s="10">
        <f>INDEX('Data - Current'!$C$2:$R$53,MATCH($B17,'Data - Current'!$B$2:$B$53,0),MATCH($H$1,'Data - Current'!$C$1:$R$1,0))*1000/Population!$C15</f>
        <v>1.5041458018663943E-2</v>
      </c>
      <c r="E17" s="10">
        <f>INDEX('Data - Capital'!$C$2:$R$53,MATCH($B17,'Data - Capital'!$B$2:$B$53,0),MATCH($H$1,'Data - Capital'!$C$1:$R$1,0))*1000/Population!$C15</f>
        <v>0</v>
      </c>
      <c r="F17" s="10">
        <f t="shared" si="0"/>
        <v>0</v>
      </c>
    </row>
    <row r="18" spans="1:6">
      <c r="A18" s="2" t="s">
        <v>65</v>
      </c>
      <c r="B18" s="2" t="s">
        <v>13</v>
      </c>
      <c r="C18" s="13">
        <f>1000*INDEX('Data - Total'!$C$2:$R$53,MATCH($B18,'Data - Total'!$B$2:$B$53,0),MATCH($H$1,'Data - Total'!$C$1:$R$1,0))/Population!$C16</f>
        <v>-0.26868600890042793</v>
      </c>
      <c r="D18" s="10">
        <f>INDEX('Data - Current'!$C$2:$R$53,MATCH($B18,'Data - Current'!$B$2:$B$53,0),MATCH($H$1,'Data - Current'!$C$1:$R$1,0))*1000/Population!$C16</f>
        <v>7.0906229981086337</v>
      </c>
      <c r="E18" s="10">
        <f>INDEX('Data - Capital'!$C$2:$R$53,MATCH($B18,'Data - Capital'!$B$2:$B$53,0),MATCH($H$1,'Data - Capital'!$C$1:$R$1,0))*1000/Population!$C16</f>
        <v>0</v>
      </c>
      <c r="F18" s="10">
        <f t="shared" si="0"/>
        <v>7.3593090070090614</v>
      </c>
    </row>
    <row r="19" spans="1:6">
      <c r="A19" s="2" t="s">
        <v>66</v>
      </c>
      <c r="B19" s="2" t="s">
        <v>14</v>
      </c>
      <c r="C19" s="13">
        <f>1000*INDEX('Data - Total'!$C$2:$R$53,MATCH($B19,'Data - Total'!$B$2:$B$53,0),MATCH($H$1,'Data - Total'!$C$1:$R$1,0))/Population!$C17</f>
        <v>23.687781753393278</v>
      </c>
      <c r="D19" s="10">
        <f>INDEX('Data - Current'!$C$2:$R$53,MATCH($B19,'Data - Current'!$B$2:$B$53,0),MATCH($H$1,'Data - Current'!$C$1:$R$1,0))*1000/Population!$C17</f>
        <v>61.31103739090851</v>
      </c>
      <c r="E19" s="10">
        <f>INDEX('Data - Capital'!$C$2:$R$53,MATCH($B19,'Data - Capital'!$B$2:$B$53,0),MATCH($H$1,'Data - Capital'!$C$1:$R$1,0))*1000/Population!$C17</f>
        <v>32.249750368329082</v>
      </c>
      <c r="F19" s="10">
        <f t="shared" si="0"/>
        <v>69.873006005844317</v>
      </c>
    </row>
    <row r="20" spans="1:6">
      <c r="A20" s="2" t="s">
        <v>67</v>
      </c>
      <c r="B20" s="2" t="s">
        <v>15</v>
      </c>
      <c r="C20" s="13">
        <f>1000*INDEX('Data - Total'!$C$2:$R$53,MATCH($B20,'Data - Total'!$B$2:$B$53,0),MATCH($H$1,'Data - Total'!$C$1:$R$1,0))/Population!$C18</f>
        <v>-0.47790346675076034</v>
      </c>
      <c r="D20" s="10">
        <f>INDEX('Data - Current'!$C$2:$R$53,MATCH($B20,'Data - Current'!$B$2:$B$53,0),MATCH($H$1,'Data - Current'!$C$1:$R$1,0))*1000/Population!$C18</f>
        <v>18.073203757556644</v>
      </c>
      <c r="E20" s="10">
        <f>INDEX('Data - Capital'!$C$2:$R$53,MATCH($B20,'Data - Capital'!$B$2:$B$53,0),MATCH($H$1,'Data - Capital'!$C$1:$R$1,0))*1000/Population!$C18</f>
        <v>0.7558677280241618</v>
      </c>
      <c r="F20" s="10">
        <f t="shared" si="0"/>
        <v>19.306974952331565</v>
      </c>
    </row>
    <row r="21" spans="1:6">
      <c r="A21" s="2" t="s">
        <v>68</v>
      </c>
      <c r="B21" s="2" t="s">
        <v>16</v>
      </c>
      <c r="C21" s="13">
        <f>1000*INDEX('Data - Total'!$C$2:$R$53,MATCH($B21,'Data - Total'!$B$2:$B$53,0),MATCH($H$1,'Data - Total'!$C$1:$R$1,0))/Population!$C19</f>
        <v>-3.2117495493709907</v>
      </c>
      <c r="D21" s="10">
        <f>INDEX('Data - Current'!$C$2:$R$53,MATCH($B21,'Data - Current'!$B$2:$B$53,0),MATCH($H$1,'Data - Current'!$C$1:$R$1,0))*1000/Population!$C19</f>
        <v>12.558706512827941</v>
      </c>
      <c r="E21" s="10">
        <f>INDEX('Data - Capital'!$C$2:$R$53,MATCH($B21,'Data - Capital'!$B$2:$B$53,0),MATCH($H$1,'Data - Capital'!$C$1:$R$1,0))*1000/Population!$C19</f>
        <v>0.14379933789933769</v>
      </c>
      <c r="F21" s="10">
        <f t="shared" si="0"/>
        <v>15.91425540009827</v>
      </c>
    </row>
    <row r="22" spans="1:6">
      <c r="A22" s="2" t="s">
        <v>69</v>
      </c>
      <c r="B22" s="2" t="s">
        <v>17</v>
      </c>
      <c r="C22" s="13">
        <f>1000*INDEX('Data - Total'!$C$2:$R$53,MATCH($B22,'Data - Total'!$B$2:$B$53,0),MATCH($H$1,'Data - Total'!$C$1:$R$1,0))/Population!$C20</f>
        <v>-9.2846640728282299</v>
      </c>
      <c r="D22" s="10">
        <f>INDEX('Data - Current'!$C$2:$R$53,MATCH($B22,'Data - Current'!$B$2:$B$53,0),MATCH($H$1,'Data - Current'!$C$1:$R$1,0))*1000/Population!$C20</f>
        <v>60.641524456109494</v>
      </c>
      <c r="E22" s="10">
        <f>INDEX('Data - Capital'!$C$2:$R$53,MATCH($B22,'Data - Capital'!$B$2:$B$53,0),MATCH($H$1,'Data - Capital'!$C$1:$R$1,0))*1000/Population!$C20</f>
        <v>0.3526890256908633</v>
      </c>
      <c r="F22" s="10">
        <f t="shared" si="0"/>
        <v>70.278877554628593</v>
      </c>
    </row>
    <row r="23" spans="1:6">
      <c r="A23" s="2" t="s">
        <v>70</v>
      </c>
      <c r="B23" s="2" t="s">
        <v>18</v>
      </c>
      <c r="C23" s="13">
        <f>1000*INDEX('Data - Total'!$C$2:$R$53,MATCH($B23,'Data - Total'!$B$2:$B$53,0),MATCH($H$1,'Data - Total'!$C$1:$R$1,0))/Population!$C21</f>
        <v>-6.8170999299852504</v>
      </c>
      <c r="D23" s="10">
        <f>INDEX('Data - Current'!$C$2:$R$53,MATCH($B23,'Data - Current'!$B$2:$B$53,0),MATCH($H$1,'Data - Current'!$C$1:$R$1,0))*1000/Population!$C21</f>
        <v>21.462865253747005</v>
      </c>
      <c r="E23" s="10">
        <f>INDEX('Data - Capital'!$C$2:$R$53,MATCH($B23,'Data - Capital'!$B$2:$B$53,0),MATCH($H$1,'Data - Capital'!$C$1:$R$1,0))*1000/Population!$C21</f>
        <v>2.1099978630733869</v>
      </c>
      <c r="F23" s="10">
        <f t="shared" si="0"/>
        <v>30.389963046805644</v>
      </c>
    </row>
    <row r="24" spans="1:6">
      <c r="A24" s="2" t="s">
        <v>71</v>
      </c>
      <c r="B24" s="2" t="s">
        <v>19</v>
      </c>
      <c r="C24" s="13">
        <f>1000*INDEX('Data - Total'!$C$2:$R$53,MATCH($B24,'Data - Total'!$B$2:$B$53,0),MATCH($H$1,'Data - Total'!$C$1:$R$1,0))/Population!$C22</f>
        <v>0</v>
      </c>
      <c r="D24" s="10">
        <f>INDEX('Data - Current'!$C$2:$R$53,MATCH($B24,'Data - Current'!$B$2:$B$53,0),MATCH($H$1,'Data - Current'!$C$1:$R$1,0))*1000/Population!$C22</f>
        <v>0</v>
      </c>
      <c r="E24" s="10">
        <f>INDEX('Data - Capital'!$C$2:$R$53,MATCH($B24,'Data - Capital'!$B$2:$B$53,0),MATCH($H$1,'Data - Capital'!$C$1:$R$1,0))*1000/Population!$C22</f>
        <v>0</v>
      </c>
      <c r="F24" s="10">
        <f t="shared" si="0"/>
        <v>0</v>
      </c>
    </row>
    <row r="25" spans="1:6">
      <c r="A25" s="2" t="s">
        <v>72</v>
      </c>
      <c r="B25" s="2" t="s">
        <v>20</v>
      </c>
      <c r="C25" s="13">
        <f>1000*INDEX('Data - Total'!$C$2:$R$53,MATCH($B25,'Data - Total'!$B$2:$B$53,0),MATCH($H$1,'Data - Total'!$C$1:$R$1,0))/Population!$C23</f>
        <v>0</v>
      </c>
      <c r="D25" s="10">
        <f>INDEX('Data - Current'!$C$2:$R$53,MATCH($B25,'Data - Current'!$B$2:$B$53,0),MATCH($H$1,'Data - Current'!$C$1:$R$1,0))*1000/Population!$C23</f>
        <v>0</v>
      </c>
      <c r="E25" s="10">
        <f>INDEX('Data - Capital'!$C$2:$R$53,MATCH($B25,'Data - Capital'!$B$2:$B$53,0),MATCH($H$1,'Data - Capital'!$C$1:$R$1,0))*1000/Population!$C23</f>
        <v>0</v>
      </c>
      <c r="F25" s="10">
        <f t="shared" si="0"/>
        <v>0</v>
      </c>
    </row>
    <row r="26" spans="1:6">
      <c r="A26" s="2" t="s">
        <v>73</v>
      </c>
      <c r="B26" s="2" t="s">
        <v>21</v>
      </c>
      <c r="C26" s="13">
        <f>1000*INDEX('Data - Total'!$C$2:$R$53,MATCH($B26,'Data - Total'!$B$2:$B$53,0),MATCH($H$1,'Data - Total'!$C$1:$R$1,0))/Population!$C24</f>
        <v>-0.40686141425808864</v>
      </c>
      <c r="D26" s="10">
        <f>INDEX('Data - Current'!$C$2:$R$53,MATCH($B26,'Data - Current'!$B$2:$B$53,0),MATCH($H$1,'Data - Current'!$C$1:$R$1,0))*1000/Population!$C24</f>
        <v>6.9750890535198549</v>
      </c>
      <c r="E26" s="10">
        <f>INDEX('Data - Capital'!$C$2:$R$53,MATCH($B26,'Data - Capital'!$B$2:$B$53,0),MATCH($H$1,'Data - Capital'!$C$1:$R$1,0))*1000/Population!$C24</f>
        <v>0</v>
      </c>
      <c r="F26" s="10">
        <f t="shared" si="0"/>
        <v>7.3819504677779433</v>
      </c>
    </row>
    <row r="27" spans="1:6">
      <c r="A27" s="2" t="s">
        <v>74</v>
      </c>
      <c r="B27" s="2" t="s">
        <v>22</v>
      </c>
      <c r="C27" s="13">
        <f>1000*INDEX('Data - Total'!$C$2:$R$53,MATCH($B27,'Data - Total'!$B$2:$B$53,0),MATCH($H$1,'Data - Total'!$C$1:$R$1,0))/Population!$C25</f>
        <v>0</v>
      </c>
      <c r="D27" s="10">
        <f>INDEX('Data - Current'!$C$2:$R$53,MATCH($B27,'Data - Current'!$B$2:$B$53,0),MATCH($H$1,'Data - Current'!$C$1:$R$1,0))*1000/Population!$C25</f>
        <v>0</v>
      </c>
      <c r="E27" s="10">
        <f>INDEX('Data - Capital'!$C$2:$R$53,MATCH($B27,'Data - Capital'!$B$2:$B$53,0),MATCH($H$1,'Data - Capital'!$C$1:$R$1,0))*1000/Population!$C25</f>
        <v>0</v>
      </c>
      <c r="F27" s="10">
        <f t="shared" si="0"/>
        <v>0</v>
      </c>
    </row>
    <row r="28" spans="1:6">
      <c r="A28" s="2" t="s">
        <v>75</v>
      </c>
      <c r="B28" s="2" t="s">
        <v>23</v>
      </c>
      <c r="C28" s="13">
        <f>1000*INDEX('Data - Total'!$C$2:$R$53,MATCH($B28,'Data - Total'!$B$2:$B$53,0),MATCH($H$1,'Data - Total'!$C$1:$R$1,0))/Population!$C26</f>
        <v>-2.2688856199523659</v>
      </c>
      <c r="D28" s="10">
        <f>INDEX('Data - Current'!$C$2:$R$53,MATCH($B28,'Data - Current'!$B$2:$B$53,0),MATCH($H$1,'Data - Current'!$C$1:$R$1,0))*1000/Population!$C26</f>
        <v>21.50980882296912</v>
      </c>
      <c r="E28" s="10">
        <f>INDEX('Data - Capital'!$C$2:$R$53,MATCH($B28,'Data - Capital'!$B$2:$B$53,0),MATCH($H$1,'Data - Capital'!$C$1:$R$1,0))*1000/Population!$C26</f>
        <v>0.69787561459052538</v>
      </c>
      <c r="F28" s="10">
        <f t="shared" si="0"/>
        <v>24.476570057512014</v>
      </c>
    </row>
    <row r="29" spans="1:6">
      <c r="A29" s="2" t="s">
        <v>76</v>
      </c>
      <c r="B29" s="2" t="s">
        <v>24</v>
      </c>
      <c r="C29" s="13">
        <f>1000*INDEX('Data - Total'!$C$2:$R$53,MATCH($B29,'Data - Total'!$B$2:$B$53,0),MATCH($H$1,'Data - Total'!$C$1:$R$1,0))/Population!$C27</f>
        <v>-5.8125263509343341</v>
      </c>
      <c r="D29" s="10">
        <f>INDEX('Data - Current'!$C$2:$R$53,MATCH($B29,'Data - Current'!$B$2:$B$53,0),MATCH($H$1,'Data - Current'!$C$1:$R$1,0))*1000/Population!$C27</f>
        <v>49.298809800086197</v>
      </c>
      <c r="E29" s="10">
        <f>INDEX('Data - Capital'!$C$2:$R$53,MATCH($B29,'Data - Capital'!$B$2:$B$53,0),MATCH($H$1,'Data - Capital'!$C$1:$R$1,0))*1000/Population!$C27</f>
        <v>2.3043149058465837</v>
      </c>
      <c r="F29" s="10">
        <f t="shared" si="0"/>
        <v>57.415651056867112</v>
      </c>
    </row>
    <row r="30" spans="1:6">
      <c r="A30" s="2" t="s">
        <v>77</v>
      </c>
      <c r="B30" s="2" t="s">
        <v>25</v>
      </c>
      <c r="C30" s="13">
        <f>1000*INDEX('Data - Total'!$C$2:$R$53,MATCH($B30,'Data - Total'!$B$2:$B$53,0),MATCH($H$1,'Data - Total'!$C$1:$R$1,0))/Population!$C28</f>
        <v>0.35550209193562921</v>
      </c>
      <c r="D30" s="10">
        <f>INDEX('Data - Current'!$C$2:$R$53,MATCH($B30,'Data - Current'!$B$2:$B$53,0),MATCH($H$1,'Data - Current'!$C$1:$R$1,0))*1000/Population!$C28</f>
        <v>21.194696147781322</v>
      </c>
      <c r="E30" s="10">
        <f>INDEX('Data - Capital'!$C$2:$R$53,MATCH($B30,'Data - Capital'!$B$2:$B$53,0),MATCH($H$1,'Data - Capital'!$C$1:$R$1,0))*1000/Population!$C28</f>
        <v>2.2264521770851848</v>
      </c>
      <c r="F30" s="10">
        <f t="shared" si="0"/>
        <v>23.065646232930877</v>
      </c>
    </row>
    <row r="31" spans="1:6">
      <c r="A31" s="2" t="s">
        <v>78</v>
      </c>
      <c r="B31" s="2" t="s">
        <v>26</v>
      </c>
      <c r="C31" s="13">
        <f>1000*INDEX('Data - Total'!$C$2:$R$53,MATCH($B31,'Data - Total'!$B$2:$B$53,0),MATCH($H$1,'Data - Total'!$C$1:$R$1,0))/Population!$C29</f>
        <v>0</v>
      </c>
      <c r="D31" s="10">
        <f>INDEX('Data - Current'!$C$2:$R$53,MATCH($B31,'Data - Current'!$B$2:$B$53,0),MATCH($H$1,'Data - Current'!$C$1:$R$1,0))*1000/Population!$C29</f>
        <v>0</v>
      </c>
      <c r="E31" s="10">
        <f>INDEX('Data - Capital'!$C$2:$R$53,MATCH($B31,'Data - Capital'!$B$2:$B$53,0),MATCH($H$1,'Data - Capital'!$C$1:$R$1,0))*1000/Population!$C29</f>
        <v>0</v>
      </c>
      <c r="F31" s="10">
        <f t="shared" si="0"/>
        <v>0</v>
      </c>
    </row>
    <row r="32" spans="1:6">
      <c r="A32" s="2" t="s">
        <v>79</v>
      </c>
      <c r="B32" s="2" t="s">
        <v>27</v>
      </c>
      <c r="C32" s="13">
        <f>1000*INDEX('Data - Total'!$C$2:$R$53,MATCH($B32,'Data - Total'!$B$2:$B$53,0),MATCH($H$1,'Data - Total'!$C$1:$R$1,0))/Population!$C30</f>
        <v>9.7036519253435891</v>
      </c>
      <c r="D32" s="10">
        <f>INDEX('Data - Current'!$C$2:$R$53,MATCH($B32,'Data - Current'!$B$2:$B$53,0),MATCH($H$1,'Data - Current'!$C$1:$R$1,0))*1000/Population!$C30</f>
        <v>132.5894495622982</v>
      </c>
      <c r="E32" s="10">
        <f>INDEX('Data - Capital'!$C$2:$R$53,MATCH($B32,'Data - Capital'!$B$2:$B$53,0),MATCH($H$1,'Data - Capital'!$C$1:$R$1,0))*1000/Population!$C30</f>
        <v>21.447199576175958</v>
      </c>
      <c r="F32" s="10">
        <f t="shared" si="0"/>
        <v>144.33299721313057</v>
      </c>
    </row>
    <row r="33" spans="1:6">
      <c r="A33" s="2" t="s">
        <v>80</v>
      </c>
      <c r="B33" s="2" t="s">
        <v>28</v>
      </c>
      <c r="C33" s="13">
        <f>1000*INDEX('Data - Total'!$C$2:$R$53,MATCH($B33,'Data - Total'!$B$2:$B$53,0),MATCH($H$1,'Data - Total'!$C$1:$R$1,0))/Population!$C31</f>
        <v>0</v>
      </c>
      <c r="D33" s="10">
        <f>INDEX('Data - Current'!$C$2:$R$53,MATCH($B33,'Data - Current'!$B$2:$B$53,0),MATCH($H$1,'Data - Current'!$C$1:$R$1,0))*1000/Population!$C31</f>
        <v>0</v>
      </c>
      <c r="E33" s="10">
        <f>INDEX('Data - Capital'!$C$2:$R$53,MATCH($B33,'Data - Capital'!$B$2:$B$53,0),MATCH($H$1,'Data - Capital'!$C$1:$R$1,0))*1000/Population!$C31</f>
        <v>0</v>
      </c>
      <c r="F33" s="10">
        <f t="shared" si="0"/>
        <v>0</v>
      </c>
    </row>
    <row r="34" spans="1:6">
      <c r="A34" s="2" t="s">
        <v>81</v>
      </c>
      <c r="B34" s="2" t="s">
        <v>29</v>
      </c>
      <c r="C34" s="13">
        <f>1000*INDEX('Data - Total'!$C$2:$R$53,MATCH($B34,'Data - Total'!$B$2:$B$53,0),MATCH($H$1,'Data - Total'!$C$1:$R$1,0))/Population!$C32</f>
        <v>0</v>
      </c>
      <c r="D34" s="10">
        <f>INDEX('Data - Current'!$C$2:$R$53,MATCH($B34,'Data - Current'!$B$2:$B$53,0),MATCH($H$1,'Data - Current'!$C$1:$R$1,0))*1000/Population!$C32</f>
        <v>0</v>
      </c>
      <c r="E34" s="10">
        <f>INDEX('Data - Capital'!$C$2:$R$53,MATCH($B34,'Data - Capital'!$B$2:$B$53,0),MATCH($H$1,'Data - Capital'!$C$1:$R$1,0))*1000/Population!$C32</f>
        <v>0</v>
      </c>
      <c r="F34" s="10">
        <f t="shared" si="0"/>
        <v>0</v>
      </c>
    </row>
    <row r="35" spans="1:6">
      <c r="A35" s="2" t="s">
        <v>82</v>
      </c>
      <c r="B35" s="2" t="s">
        <v>30</v>
      </c>
      <c r="C35" s="13">
        <f>1000*INDEX('Data - Total'!$C$2:$R$53,MATCH($B35,'Data - Total'!$B$2:$B$53,0),MATCH($H$1,'Data - Total'!$C$1:$R$1,0))/Population!$C33</f>
        <v>0</v>
      </c>
      <c r="D35" s="10">
        <f>INDEX('Data - Current'!$C$2:$R$53,MATCH($B35,'Data - Current'!$B$2:$B$53,0),MATCH($H$1,'Data - Current'!$C$1:$R$1,0))*1000/Population!$C33</f>
        <v>0</v>
      </c>
      <c r="E35" s="10">
        <f>INDEX('Data - Capital'!$C$2:$R$53,MATCH($B35,'Data - Capital'!$B$2:$B$53,0),MATCH($H$1,'Data - Capital'!$C$1:$R$1,0))*1000/Population!$C33</f>
        <v>0</v>
      </c>
      <c r="F35" s="10">
        <f t="shared" si="0"/>
        <v>0</v>
      </c>
    </row>
    <row r="36" spans="1:6">
      <c r="A36" s="2" t="s">
        <v>83</v>
      </c>
      <c r="B36" s="2" t="s">
        <v>31</v>
      </c>
      <c r="C36" s="13">
        <f>1000*INDEX('Data - Total'!$C$2:$R$53,MATCH($B36,'Data - Total'!$B$2:$B$53,0),MATCH($H$1,'Data - Total'!$C$1:$R$1,0))/Population!$C34</f>
        <v>-3.8698182955529949</v>
      </c>
      <c r="D36" s="10">
        <f>INDEX('Data - Current'!$C$2:$R$53,MATCH($B36,'Data - Current'!$B$2:$B$53,0),MATCH($H$1,'Data - Current'!$C$1:$R$1,0))*1000/Population!$C34</f>
        <v>31.994719355423648</v>
      </c>
      <c r="E36" s="10">
        <f>INDEX('Data - Capital'!$C$2:$R$53,MATCH($B36,'Data - Capital'!$B$2:$B$53,0),MATCH($H$1,'Data - Capital'!$C$1:$R$1,0))*1000/Population!$C34</f>
        <v>0.57325311307621529</v>
      </c>
      <c r="F36" s="10">
        <f t="shared" si="0"/>
        <v>36.437790764052856</v>
      </c>
    </row>
    <row r="37" spans="1:6">
      <c r="A37" s="2" t="s">
        <v>84</v>
      </c>
      <c r="B37" s="2" t="s">
        <v>32</v>
      </c>
      <c r="C37" s="13">
        <f>1000*INDEX('Data - Total'!$C$2:$R$53,MATCH($B37,'Data - Total'!$B$2:$B$53,0),MATCH($H$1,'Data - Total'!$C$1:$R$1,0))/Population!$C35</f>
        <v>0.25710021961387536</v>
      </c>
      <c r="D37" s="10">
        <f>INDEX('Data - Current'!$C$2:$R$53,MATCH($B37,'Data - Current'!$B$2:$B$53,0),MATCH($H$1,'Data - Current'!$C$1:$R$1,0))*1000/Population!$C35</f>
        <v>0.85667772046305579</v>
      </c>
      <c r="E37" s="10">
        <f>INDEX('Data - Capital'!$C$2:$R$53,MATCH($B37,'Data - Capital'!$B$2:$B$53,0),MATCH($H$1,'Data - Capital'!$C$1:$R$1,0))*1000/Population!$C35</f>
        <v>0</v>
      </c>
      <c r="F37" s="10">
        <f t="shared" si="0"/>
        <v>0.59957750084918038</v>
      </c>
    </row>
    <row r="38" spans="1:6">
      <c r="A38" s="2" t="s">
        <v>85</v>
      </c>
      <c r="B38" s="2" t="s">
        <v>33</v>
      </c>
      <c r="C38" s="13">
        <f>1000*INDEX('Data - Total'!$C$2:$R$53,MATCH($B38,'Data - Total'!$B$2:$B$53,0),MATCH($H$1,'Data - Total'!$C$1:$R$1,0))/Population!$C36</f>
        <v>-1.472890173048695</v>
      </c>
      <c r="D38" s="10">
        <f>INDEX('Data - Current'!$C$2:$R$53,MATCH($B38,'Data - Current'!$B$2:$B$53,0),MATCH($H$1,'Data - Current'!$C$1:$R$1,0))*1000/Population!$C36</f>
        <v>8.9479257719978733</v>
      </c>
      <c r="E38" s="10">
        <f>INDEX('Data - Capital'!$C$2:$R$53,MATCH($B38,'Data - Capital'!$B$2:$B$53,0),MATCH($H$1,'Data - Capital'!$C$1:$R$1,0))*1000/Population!$C36</f>
        <v>9.9710910168779185E-2</v>
      </c>
      <c r="F38" s="10">
        <f t="shared" si="0"/>
        <v>10.520526855215348</v>
      </c>
    </row>
    <row r="39" spans="1:6">
      <c r="A39" s="2" t="s">
        <v>86</v>
      </c>
      <c r="B39" s="2" t="s">
        <v>34</v>
      </c>
      <c r="C39" s="13">
        <f>1000*INDEX('Data - Total'!$C$2:$R$53,MATCH($B39,'Data - Total'!$B$2:$B$53,0),MATCH($H$1,'Data - Total'!$C$1:$R$1,0))/Population!$C37</f>
        <v>-4.2753008742990289E-2</v>
      </c>
      <c r="D39" s="10">
        <f>INDEX('Data - Current'!$C$2:$R$53,MATCH($B39,'Data - Current'!$B$2:$B$53,0),MATCH($H$1,'Data - Current'!$C$1:$R$1,0))*1000/Population!$C37</f>
        <v>0.57716561803036892</v>
      </c>
      <c r="E39" s="10">
        <f>INDEX('Data - Capital'!$C$2:$R$53,MATCH($B39,'Data - Capital'!$B$2:$B$53,0),MATCH($H$1,'Data - Capital'!$C$1:$R$1,0))*1000/Population!$C37</f>
        <v>0</v>
      </c>
      <c r="F39" s="10">
        <f t="shared" si="0"/>
        <v>0.61991862677335918</v>
      </c>
    </row>
    <row r="40" spans="1:6">
      <c r="A40" s="2" t="s">
        <v>87</v>
      </c>
      <c r="B40" s="2" t="s">
        <v>35</v>
      </c>
      <c r="C40" s="13">
        <f>1000*INDEX('Data - Total'!$C$2:$R$53,MATCH($B40,'Data - Total'!$B$2:$B$53,0),MATCH($H$1,'Data - Total'!$C$1:$R$1,0))/Population!$C38</f>
        <v>-0.29010723925345738</v>
      </c>
      <c r="D40" s="10">
        <f>INDEX('Data - Current'!$C$2:$R$53,MATCH($B40,'Data - Current'!$B$2:$B$53,0),MATCH($H$1,'Data - Current'!$C$1:$R$1,0))*1000/Population!$C38</f>
        <v>3.1506633118922931</v>
      </c>
      <c r="E40" s="10">
        <f>INDEX('Data - Capital'!$C$2:$R$53,MATCH($B40,'Data - Capital'!$B$2:$B$53,0),MATCH($H$1,'Data - Capital'!$C$1:$R$1,0))*1000/Population!$C38</f>
        <v>0.22448465275565949</v>
      </c>
      <c r="F40" s="10">
        <f t="shared" si="0"/>
        <v>3.6652552039014101</v>
      </c>
    </row>
    <row r="41" spans="1:6">
      <c r="A41" s="2" t="s">
        <v>88</v>
      </c>
      <c r="B41" s="2" t="s">
        <v>36</v>
      </c>
      <c r="C41" s="13">
        <f>1000*INDEX('Data - Total'!$C$2:$R$53,MATCH($B41,'Data - Total'!$B$2:$B$53,0),MATCH($H$1,'Data - Total'!$C$1:$R$1,0))/Population!$C39</f>
        <v>-0.88628444045533483</v>
      </c>
      <c r="D41" s="10">
        <f>INDEX('Data - Current'!$C$2:$R$53,MATCH($B41,'Data - Current'!$B$2:$B$53,0),MATCH($H$1,'Data - Current'!$C$1:$R$1,0))*1000/Population!$C39</f>
        <v>8.2136534960554712</v>
      </c>
      <c r="E41" s="10">
        <f>INDEX('Data - Capital'!$C$2:$R$53,MATCH($B41,'Data - Capital'!$B$2:$B$53,0),MATCH($H$1,'Data - Capital'!$C$1:$R$1,0))*1000/Population!$C39</f>
        <v>0.71678221374099793</v>
      </c>
      <c r="F41" s="10">
        <f t="shared" si="0"/>
        <v>9.816720150251804</v>
      </c>
    </row>
    <row r="42" spans="1:6">
      <c r="A42" s="2" t="s">
        <v>89</v>
      </c>
      <c r="B42" s="2" t="s">
        <v>37</v>
      </c>
      <c r="C42" s="13">
        <f>1000*INDEX('Data - Total'!$C$2:$R$53,MATCH($B42,'Data - Total'!$B$2:$B$53,0),MATCH($H$1,'Data - Total'!$C$1:$R$1,0))/Population!$C40</f>
        <v>6.1559233833775708E-3</v>
      </c>
      <c r="D42" s="10">
        <f>INDEX('Data - Current'!$C$2:$R$53,MATCH($B42,'Data - Current'!$B$2:$B$53,0),MATCH($H$1,'Data - Current'!$C$1:$R$1,0))*1000/Population!$C40</f>
        <v>0.18083024938671613</v>
      </c>
      <c r="E42" s="10">
        <f>INDEX('Data - Capital'!$C$2:$R$53,MATCH($B42,'Data - Capital'!$B$2:$B$53,0),MATCH($H$1,'Data - Capital'!$C$1:$R$1,0))*1000/Population!$C40</f>
        <v>1.2055349959114409E-2</v>
      </c>
      <c r="F42" s="10">
        <f t="shared" si="0"/>
        <v>0.18672967596245299</v>
      </c>
    </row>
    <row r="43" spans="1:6">
      <c r="A43" s="2" t="s">
        <v>90</v>
      </c>
      <c r="B43" s="2" t="s">
        <v>38</v>
      </c>
      <c r="C43" s="13">
        <f>1000*INDEX('Data - Total'!$C$2:$R$53,MATCH($B43,'Data - Total'!$B$2:$B$53,0),MATCH($H$1,'Data - Total'!$C$1:$R$1,0))/Population!$C41</f>
        <v>-6.8321618024308925</v>
      </c>
      <c r="D43" s="10">
        <f>INDEX('Data - Current'!$C$2:$R$53,MATCH($B43,'Data - Current'!$B$2:$B$53,0),MATCH($H$1,'Data - Current'!$C$1:$R$1,0))*1000/Population!$C41</f>
        <v>47.787388029938505</v>
      </c>
      <c r="E43" s="10">
        <f>INDEX('Data - Capital'!$C$2:$R$53,MATCH($B43,'Data - Capital'!$B$2:$B$53,0),MATCH($H$1,'Data - Capital'!$C$1:$R$1,0))*1000/Population!$C41</f>
        <v>5.3676405005057539</v>
      </c>
      <c r="F43" s="10">
        <f t="shared" si="0"/>
        <v>59.987190332875144</v>
      </c>
    </row>
    <row r="44" spans="1:6">
      <c r="A44" s="2" t="s">
        <v>91</v>
      </c>
      <c r="B44" s="2" t="s">
        <v>39</v>
      </c>
      <c r="C44" s="13">
        <f>1000*INDEX('Data - Total'!$C$2:$R$53,MATCH($B44,'Data - Total'!$B$2:$B$53,0),MATCH($H$1,'Data - Total'!$C$1:$R$1,0))/Population!$C42</f>
        <v>0</v>
      </c>
      <c r="D44" s="10">
        <f>INDEX('Data - Current'!$C$2:$R$53,MATCH($B44,'Data - Current'!$B$2:$B$53,0),MATCH($H$1,'Data - Current'!$C$1:$R$1,0))*1000/Population!$C42</f>
        <v>0</v>
      </c>
      <c r="E44" s="10">
        <f>INDEX('Data - Capital'!$C$2:$R$53,MATCH($B44,'Data - Capital'!$B$2:$B$53,0),MATCH($H$1,'Data - Capital'!$C$1:$R$1,0))*1000/Population!$C42</f>
        <v>0</v>
      </c>
      <c r="F44" s="10">
        <f t="shared" si="0"/>
        <v>0</v>
      </c>
    </row>
    <row r="45" spans="1:6">
      <c r="A45" s="2" t="s">
        <v>92</v>
      </c>
      <c r="B45" s="2" t="s">
        <v>40</v>
      </c>
      <c r="C45" s="13">
        <f>1000*INDEX('Data - Total'!$C$2:$R$53,MATCH($B45,'Data - Total'!$B$2:$B$53,0),MATCH($H$1,'Data - Total'!$C$1:$R$1,0))/Population!$C43</f>
        <v>-0.984622733859016</v>
      </c>
      <c r="D45" s="10">
        <f>INDEX('Data - Current'!$C$2:$R$53,MATCH($B45,'Data - Current'!$B$2:$B$53,0),MATCH($H$1,'Data - Current'!$C$1:$R$1,0))*1000/Population!$C43</f>
        <v>41.878439959505535</v>
      </c>
      <c r="E45" s="10">
        <f>INDEX('Data - Capital'!$C$2:$R$53,MATCH($B45,'Data - Capital'!$B$2:$B$53,0),MATCH($H$1,'Data - Capital'!$C$1:$R$1,0))*1000/Population!$C43</f>
        <v>5.3855687339720886</v>
      </c>
      <c r="F45" s="10">
        <f t="shared" si="0"/>
        <v>48.248631427336633</v>
      </c>
    </row>
    <row r="46" spans="1:6">
      <c r="A46" s="2" t="s">
        <v>93</v>
      </c>
      <c r="B46" s="2" t="s">
        <v>41</v>
      </c>
      <c r="C46" s="13">
        <f>1000*INDEX('Data - Total'!$C$2:$R$53,MATCH($B46,'Data - Total'!$B$2:$B$53,0),MATCH($H$1,'Data - Total'!$C$1:$R$1,0))/Population!$C44</f>
        <v>-2.9586436973339851</v>
      </c>
      <c r="D46" s="10">
        <f>INDEX('Data - Current'!$C$2:$R$53,MATCH($B46,'Data - Current'!$B$2:$B$53,0),MATCH($H$1,'Data - Current'!$C$1:$R$1,0))*1000/Population!$C44</f>
        <v>13.198259085636497</v>
      </c>
      <c r="E46" s="10">
        <f>INDEX('Data - Capital'!$C$2:$R$53,MATCH($B46,'Data - Capital'!$B$2:$B$53,0),MATCH($H$1,'Data - Capital'!$C$1:$R$1,0))*1000/Population!$C44</f>
        <v>0.64828928321493962</v>
      </c>
      <c r="F46" s="10">
        <f t="shared" si="0"/>
        <v>16.805192066185423</v>
      </c>
    </row>
    <row r="47" spans="1:6">
      <c r="A47" s="2" t="s">
        <v>94</v>
      </c>
      <c r="B47" s="2" t="s">
        <v>42</v>
      </c>
      <c r="C47" s="13">
        <f>1000*INDEX('Data - Total'!$C$2:$R$53,MATCH($B47,'Data - Total'!$B$2:$B$53,0),MATCH($H$1,'Data - Total'!$C$1:$R$1,0))/Population!$C45</f>
        <v>-47.396841325962093</v>
      </c>
      <c r="D47" s="10">
        <f>INDEX('Data - Current'!$C$2:$R$53,MATCH($B47,'Data - Current'!$B$2:$B$53,0),MATCH($H$1,'Data - Current'!$C$1:$R$1,0))*1000/Population!$C45</f>
        <v>140.34874644026027</v>
      </c>
      <c r="E47" s="10">
        <f>INDEX('Data - Capital'!$C$2:$R$53,MATCH($B47,'Data - Capital'!$B$2:$B$53,0),MATCH($H$1,'Data - Capital'!$C$1:$R$1,0))*1000/Population!$C45</f>
        <v>13.205524805903851</v>
      </c>
      <c r="F47" s="10">
        <f t="shared" si="0"/>
        <v>200.95111257212622</v>
      </c>
    </row>
    <row r="48" spans="1:6">
      <c r="A48" s="2" t="s">
        <v>95</v>
      </c>
      <c r="B48" s="2" t="s">
        <v>43</v>
      </c>
      <c r="C48" s="13">
        <f>1000*INDEX('Data - Total'!$C$2:$R$53,MATCH($B48,'Data - Total'!$B$2:$B$53,0),MATCH($H$1,'Data - Total'!$C$1:$R$1,0))/Population!$C46</f>
        <v>7.0058650848828918</v>
      </c>
      <c r="D48" s="10">
        <f>INDEX('Data - Current'!$C$2:$R$53,MATCH($B48,'Data - Current'!$B$2:$B$53,0),MATCH($H$1,'Data - Current'!$C$1:$R$1,0))*1000/Population!$C46</f>
        <v>16.639801410431701</v>
      </c>
      <c r="E48" s="10">
        <f>INDEX('Data - Capital'!$C$2:$R$53,MATCH($B48,'Data - Capital'!$B$2:$B$53,0),MATCH($H$1,'Data - Capital'!$C$1:$R$1,0))*1000/Population!$C46</f>
        <v>2.2873470813034293</v>
      </c>
      <c r="F48" s="10">
        <f t="shared" si="0"/>
        <v>11.92128340685224</v>
      </c>
    </row>
    <row r="49" spans="1:6">
      <c r="A49" s="2" t="s">
        <v>97</v>
      </c>
      <c r="B49" s="2" t="s">
        <v>45</v>
      </c>
      <c r="C49" s="13">
        <f>1000*INDEX('Data - Total'!$C$2:$R$53,MATCH($B49,'Data - Total'!$B$2:$B$53,0),MATCH($H$1,'Data - Total'!$C$1:$R$1,0))/Population!$C47</f>
        <v>-1.2650628994036832</v>
      </c>
      <c r="D49" s="10">
        <f>INDEX('Data - Current'!$C$2:$R$53,MATCH($B49,'Data - Current'!$B$2:$B$53,0),MATCH($H$1,'Data - Current'!$C$1:$R$1,0))*1000/Population!$C47</f>
        <v>2.7402691375787422</v>
      </c>
      <c r="E49" s="10">
        <f>INDEX('Data - Capital'!$C$2:$R$53,MATCH($B49,'Data - Capital'!$B$2:$B$53,0),MATCH($H$1,'Data - Capital'!$C$1:$R$1,0))*1000/Population!$C47</f>
        <v>2.1014333877137597E-3</v>
      </c>
      <c r="F49" s="10">
        <f t="shared" si="0"/>
        <v>4.0074334703701391</v>
      </c>
    </row>
    <row r="50" spans="1:6">
      <c r="A50" s="2" t="s">
        <v>98</v>
      </c>
      <c r="B50" s="2" t="s">
        <v>46</v>
      </c>
      <c r="C50" s="13">
        <f>1000*INDEX('Data - Total'!$C$2:$R$53,MATCH($B50,'Data - Total'!$B$2:$B$53,0),MATCH($H$1,'Data - Total'!$C$1:$R$1,0))/Population!$C48</f>
        <v>0</v>
      </c>
      <c r="D50" s="10">
        <f>INDEX('Data - Current'!$C$2:$R$53,MATCH($B50,'Data - Current'!$B$2:$B$53,0),MATCH($H$1,'Data - Current'!$C$1:$R$1,0))*1000/Population!$C48</f>
        <v>0</v>
      </c>
      <c r="E50" s="10">
        <f>INDEX('Data - Capital'!$C$2:$R$53,MATCH($B50,'Data - Capital'!$B$2:$B$53,0),MATCH($H$1,'Data - Capital'!$C$1:$R$1,0))*1000/Population!$C48</f>
        <v>0</v>
      </c>
      <c r="F50" s="10">
        <f t="shared" si="0"/>
        <v>0</v>
      </c>
    </row>
    <row r="51" spans="1:6">
      <c r="A51" s="2" t="s">
        <v>99</v>
      </c>
      <c r="B51" s="2" t="s">
        <v>47</v>
      </c>
      <c r="C51" s="13">
        <f>1000*INDEX('Data - Total'!$C$2:$R$53,MATCH($B51,'Data - Total'!$B$2:$B$53,0),MATCH($H$1,'Data - Total'!$C$1:$R$1,0))/Population!$C49</f>
        <v>-1.1169936077990368</v>
      </c>
      <c r="D51" s="10">
        <f>INDEX('Data - Current'!$C$2:$R$53,MATCH($B51,'Data - Current'!$B$2:$B$53,0),MATCH($H$1,'Data - Current'!$C$1:$R$1,0))*1000/Population!$C49</f>
        <v>16.992411717594919</v>
      </c>
      <c r="E51" s="10">
        <f>INDEX('Data - Capital'!$C$2:$R$53,MATCH($B51,'Data - Capital'!$B$2:$B$53,0),MATCH($H$1,'Data - Capital'!$C$1:$R$1,0))*1000/Population!$C49</f>
        <v>3.5435743453712014</v>
      </c>
      <c r="F51" s="10">
        <f t="shared" si="0"/>
        <v>21.652979670765156</v>
      </c>
    </row>
    <row r="52" spans="1:6">
      <c r="A52" s="2" t="s">
        <v>100</v>
      </c>
      <c r="B52" s="2" t="s">
        <v>48</v>
      </c>
      <c r="C52" s="13">
        <f>1000*INDEX('Data - Total'!$C$2:$R$53,MATCH($B52,'Data - Total'!$B$2:$B$53,0),MATCH($H$1,'Data - Total'!$C$1:$R$1,0))/Population!$C50</f>
        <v>-0.10382341319470878</v>
      </c>
      <c r="D52" s="10">
        <f>INDEX('Data - Current'!$C$2:$R$53,MATCH($B52,'Data - Current'!$B$2:$B$53,0),MATCH($H$1,'Data - Current'!$C$1:$R$1,0))*1000/Population!$C50</f>
        <v>1.3932058016407289</v>
      </c>
      <c r="E52" s="10">
        <f>INDEX('Data - Capital'!$C$2:$R$53,MATCH($B52,'Data - Capital'!$B$2:$B$53,0),MATCH($H$1,'Data - Capital'!$C$1:$R$1,0))*1000/Population!$C50</f>
        <v>5.2346720898449536E-2</v>
      </c>
      <c r="F52" s="10">
        <f t="shared" si="0"/>
        <v>1.5493759357338872</v>
      </c>
    </row>
    <row r="53" spans="1:6">
      <c r="A53" s="2" t="s">
        <v>101</v>
      </c>
      <c r="B53" s="2" t="s">
        <v>49</v>
      </c>
      <c r="C53" s="13">
        <f>1000*INDEX('Data - Total'!$C$2:$R$53,MATCH($B53,'Data - Total'!$B$2:$B$53,0),MATCH($H$1,'Data - Total'!$C$1:$R$1,0))/Population!$C51</f>
        <v>-9.1579383433720504E-3</v>
      </c>
      <c r="D53" s="10">
        <f>INDEX('Data - Current'!$C$2:$R$53,MATCH($B53,'Data - Current'!$B$2:$B$53,0),MATCH($H$1,'Data - Current'!$C$1:$R$1,0))*1000/Population!$C51</f>
        <v>0.2014746435541851</v>
      </c>
      <c r="E53" s="10">
        <f>INDEX('Data - Capital'!$C$2:$R$53,MATCH($B53,'Data - Capital'!$B$2:$B$53,0),MATCH($H$1,'Data - Capital'!$C$1:$R$1,0))*1000/Population!$C51</f>
        <v>0</v>
      </c>
      <c r="F53" s="10">
        <f t="shared" si="0"/>
        <v>0.21063258189755715</v>
      </c>
    </row>
    <row r="54" spans="1:6">
      <c r="A54" s="2" t="s">
        <v>102</v>
      </c>
      <c r="B54" s="2" t="s">
        <v>50</v>
      </c>
      <c r="C54" s="13">
        <f>1000*INDEX('Data - Total'!$C$2:$R$53,MATCH($B54,'Data - Total'!$B$2:$B$53,0),MATCH($H$1,'Data - Total'!$C$1:$R$1,0))/Population!$C52</f>
        <v>2.6201385948511134E-3</v>
      </c>
      <c r="D54" s="10">
        <f>INDEX('Data - Current'!$C$2:$R$53,MATCH($B54,'Data - Current'!$B$2:$B$53,0),MATCH($H$1,'Data - Current'!$C$1:$R$1,0))*1000/Population!$C52</f>
        <v>0.28314964415024363</v>
      </c>
      <c r="E54" s="10">
        <f>INDEX('Data - Capital'!$C$2:$R$53,MATCH($B54,'Data - Capital'!$B$2:$B$53,0),MATCH($H$1,'Data - Capital'!$C$1:$R$1,0))*1000/Population!$C52</f>
        <v>0</v>
      </c>
      <c r="F54" s="10">
        <f t="shared" si="0"/>
        <v>0.28052950555539252</v>
      </c>
    </row>
    <row r="55" spans="1:6">
      <c r="A55" s="3" t="s">
        <v>103</v>
      </c>
      <c r="B55" s="3" t="s">
        <v>51</v>
      </c>
      <c r="C55" s="14">
        <f>1000*INDEX('Data - Total'!$C$2:$R$53,MATCH($B55,'Data - Total'!$B$2:$B$53,0),MATCH($H$1,'Data - Total'!$C$1:$R$1,0))/Population!$C53</f>
        <v>0</v>
      </c>
      <c r="D55" s="11">
        <f>INDEX('Data - Current'!$C$2:$R$53,MATCH($B55,'Data - Current'!$B$2:$B$53,0),MATCH($H$1,'Data - Current'!$C$1:$R$1,0))*1000/Population!$C53</f>
        <v>0</v>
      </c>
      <c r="E55" s="11">
        <f>INDEX('Data - Capital'!$C$2:$R$53,MATCH($B55,'Data - Capital'!$B$2:$B$53,0),MATCH($H$1,'Data - Capital'!$C$1:$R$1,0))*1000/Population!$C53</f>
        <v>0</v>
      </c>
      <c r="F55" s="11">
        <f t="shared" si="0"/>
        <v>0</v>
      </c>
    </row>
    <row r="56" spans="1:6" ht="15" customHeight="1">
      <c r="A56" s="32" t="s">
        <v>151</v>
      </c>
      <c r="B56" s="33"/>
      <c r="C56" s="33"/>
      <c r="D56" s="33"/>
      <c r="E56" s="33"/>
      <c r="F56" s="34"/>
    </row>
    <row r="57" spans="1:6">
      <c r="A57" s="35"/>
      <c r="B57" s="36"/>
      <c r="C57" s="36"/>
      <c r="D57" s="36"/>
      <c r="E57" s="36"/>
      <c r="F57" s="37"/>
    </row>
    <row r="58" spans="1:6">
      <c r="A58" s="35"/>
      <c r="B58" s="36"/>
      <c r="C58" s="36"/>
      <c r="D58" s="36"/>
      <c r="E58" s="36"/>
      <c r="F58" s="37"/>
    </row>
    <row r="59" spans="1:6">
      <c r="A59" s="35"/>
      <c r="B59" s="36"/>
      <c r="C59" s="36"/>
      <c r="D59" s="36"/>
      <c r="E59" s="36"/>
      <c r="F59" s="37"/>
    </row>
    <row r="60" spans="1:6">
      <c r="A60" s="35"/>
      <c r="B60" s="36"/>
      <c r="C60" s="36"/>
      <c r="D60" s="36"/>
      <c r="E60" s="36"/>
      <c r="F60" s="37"/>
    </row>
    <row r="61" spans="1:6">
      <c r="A61" s="35"/>
      <c r="B61" s="36"/>
      <c r="C61" s="36"/>
      <c r="D61" s="36"/>
      <c r="E61" s="36"/>
      <c r="F61" s="37"/>
    </row>
    <row r="62" spans="1:6">
      <c r="A62" s="35"/>
      <c r="B62" s="36"/>
      <c r="C62" s="36"/>
      <c r="D62" s="36"/>
      <c r="E62" s="36"/>
      <c r="F62" s="37"/>
    </row>
    <row r="63" spans="1:6">
      <c r="A63" s="38"/>
      <c r="B63" s="39"/>
      <c r="C63" s="39"/>
      <c r="D63" s="39"/>
      <c r="E63" s="39"/>
      <c r="F63" s="40"/>
    </row>
    <row r="67" spans="7:7">
      <c r="G67" s="6"/>
    </row>
  </sheetData>
  <mergeCells count="3">
    <mergeCell ref="A1:F1"/>
    <mergeCell ref="A2:F2"/>
    <mergeCell ref="A56:F6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workbookViewId="0">
      <selection activeCell="H9" sqref="H9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4" width="17.85546875" bestFit="1" customWidth="1"/>
    <col min="5" max="5" width="12.7109375" bestFit="1" customWidth="1"/>
    <col min="6" max="6" width="20.140625" customWidth="1"/>
  </cols>
  <sheetData>
    <row r="1" spans="1:10">
      <c r="A1" s="26" t="s">
        <v>152</v>
      </c>
      <c r="B1" s="27"/>
      <c r="C1" s="27"/>
      <c r="D1" s="27"/>
      <c r="E1" s="27"/>
      <c r="F1" s="28"/>
      <c r="H1" t="s">
        <v>153</v>
      </c>
    </row>
    <row r="2" spans="1:10">
      <c r="A2" s="29" t="s">
        <v>161</v>
      </c>
      <c r="B2" s="30"/>
      <c r="C2" s="30"/>
      <c r="D2" s="30"/>
      <c r="E2" s="30"/>
      <c r="F2" s="31"/>
    </row>
    <row r="3" spans="1:10" ht="30" customHeight="1">
      <c r="A3" s="15" t="s">
        <v>104</v>
      </c>
      <c r="B3" s="15" t="s">
        <v>105</v>
      </c>
      <c r="C3" s="15" t="s">
        <v>111</v>
      </c>
      <c r="D3" s="16" t="s">
        <v>123</v>
      </c>
      <c r="E3" s="15" t="s">
        <v>124</v>
      </c>
      <c r="F3" s="15" t="s">
        <v>110</v>
      </c>
      <c r="I3" s="7"/>
      <c r="J3" s="7"/>
    </row>
    <row r="4" spans="1:10">
      <c r="A4" s="1" t="s">
        <v>96</v>
      </c>
      <c r="B4" s="1" t="s">
        <v>44</v>
      </c>
      <c r="C4" s="12">
        <f>1000*INDEX('Data - Total'!$C$2:$R$53,MATCH($B4,'Data - Total'!$B$2:$B$53,0),MATCH($H$1,'Data - Total'!$C$1:$R$1,0))/Population!$C2</f>
        <v>393.84282765465645</v>
      </c>
      <c r="D4" s="12">
        <f>INDEX('Data - Current'!$C$2:$R$53,MATCH($B4,'Data - Current'!$B$2:$B$53,0),MATCH($H$1,'Data - Current'!$C$1:$R$1,0))*1000/Population!$C2</f>
        <v>364.49615286681205</v>
      </c>
      <c r="E4" s="12">
        <f>INDEX('Data - Capital'!$C$2:$R$53,MATCH($B4,'Data - Capital'!$B$2:$B$53,0),MATCH($H$1,'Data - Capital'!$C$1:$R$1,0))*1000/Population!$C2</f>
        <v>29.346674787844357</v>
      </c>
      <c r="F4" s="9">
        <f>D4+E4-C4</f>
        <v>0</v>
      </c>
    </row>
    <row r="5" spans="1:10">
      <c r="A5" s="2" t="s">
        <v>52</v>
      </c>
      <c r="B5" s="2" t="s">
        <v>0</v>
      </c>
      <c r="C5" s="13">
        <f>1000*INDEX('Data - Total'!$C$2:$R$53,MATCH($B5,'Data - Total'!$B$2:$B$53,0),MATCH($H$1,'Data - Total'!$C$1:$R$1,0))/Population!$C3</f>
        <v>304.61440037994936</v>
      </c>
      <c r="D5" s="10">
        <f>INDEX('Data - Current'!$C$2:$R$53,MATCH($B5,'Data - Current'!$B$2:$B$53,0),MATCH($H$1,'Data - Current'!$C$1:$R$1,0))*1000/Population!$C3</f>
        <v>295.79485889314839</v>
      </c>
      <c r="E5" s="10">
        <f>INDEX('Data - Capital'!$C$2:$R$53,MATCH($B5,'Data - Capital'!$B$2:$B$53,0),MATCH($H$1,'Data - Capital'!$C$1:$R$1,0))*1000/Population!$C3</f>
        <v>8.8195414868009934</v>
      </c>
      <c r="F5" s="10">
        <f>D5+E5-C5</f>
        <v>0</v>
      </c>
    </row>
    <row r="6" spans="1:10">
      <c r="A6" s="2" t="s">
        <v>53</v>
      </c>
      <c r="B6" s="2" t="s">
        <v>1</v>
      </c>
      <c r="C6" s="13">
        <f>1000*INDEX('Data - Total'!$C$2:$R$53,MATCH($B6,'Data - Total'!$B$2:$B$53,0),MATCH($H$1,'Data - Total'!$C$1:$R$1,0))/Population!$C4</f>
        <v>1335.3622922767793</v>
      </c>
      <c r="D6" s="10">
        <f>INDEX('Data - Current'!$C$2:$R$53,MATCH($B6,'Data - Current'!$B$2:$B$53,0),MATCH($H$1,'Data - Current'!$C$1:$R$1,0))*1000/Population!$C4</f>
        <v>1289.7216587491673</v>
      </c>
      <c r="E6" s="10">
        <f>INDEX('Data - Capital'!$C$2:$R$53,MATCH($B6,'Data - Capital'!$B$2:$B$53,0),MATCH($H$1,'Data - Capital'!$C$1:$R$1,0))*1000/Population!$C4</f>
        <v>45.640633527611854</v>
      </c>
      <c r="F6" s="10">
        <f t="shared" ref="F6:F55" si="0">D6+E6-C6</f>
        <v>0</v>
      </c>
    </row>
    <row r="7" spans="1:10">
      <c r="A7" s="2" t="s">
        <v>54</v>
      </c>
      <c r="B7" s="2" t="s">
        <v>2</v>
      </c>
      <c r="C7" s="13">
        <f>1000*INDEX('Data - Total'!$C$2:$R$53,MATCH($B7,'Data - Total'!$B$2:$B$53,0),MATCH($H$1,'Data - Total'!$C$1:$R$1,0))/Population!$C5</f>
        <v>328.12516205944996</v>
      </c>
      <c r="D7" s="10">
        <f>INDEX('Data - Current'!$C$2:$R$53,MATCH($B7,'Data - Current'!$B$2:$B$53,0),MATCH($H$1,'Data - Current'!$C$1:$R$1,0))*1000/Population!$C5</f>
        <v>313.17084985958405</v>
      </c>
      <c r="E7" s="10">
        <f>INDEX('Data - Capital'!$C$2:$R$53,MATCH($B7,'Data - Capital'!$B$2:$B$53,0),MATCH($H$1,'Data - Capital'!$C$1:$R$1,0))*1000/Population!$C5</f>
        <v>14.954312199865898</v>
      </c>
      <c r="F7" s="10">
        <f t="shared" si="0"/>
        <v>0</v>
      </c>
    </row>
    <row r="8" spans="1:10">
      <c r="A8" s="2" t="s">
        <v>55</v>
      </c>
      <c r="B8" s="2" t="s">
        <v>3</v>
      </c>
      <c r="C8" s="13">
        <f>1000*INDEX('Data - Total'!$C$2:$R$53,MATCH($B8,'Data - Total'!$B$2:$B$53,0),MATCH($H$1,'Data - Total'!$C$1:$R$1,0))/Population!$C6</f>
        <v>345.29786729054354</v>
      </c>
      <c r="D8" s="10">
        <f>INDEX('Data - Current'!$C$2:$R$53,MATCH($B8,'Data - Current'!$B$2:$B$53,0),MATCH($H$1,'Data - Current'!$C$1:$R$1,0))*1000/Population!$C6</f>
        <v>341.88078527108127</v>
      </c>
      <c r="E8" s="10">
        <f>INDEX('Data - Capital'!$C$2:$R$53,MATCH($B8,'Data - Capital'!$B$2:$B$53,0),MATCH($H$1,'Data - Capital'!$C$1:$R$1,0))*1000/Population!$C6</f>
        <v>3.4170820194622453</v>
      </c>
      <c r="F8" s="10">
        <f t="shared" si="0"/>
        <v>0</v>
      </c>
    </row>
    <row r="9" spans="1:10">
      <c r="A9" s="2" t="s">
        <v>56</v>
      </c>
      <c r="B9" s="2" t="s">
        <v>4</v>
      </c>
      <c r="C9" s="13">
        <f>1000*INDEX('Data - Total'!$C$2:$R$53,MATCH($B9,'Data - Total'!$B$2:$B$53,0),MATCH($H$1,'Data - Total'!$C$1:$R$1,0))/Population!$C7</f>
        <v>522.63384335038063</v>
      </c>
      <c r="D9" s="10">
        <f>INDEX('Data - Current'!$C$2:$R$53,MATCH($B9,'Data - Current'!$B$2:$B$53,0),MATCH($H$1,'Data - Current'!$C$1:$R$1,0))*1000/Population!$C7</f>
        <v>485.50862548663025</v>
      </c>
      <c r="E9" s="10">
        <f>INDEX('Data - Capital'!$C$2:$R$53,MATCH($B9,'Data - Capital'!$B$2:$B$53,0),MATCH($H$1,'Data - Capital'!$C$1:$R$1,0))*1000/Population!$C7</f>
        <v>37.125217863750365</v>
      </c>
      <c r="F9" s="10">
        <f t="shared" si="0"/>
        <v>0</v>
      </c>
    </row>
    <row r="10" spans="1:10">
      <c r="A10" s="2" t="s">
        <v>57</v>
      </c>
      <c r="B10" s="2" t="s">
        <v>5</v>
      </c>
      <c r="C10" s="13">
        <f>1000*INDEX('Data - Total'!$C$2:$R$53,MATCH($B10,'Data - Total'!$B$2:$B$53,0),MATCH($H$1,'Data - Total'!$C$1:$R$1,0))/Population!$C8</f>
        <v>457.4281802003926</v>
      </c>
      <c r="D10" s="10">
        <f>INDEX('Data - Current'!$C$2:$R$53,MATCH($B10,'Data - Current'!$B$2:$B$53,0),MATCH($H$1,'Data - Current'!$C$1:$R$1,0))*1000/Population!$C8</f>
        <v>409.34863645092588</v>
      </c>
      <c r="E10" s="10">
        <f>INDEX('Data - Capital'!$C$2:$R$53,MATCH($B10,'Data - Capital'!$B$2:$B$53,0),MATCH($H$1,'Data - Capital'!$C$1:$R$1,0))*1000/Population!$C8</f>
        <v>48.079543749466701</v>
      </c>
      <c r="F10" s="10">
        <f t="shared" si="0"/>
        <v>0</v>
      </c>
    </row>
    <row r="11" spans="1:10">
      <c r="A11" s="2" t="s">
        <v>58</v>
      </c>
      <c r="B11" s="2" t="s">
        <v>6</v>
      </c>
      <c r="C11" s="13">
        <f>1000*INDEX('Data - Total'!$C$2:$R$53,MATCH($B11,'Data - Total'!$B$2:$B$53,0),MATCH($H$1,'Data - Total'!$C$1:$R$1,0))/Population!$C9</f>
        <v>497.56173696472422</v>
      </c>
      <c r="D11" s="10">
        <f>INDEX('Data - Current'!$C$2:$R$53,MATCH($B11,'Data - Current'!$B$2:$B$53,0),MATCH($H$1,'Data - Current'!$C$1:$R$1,0))*1000/Population!$C9</f>
        <v>482.12450498864609</v>
      </c>
      <c r="E11" s="10">
        <f>INDEX('Data - Capital'!$C$2:$R$53,MATCH($B11,'Data - Capital'!$B$2:$B$53,0),MATCH($H$1,'Data - Capital'!$C$1:$R$1,0))*1000/Population!$C9</f>
        <v>15.437231976078092</v>
      </c>
      <c r="F11" s="10">
        <f t="shared" si="0"/>
        <v>0</v>
      </c>
    </row>
    <row r="12" spans="1:10">
      <c r="A12" s="2" t="s">
        <v>59</v>
      </c>
      <c r="B12" s="2" t="s">
        <v>7</v>
      </c>
      <c r="C12" s="13">
        <f>1000*INDEX('Data - Total'!$C$2:$R$53,MATCH($B12,'Data - Total'!$B$2:$B$53,0),MATCH($H$1,'Data - Total'!$C$1:$R$1,0))/Population!$C10</f>
        <v>641.63724627296233</v>
      </c>
      <c r="D12" s="10">
        <f>INDEX('Data - Current'!$C$2:$R$53,MATCH($B12,'Data - Current'!$B$2:$B$53,0),MATCH($H$1,'Data - Current'!$C$1:$R$1,0))*1000/Population!$C10</f>
        <v>583.11383920050696</v>
      </c>
      <c r="E12" s="10">
        <f>INDEX('Data - Capital'!$C$2:$R$53,MATCH($B12,'Data - Capital'!$B$2:$B$53,0),MATCH($H$1,'Data - Capital'!$C$1:$R$1,0))*1000/Population!$C10</f>
        <v>58.52340707245542</v>
      </c>
      <c r="F12" s="10">
        <f t="shared" si="0"/>
        <v>0</v>
      </c>
    </row>
    <row r="13" spans="1:10">
      <c r="A13" s="2" t="s">
        <v>60</v>
      </c>
      <c r="B13" s="2" t="s">
        <v>8</v>
      </c>
      <c r="C13" s="13">
        <f>1000*INDEX('Data - Total'!$C$2:$R$53,MATCH($B13,'Data - Total'!$B$2:$B$53,0),MATCH($H$1,'Data - Total'!$C$1:$R$1,0))/Population!$C11</f>
        <v>692.97052154195012</v>
      </c>
      <c r="D13" s="10">
        <f>INDEX('Data - Current'!$C$2:$R$53,MATCH($B13,'Data - Current'!$B$2:$B$53,0),MATCH($H$1,'Data - Current'!$C$1:$R$1,0))*1000/Population!$C11</f>
        <v>634.25925925925924</v>
      </c>
      <c r="E13" s="10">
        <f>INDEX('Data - Capital'!$C$2:$R$53,MATCH($B13,'Data - Capital'!$B$2:$B$53,0),MATCH($H$1,'Data - Capital'!$C$1:$R$1,0))*1000/Population!$C11</f>
        <v>58.711262282690853</v>
      </c>
      <c r="F13" s="10">
        <f t="shared" si="0"/>
        <v>0</v>
      </c>
    </row>
    <row r="14" spans="1:10">
      <c r="A14" s="2" t="s">
        <v>61</v>
      </c>
      <c r="B14" s="2" t="s">
        <v>9</v>
      </c>
      <c r="C14" s="13">
        <f>1000*INDEX('Data - Total'!$C$2:$R$53,MATCH($B14,'Data - Total'!$B$2:$B$53,0),MATCH($H$1,'Data - Total'!$C$1:$R$1,0))/Population!$C12</f>
        <v>338.79472641463764</v>
      </c>
      <c r="D14" s="10">
        <f>INDEX('Data - Current'!$C$2:$R$53,MATCH($B14,'Data - Current'!$B$2:$B$53,0),MATCH($H$1,'Data - Current'!$C$1:$R$1,0))*1000/Population!$C12</f>
        <v>324.27489854565096</v>
      </c>
      <c r="E14" s="10">
        <f>INDEX('Data - Capital'!$C$2:$R$53,MATCH($B14,'Data - Capital'!$B$2:$B$53,0),MATCH($H$1,'Data - Capital'!$C$1:$R$1,0))*1000/Population!$C12</f>
        <v>14.519827868986704</v>
      </c>
      <c r="F14" s="10">
        <f t="shared" si="0"/>
        <v>0</v>
      </c>
    </row>
    <row r="15" spans="1:10">
      <c r="A15" s="2" t="s">
        <v>62</v>
      </c>
      <c r="B15" s="2" t="s">
        <v>10</v>
      </c>
      <c r="C15" s="13">
        <f>1000*INDEX('Data - Total'!$C$2:$R$53,MATCH($B15,'Data - Total'!$B$2:$B$53,0),MATCH($H$1,'Data - Total'!$C$1:$R$1,0))/Population!$C13</f>
        <v>338.12561750176428</v>
      </c>
      <c r="D15" s="10">
        <f>INDEX('Data - Current'!$C$2:$R$53,MATCH($B15,'Data - Current'!$B$2:$B$53,0),MATCH($H$1,'Data - Current'!$C$1:$R$1,0))*1000/Population!$C13</f>
        <v>307.18691400342777</v>
      </c>
      <c r="E15" s="10">
        <f>INDEX('Data - Capital'!$C$2:$R$53,MATCH($B15,'Data - Capital'!$B$2:$B$53,0),MATCH($H$1,'Data - Capital'!$C$1:$R$1,0))*1000/Population!$C13</f>
        <v>30.938703498336526</v>
      </c>
      <c r="F15" s="10">
        <f t="shared" si="0"/>
        <v>0</v>
      </c>
    </row>
    <row r="16" spans="1:10">
      <c r="A16" s="2" t="s">
        <v>63</v>
      </c>
      <c r="B16" s="2" t="s">
        <v>11</v>
      </c>
      <c r="C16" s="13">
        <f>1000*INDEX('Data - Total'!$C$2:$R$53,MATCH($B16,'Data - Total'!$B$2:$B$53,0),MATCH($H$1,'Data - Total'!$C$1:$R$1,0))/Population!$C14</f>
        <v>495.01639184184563</v>
      </c>
      <c r="D16" s="10">
        <f>INDEX('Data - Current'!$C$2:$R$53,MATCH($B16,'Data - Current'!$B$2:$B$53,0),MATCH($H$1,'Data - Current'!$C$1:$R$1,0))*1000/Population!$C14</f>
        <v>436.5449759686839</v>
      </c>
      <c r="E16" s="10">
        <f>INDEX('Data - Capital'!$C$2:$R$53,MATCH($B16,'Data - Capital'!$B$2:$B$53,0),MATCH($H$1,'Data - Capital'!$C$1:$R$1,0))*1000/Population!$C14</f>
        <v>58.471415873161753</v>
      </c>
      <c r="F16" s="10">
        <f t="shared" si="0"/>
        <v>0</v>
      </c>
    </row>
    <row r="17" spans="1:6">
      <c r="A17" s="2" t="s">
        <v>64</v>
      </c>
      <c r="B17" s="2" t="s">
        <v>12</v>
      </c>
      <c r="C17" s="13">
        <f>1000*INDEX('Data - Total'!$C$2:$R$53,MATCH($B17,'Data - Total'!$B$2:$B$53,0),MATCH($H$1,'Data - Total'!$C$1:$R$1,0))/Population!$C15</f>
        <v>360.94610770937396</v>
      </c>
      <c r="D17" s="10">
        <f>INDEX('Data - Current'!$C$2:$R$53,MATCH($B17,'Data - Current'!$B$2:$B$53,0),MATCH($H$1,'Data - Current'!$C$1:$R$1,0))*1000/Population!$C15</f>
        <v>337.27273297024925</v>
      </c>
      <c r="E17" s="10">
        <f>INDEX('Data - Capital'!$C$2:$R$53,MATCH($B17,'Data - Capital'!$B$2:$B$53,0),MATCH($H$1,'Data - Capital'!$C$1:$R$1,0))*1000/Population!$C15</f>
        <v>23.673374739124714</v>
      </c>
      <c r="F17" s="10">
        <f t="shared" si="0"/>
        <v>0</v>
      </c>
    </row>
    <row r="18" spans="1:6">
      <c r="A18" s="2" t="s">
        <v>65</v>
      </c>
      <c r="B18" s="2" t="s">
        <v>13</v>
      </c>
      <c r="C18" s="13">
        <f>1000*INDEX('Data - Total'!$C$2:$R$53,MATCH($B18,'Data - Total'!$B$2:$B$53,0),MATCH($H$1,'Data - Total'!$C$1:$R$1,0))/Population!$C16</f>
        <v>369.5627300269548</v>
      </c>
      <c r="D18" s="10">
        <f>INDEX('Data - Current'!$C$2:$R$53,MATCH($B18,'Data - Current'!$B$2:$B$53,0),MATCH($H$1,'Data - Current'!$C$1:$R$1,0))*1000/Population!$C16</f>
        <v>341.81109284053156</v>
      </c>
      <c r="E18" s="10">
        <f>INDEX('Data - Capital'!$C$2:$R$53,MATCH($B18,'Data - Capital'!$B$2:$B$53,0),MATCH($H$1,'Data - Capital'!$C$1:$R$1,0))*1000/Population!$C16</f>
        <v>27.75163718642327</v>
      </c>
      <c r="F18" s="10">
        <f t="shared" si="0"/>
        <v>0</v>
      </c>
    </row>
    <row r="19" spans="1:6">
      <c r="A19" s="2" t="s">
        <v>66</v>
      </c>
      <c r="B19" s="2" t="s">
        <v>14</v>
      </c>
      <c r="C19" s="13">
        <f>1000*INDEX('Data - Total'!$C$2:$R$53,MATCH($B19,'Data - Total'!$B$2:$B$53,0),MATCH($H$1,'Data - Total'!$C$1:$R$1,0))/Population!$C17</f>
        <v>291.1437964082408</v>
      </c>
      <c r="D19" s="10">
        <f>INDEX('Data - Current'!$C$2:$R$53,MATCH($B19,'Data - Current'!$B$2:$B$53,0),MATCH($H$1,'Data - Current'!$C$1:$R$1,0))*1000/Population!$C17</f>
        <v>276.6483338309651</v>
      </c>
      <c r="E19" s="10">
        <f>INDEX('Data - Capital'!$C$2:$R$53,MATCH($B19,'Data - Capital'!$B$2:$B$53,0),MATCH($H$1,'Data - Capital'!$C$1:$R$1,0))*1000/Population!$C17</f>
        <v>14.495462577275687</v>
      </c>
      <c r="F19" s="10">
        <f t="shared" si="0"/>
        <v>0</v>
      </c>
    </row>
    <row r="20" spans="1:6">
      <c r="A20" s="2" t="s">
        <v>67</v>
      </c>
      <c r="B20" s="2" t="s">
        <v>15</v>
      </c>
      <c r="C20" s="13">
        <f>1000*INDEX('Data - Total'!$C$2:$R$53,MATCH($B20,'Data - Total'!$B$2:$B$53,0),MATCH($H$1,'Data - Total'!$C$1:$R$1,0))/Population!$C18</f>
        <v>333.21542880457486</v>
      </c>
      <c r="D20" s="10">
        <f>INDEX('Data - Current'!$C$2:$R$53,MATCH($B20,'Data - Current'!$B$2:$B$53,0),MATCH($H$1,'Data - Current'!$C$1:$R$1,0))*1000/Population!$C18</f>
        <v>311.84794217042946</v>
      </c>
      <c r="E20" s="10">
        <f>INDEX('Data - Capital'!$C$2:$R$53,MATCH($B20,'Data - Capital'!$B$2:$B$53,0),MATCH($H$1,'Data - Capital'!$C$1:$R$1,0))*1000/Population!$C18</f>
        <v>21.36748663414539</v>
      </c>
      <c r="F20" s="10">
        <f t="shared" si="0"/>
        <v>0</v>
      </c>
    </row>
    <row r="21" spans="1:6">
      <c r="A21" s="2" t="s">
        <v>68</v>
      </c>
      <c r="B21" s="2" t="s">
        <v>16</v>
      </c>
      <c r="C21" s="13">
        <f>1000*INDEX('Data - Total'!$C$2:$R$53,MATCH($B21,'Data - Total'!$B$2:$B$53,0),MATCH($H$1,'Data - Total'!$C$1:$R$1,0))/Population!$C19</f>
        <v>383.70999519744862</v>
      </c>
      <c r="D21" s="10">
        <f>INDEX('Data - Current'!$C$2:$R$53,MATCH($B21,'Data - Current'!$B$2:$B$53,0),MATCH($H$1,'Data - Current'!$C$1:$R$1,0))*1000/Population!$C19</f>
        <v>361.62622844482576</v>
      </c>
      <c r="E21" s="10">
        <f>INDEX('Data - Capital'!$C$2:$R$53,MATCH($B21,'Data - Capital'!$B$2:$B$53,0),MATCH($H$1,'Data - Capital'!$C$1:$R$1,0))*1000/Population!$C19</f>
        <v>22.083766752622864</v>
      </c>
      <c r="F21" s="10">
        <f t="shared" si="0"/>
        <v>0</v>
      </c>
    </row>
    <row r="22" spans="1:6">
      <c r="A22" s="2" t="s">
        <v>69</v>
      </c>
      <c r="B22" s="2" t="s">
        <v>17</v>
      </c>
      <c r="C22" s="13">
        <f>1000*INDEX('Data - Total'!$C$2:$R$53,MATCH($B22,'Data - Total'!$B$2:$B$53,0),MATCH($H$1,'Data - Total'!$C$1:$R$1,0))/Population!$C20</f>
        <v>333.10520330377909</v>
      </c>
      <c r="D22" s="10">
        <f>INDEX('Data - Current'!$C$2:$R$53,MATCH($B22,'Data - Current'!$B$2:$B$53,0),MATCH($H$1,'Data - Current'!$C$1:$R$1,0))*1000/Population!$C20</f>
        <v>308.45620987050199</v>
      </c>
      <c r="E22" s="10">
        <f>INDEX('Data - Capital'!$C$2:$R$53,MATCH($B22,'Data - Capital'!$B$2:$B$53,0),MATCH($H$1,'Data - Capital'!$C$1:$R$1,0))*1000/Population!$C20</f>
        <v>24.648993433277099</v>
      </c>
      <c r="F22" s="10">
        <f t="shared" si="0"/>
        <v>0</v>
      </c>
    </row>
    <row r="23" spans="1:6">
      <c r="A23" s="2" t="s">
        <v>70</v>
      </c>
      <c r="B23" s="2" t="s">
        <v>18</v>
      </c>
      <c r="C23" s="13">
        <f>1000*INDEX('Data - Total'!$C$2:$R$53,MATCH($B23,'Data - Total'!$B$2:$B$53,0),MATCH($H$1,'Data - Total'!$C$1:$R$1,0))/Population!$C21</f>
        <v>462.53689673084978</v>
      </c>
      <c r="D23" s="10">
        <f>INDEX('Data - Current'!$C$2:$R$53,MATCH($B23,'Data - Current'!$B$2:$B$53,0),MATCH($H$1,'Data - Current'!$C$1:$R$1,0))*1000/Population!$C21</f>
        <v>425.03969818951936</v>
      </c>
      <c r="E23" s="10">
        <f>INDEX('Data - Capital'!$C$2:$R$53,MATCH($B23,'Data - Capital'!$B$2:$B$53,0),MATCH($H$1,'Data - Capital'!$C$1:$R$1,0))*1000/Population!$C21</f>
        <v>37.49719854133042</v>
      </c>
      <c r="F23" s="10">
        <f t="shared" si="0"/>
        <v>0</v>
      </c>
    </row>
    <row r="24" spans="1:6">
      <c r="A24" s="2" t="s">
        <v>71</v>
      </c>
      <c r="B24" s="2" t="s">
        <v>19</v>
      </c>
      <c r="C24" s="13">
        <f>1000*INDEX('Data - Total'!$C$2:$R$53,MATCH($B24,'Data - Total'!$B$2:$B$53,0),MATCH($H$1,'Data - Total'!$C$1:$R$1,0))/Population!$C22</f>
        <v>376.06729530209424</v>
      </c>
      <c r="D24" s="10">
        <f>INDEX('Data - Current'!$C$2:$R$53,MATCH($B24,'Data - Current'!$B$2:$B$53,0),MATCH($H$1,'Data - Current'!$C$1:$R$1,0))*1000/Population!$C22</f>
        <v>353.72860893336707</v>
      </c>
      <c r="E24" s="10">
        <f>INDEX('Data - Capital'!$C$2:$R$53,MATCH($B24,'Data - Capital'!$B$2:$B$53,0),MATCH($H$1,'Data - Capital'!$C$1:$R$1,0))*1000/Population!$C22</f>
        <v>22.338686368727195</v>
      </c>
      <c r="F24" s="10">
        <f t="shared" si="0"/>
        <v>0</v>
      </c>
    </row>
    <row r="25" spans="1:6">
      <c r="A25" s="2" t="s">
        <v>72</v>
      </c>
      <c r="B25" s="2" t="s">
        <v>20</v>
      </c>
      <c r="C25" s="13">
        <f>1000*INDEX('Data - Total'!$C$2:$R$53,MATCH($B25,'Data - Total'!$B$2:$B$53,0),MATCH($H$1,'Data - Total'!$C$1:$R$1,0))/Population!$C23</f>
        <v>462.99792984136138</v>
      </c>
      <c r="D25" s="10">
        <f>INDEX('Data - Current'!$C$2:$R$53,MATCH($B25,'Data - Current'!$B$2:$B$53,0),MATCH($H$1,'Data - Current'!$C$1:$R$1,0))*1000/Population!$C23</f>
        <v>449.68523303244717</v>
      </c>
      <c r="E25" s="10">
        <f>INDEX('Data - Capital'!$C$2:$R$53,MATCH($B25,'Data - Capital'!$B$2:$B$53,0),MATCH($H$1,'Data - Capital'!$C$1:$R$1,0))*1000/Population!$C23</f>
        <v>13.312696808914191</v>
      </c>
      <c r="F25" s="10">
        <f t="shared" si="0"/>
        <v>0</v>
      </c>
    </row>
    <row r="26" spans="1:6">
      <c r="A26" s="2" t="s">
        <v>73</v>
      </c>
      <c r="B26" s="2" t="s">
        <v>21</v>
      </c>
      <c r="C26" s="13">
        <f>1000*INDEX('Data - Total'!$C$2:$R$53,MATCH($B26,'Data - Total'!$B$2:$B$53,0),MATCH($H$1,'Data - Total'!$C$1:$R$1,0))/Population!$C24</f>
        <v>383.81169347950498</v>
      </c>
      <c r="D26" s="10">
        <f>INDEX('Data - Current'!$C$2:$R$53,MATCH($B26,'Data - Current'!$B$2:$B$53,0),MATCH($H$1,'Data - Current'!$C$1:$R$1,0))*1000/Population!$C24</f>
        <v>343.01767668610478</v>
      </c>
      <c r="E26" s="10">
        <f>INDEX('Data - Capital'!$C$2:$R$53,MATCH($B26,'Data - Capital'!$B$2:$B$53,0),MATCH($H$1,'Data - Capital'!$C$1:$R$1,0))*1000/Population!$C24</f>
        <v>40.794016793400189</v>
      </c>
      <c r="F26" s="10">
        <f t="shared" si="0"/>
        <v>0</v>
      </c>
    </row>
    <row r="27" spans="1:6">
      <c r="A27" s="2" t="s">
        <v>74</v>
      </c>
      <c r="B27" s="2" t="s">
        <v>22</v>
      </c>
      <c r="C27" s="13">
        <f>1000*INDEX('Data - Total'!$C$2:$R$53,MATCH($B27,'Data - Total'!$B$2:$B$53,0),MATCH($H$1,'Data - Total'!$C$1:$R$1,0))/Population!$C25</f>
        <v>287.86495118101249</v>
      </c>
      <c r="D27" s="10">
        <f>INDEX('Data - Current'!$C$2:$R$53,MATCH($B27,'Data - Current'!$B$2:$B$53,0),MATCH($H$1,'Data - Current'!$C$1:$R$1,0))*1000/Population!$C25</f>
        <v>286.42475741243027</v>
      </c>
      <c r="E27" s="10">
        <f>INDEX('Data - Capital'!$C$2:$R$53,MATCH($B27,'Data - Capital'!$B$2:$B$53,0),MATCH($H$1,'Data - Capital'!$C$1:$R$1,0))*1000/Population!$C25</f>
        <v>1.4401937685822275</v>
      </c>
      <c r="F27" s="10">
        <f t="shared" si="0"/>
        <v>0</v>
      </c>
    </row>
    <row r="28" spans="1:6">
      <c r="A28" s="2" t="s">
        <v>75</v>
      </c>
      <c r="B28" s="2" t="s">
        <v>23</v>
      </c>
      <c r="C28" s="13">
        <f>1000*INDEX('Data - Total'!$C$2:$R$53,MATCH($B28,'Data - Total'!$B$2:$B$53,0),MATCH($H$1,'Data - Total'!$C$1:$R$1,0))/Population!$C26</f>
        <v>388.31639134188191</v>
      </c>
      <c r="D28" s="10">
        <f>INDEX('Data - Current'!$C$2:$R$53,MATCH($B28,'Data - Current'!$B$2:$B$53,0),MATCH($H$1,'Data - Current'!$C$1:$R$1,0))*1000/Population!$C26</f>
        <v>372.39888005367413</v>
      </c>
      <c r="E28" s="10">
        <f>INDEX('Data - Capital'!$C$2:$R$53,MATCH($B28,'Data - Capital'!$B$2:$B$53,0),MATCH($H$1,'Data - Capital'!$C$1:$R$1,0))*1000/Population!$C26</f>
        <v>15.917511288207761</v>
      </c>
      <c r="F28" s="10">
        <f t="shared" si="0"/>
        <v>0</v>
      </c>
    </row>
    <row r="29" spans="1:6">
      <c r="A29" s="2" t="s">
        <v>76</v>
      </c>
      <c r="B29" s="2" t="s">
        <v>24</v>
      </c>
      <c r="C29" s="13">
        <f>1000*INDEX('Data - Total'!$C$2:$R$53,MATCH($B29,'Data - Total'!$B$2:$B$53,0),MATCH($H$1,'Data - Total'!$C$1:$R$1,0))/Population!$C27</f>
        <v>336.03649129293132</v>
      </c>
      <c r="D29" s="10">
        <f>INDEX('Data - Current'!$C$2:$R$53,MATCH($B29,'Data - Current'!$B$2:$B$53,0),MATCH($H$1,'Data - Current'!$C$1:$R$1,0))*1000/Population!$C27</f>
        <v>288.72185033707427</v>
      </c>
      <c r="E29" s="10">
        <f>INDEX('Data - Capital'!$C$2:$R$53,MATCH($B29,'Data - Capital'!$B$2:$B$53,0),MATCH($H$1,'Data - Capital'!$C$1:$R$1,0))*1000/Population!$C27</f>
        <v>47.314640955857016</v>
      </c>
      <c r="F29" s="10">
        <f t="shared" si="0"/>
        <v>0</v>
      </c>
    </row>
    <row r="30" spans="1:6">
      <c r="A30" s="2" t="s">
        <v>77</v>
      </c>
      <c r="B30" s="2" t="s">
        <v>25</v>
      </c>
      <c r="C30" s="13">
        <f>1000*INDEX('Data - Total'!$C$2:$R$53,MATCH($B30,'Data - Total'!$B$2:$B$53,0),MATCH($H$1,'Data - Total'!$C$1:$R$1,0))/Population!$C28</f>
        <v>249.13111936190197</v>
      </c>
      <c r="D30" s="10">
        <f>INDEX('Data - Current'!$C$2:$R$53,MATCH($B30,'Data - Current'!$B$2:$B$53,0),MATCH($H$1,'Data - Current'!$C$1:$R$1,0))*1000/Population!$C28</f>
        <v>232.20211638262182</v>
      </c>
      <c r="E30" s="10">
        <f>INDEX('Data - Capital'!$C$2:$R$53,MATCH($B30,'Data - Capital'!$B$2:$B$53,0),MATCH($H$1,'Data - Capital'!$C$1:$R$1,0))*1000/Population!$C28</f>
        <v>16.929002979280135</v>
      </c>
      <c r="F30" s="10">
        <f t="shared" si="0"/>
        <v>0</v>
      </c>
    </row>
    <row r="31" spans="1:6">
      <c r="A31" s="2" t="s">
        <v>78</v>
      </c>
      <c r="B31" s="2" t="s">
        <v>26</v>
      </c>
      <c r="C31" s="13">
        <f>1000*INDEX('Data - Total'!$C$2:$R$53,MATCH($B31,'Data - Total'!$B$2:$B$53,0),MATCH($H$1,'Data - Total'!$C$1:$R$1,0))/Population!$C29</f>
        <v>533.43686546361141</v>
      </c>
      <c r="D31" s="10">
        <f>INDEX('Data - Current'!$C$2:$R$53,MATCH($B31,'Data - Current'!$B$2:$B$53,0),MATCH($H$1,'Data - Current'!$C$1:$R$1,0))*1000/Population!$C29</f>
        <v>517.55685396298907</v>
      </c>
      <c r="E31" s="10">
        <f>INDEX('Data - Capital'!$C$2:$R$53,MATCH($B31,'Data - Capital'!$B$2:$B$53,0),MATCH($H$1,'Data - Capital'!$C$1:$R$1,0))*1000/Population!$C29</f>
        <v>15.880011500622286</v>
      </c>
      <c r="F31" s="10">
        <f t="shared" si="0"/>
        <v>0</v>
      </c>
    </row>
    <row r="32" spans="1:6">
      <c r="A32" s="2" t="s">
        <v>79</v>
      </c>
      <c r="B32" s="2" t="s">
        <v>27</v>
      </c>
      <c r="C32" s="13">
        <f>1000*INDEX('Data - Total'!$C$2:$R$53,MATCH($B32,'Data - Total'!$B$2:$B$53,0),MATCH($H$1,'Data - Total'!$C$1:$R$1,0))/Population!$C30</f>
        <v>311.26491320068533</v>
      </c>
      <c r="D32" s="10">
        <f>INDEX('Data - Current'!$C$2:$R$53,MATCH($B32,'Data - Current'!$B$2:$B$53,0),MATCH($H$1,'Data - Current'!$C$1:$R$1,0))*1000/Population!$C30</f>
        <v>291.34184179140033</v>
      </c>
      <c r="E32" s="10">
        <f>INDEX('Data - Capital'!$C$2:$R$53,MATCH($B32,'Data - Capital'!$B$2:$B$53,0),MATCH($H$1,'Data - Capital'!$C$1:$R$1,0))*1000/Population!$C30</f>
        <v>19.923071409285001</v>
      </c>
      <c r="F32" s="10">
        <f t="shared" si="0"/>
        <v>0</v>
      </c>
    </row>
    <row r="33" spans="1:6">
      <c r="A33" s="2" t="s">
        <v>80</v>
      </c>
      <c r="B33" s="2" t="s">
        <v>28</v>
      </c>
      <c r="C33" s="13">
        <f>1000*INDEX('Data - Total'!$C$2:$R$53,MATCH($B33,'Data - Total'!$B$2:$B$53,0),MATCH($H$1,'Data - Total'!$C$1:$R$1,0))/Population!$C31</f>
        <v>443.25422966015725</v>
      </c>
      <c r="D33" s="10">
        <f>INDEX('Data - Current'!$C$2:$R$53,MATCH($B33,'Data - Current'!$B$2:$B$53,0),MATCH($H$1,'Data - Current'!$C$1:$R$1,0))*1000/Population!$C31</f>
        <v>389.45393240891462</v>
      </c>
      <c r="E33" s="10">
        <f>INDEX('Data - Capital'!$C$2:$R$53,MATCH($B33,'Data - Capital'!$B$2:$B$53,0),MATCH($H$1,'Data - Capital'!$C$1:$R$1,0))*1000/Population!$C31</f>
        <v>53.800297251242633</v>
      </c>
      <c r="F33" s="10">
        <f t="shared" si="0"/>
        <v>0</v>
      </c>
    </row>
    <row r="34" spans="1:6">
      <c r="A34" s="2" t="s">
        <v>81</v>
      </c>
      <c r="B34" s="2" t="s">
        <v>29</v>
      </c>
      <c r="C34" s="13">
        <f>1000*INDEX('Data - Total'!$C$2:$R$53,MATCH($B34,'Data - Total'!$B$2:$B$53,0),MATCH($H$1,'Data - Total'!$C$1:$R$1,0))/Population!$C32</f>
        <v>386.78813317520587</v>
      </c>
      <c r="D34" s="10">
        <f>INDEX('Data - Current'!$C$2:$R$53,MATCH($B34,'Data - Current'!$B$2:$B$53,0),MATCH($H$1,'Data - Current'!$C$1:$R$1,0))*1000/Population!$C32</f>
        <v>372.44010998284261</v>
      </c>
      <c r="E34" s="10">
        <f>INDEX('Data - Capital'!$C$2:$R$53,MATCH($B34,'Data - Capital'!$B$2:$B$53,0),MATCH($H$1,'Data - Capital'!$C$1:$R$1,0))*1000/Population!$C32</f>
        <v>14.348023192363261</v>
      </c>
      <c r="F34" s="10">
        <f t="shared" si="0"/>
        <v>0</v>
      </c>
    </row>
    <row r="35" spans="1:6">
      <c r="A35" s="2" t="s">
        <v>82</v>
      </c>
      <c r="B35" s="2" t="s">
        <v>30</v>
      </c>
      <c r="C35" s="13">
        <f>1000*INDEX('Data - Total'!$C$2:$R$53,MATCH($B35,'Data - Total'!$B$2:$B$53,0),MATCH($H$1,'Data - Total'!$C$1:$R$1,0))/Population!$C33</f>
        <v>379.10556557007664</v>
      </c>
      <c r="D35" s="10">
        <f>INDEX('Data - Current'!$C$2:$R$53,MATCH($B35,'Data - Current'!$B$2:$B$53,0),MATCH($H$1,'Data - Current'!$C$1:$R$1,0))*1000/Population!$C33</f>
        <v>362.48952230734562</v>
      </c>
      <c r="E35" s="10">
        <f>INDEX('Data - Capital'!$C$2:$R$53,MATCH($B35,'Data - Capital'!$B$2:$B$53,0),MATCH($H$1,'Data - Capital'!$C$1:$R$1,0))*1000/Population!$C33</f>
        <v>16.616043262730958</v>
      </c>
      <c r="F35" s="10">
        <f t="shared" si="0"/>
        <v>0</v>
      </c>
    </row>
    <row r="36" spans="1:6">
      <c r="A36" s="2" t="s">
        <v>83</v>
      </c>
      <c r="B36" s="2" t="s">
        <v>31</v>
      </c>
      <c r="C36" s="13">
        <f>1000*INDEX('Data - Total'!$C$2:$R$53,MATCH($B36,'Data - Total'!$B$2:$B$53,0),MATCH($H$1,'Data - Total'!$C$1:$R$1,0))/Population!$C34</f>
        <v>513.07400865588215</v>
      </c>
      <c r="D36" s="10">
        <f>INDEX('Data - Current'!$C$2:$R$53,MATCH($B36,'Data - Current'!$B$2:$B$53,0),MATCH($H$1,'Data - Current'!$C$1:$R$1,0))*1000/Population!$C34</f>
        <v>454.99363425204143</v>
      </c>
      <c r="E36" s="10">
        <f>INDEX('Data - Capital'!$C$2:$R$53,MATCH($B36,'Data - Capital'!$B$2:$B$53,0),MATCH($H$1,'Data - Capital'!$C$1:$R$1,0))*1000/Population!$C34</f>
        <v>58.08037440384075</v>
      </c>
      <c r="F36" s="10">
        <f t="shared" si="0"/>
        <v>0</v>
      </c>
    </row>
    <row r="37" spans="1:6">
      <c r="A37" s="2" t="s">
        <v>84</v>
      </c>
      <c r="B37" s="2" t="s">
        <v>32</v>
      </c>
      <c r="C37" s="13">
        <f>1000*INDEX('Data - Total'!$C$2:$R$53,MATCH($B37,'Data - Total'!$B$2:$B$53,0),MATCH($H$1,'Data - Total'!$C$1:$R$1,0))/Population!$C35</f>
        <v>519.11665852337467</v>
      </c>
      <c r="D37" s="10">
        <f>INDEX('Data - Current'!$C$2:$R$53,MATCH($B37,'Data - Current'!$B$2:$B$53,0),MATCH($H$1,'Data - Current'!$C$1:$R$1,0))*1000/Population!$C35</f>
        <v>463.1253206739994</v>
      </c>
      <c r="E37" s="10">
        <f>INDEX('Data - Capital'!$C$2:$R$53,MATCH($B37,'Data - Capital'!$B$2:$B$53,0),MATCH($H$1,'Data - Capital'!$C$1:$R$1,0))*1000/Population!$C35</f>
        <v>55.991337849375277</v>
      </c>
      <c r="F37" s="10">
        <f t="shared" si="0"/>
        <v>0</v>
      </c>
    </row>
    <row r="38" spans="1:6">
      <c r="A38" s="2" t="s">
        <v>85</v>
      </c>
      <c r="B38" s="2" t="s">
        <v>33</v>
      </c>
      <c r="C38" s="13">
        <f>1000*INDEX('Data - Total'!$C$2:$R$53,MATCH($B38,'Data - Total'!$B$2:$B$53,0),MATCH($H$1,'Data - Total'!$C$1:$R$1,0))/Population!$C36</f>
        <v>268.8278972251336</v>
      </c>
      <c r="D38" s="10">
        <f>INDEX('Data - Current'!$C$2:$R$53,MATCH($B38,'Data - Current'!$B$2:$B$53,0),MATCH($H$1,'Data - Current'!$C$1:$R$1,0))*1000/Population!$C36</f>
        <v>242.75072446849316</v>
      </c>
      <c r="E38" s="10">
        <f>INDEX('Data - Capital'!$C$2:$R$53,MATCH($B38,'Data - Capital'!$B$2:$B$53,0),MATCH($H$1,'Data - Capital'!$C$1:$R$1,0))*1000/Population!$C36</f>
        <v>26.077172756640444</v>
      </c>
      <c r="F38" s="10">
        <f t="shared" si="0"/>
        <v>0</v>
      </c>
    </row>
    <row r="39" spans="1:6">
      <c r="A39" s="2" t="s">
        <v>86</v>
      </c>
      <c r="B39" s="2" t="s">
        <v>34</v>
      </c>
      <c r="C39" s="13">
        <f>1000*INDEX('Data - Total'!$C$2:$R$53,MATCH($B39,'Data - Total'!$B$2:$B$53,0),MATCH($H$1,'Data - Total'!$C$1:$R$1,0))/Population!$C37</f>
        <v>408.88977561795912</v>
      </c>
      <c r="D39" s="10">
        <f>INDEX('Data - Current'!$C$2:$R$53,MATCH($B39,'Data - Current'!$B$2:$B$53,0),MATCH($H$1,'Data - Current'!$C$1:$R$1,0))*1000/Population!$C37</f>
        <v>380.36354308434454</v>
      </c>
      <c r="E39" s="10">
        <f>INDEX('Data - Capital'!$C$2:$R$53,MATCH($B39,'Data - Capital'!$B$2:$B$53,0),MATCH($H$1,'Data - Capital'!$C$1:$R$1,0))*1000/Population!$C37</f>
        <v>28.526232533614554</v>
      </c>
      <c r="F39" s="10">
        <f t="shared" si="0"/>
        <v>0</v>
      </c>
    </row>
    <row r="40" spans="1:6">
      <c r="A40" s="2" t="s">
        <v>87</v>
      </c>
      <c r="B40" s="2" t="s">
        <v>35</v>
      </c>
      <c r="C40" s="13">
        <f>1000*INDEX('Data - Total'!$C$2:$R$53,MATCH($B40,'Data - Total'!$B$2:$B$53,0),MATCH($H$1,'Data - Total'!$C$1:$R$1,0))/Population!$C38</f>
        <v>431.93002866183338</v>
      </c>
      <c r="D40" s="10">
        <f>INDEX('Data - Current'!$C$2:$R$53,MATCH($B40,'Data - Current'!$B$2:$B$53,0),MATCH($H$1,'Data - Current'!$C$1:$R$1,0))*1000/Population!$C38</f>
        <v>417.17637437979948</v>
      </c>
      <c r="E40" s="10">
        <f>INDEX('Data - Capital'!$C$2:$R$53,MATCH($B40,'Data - Capital'!$B$2:$B$53,0),MATCH($H$1,'Data - Capital'!$C$1:$R$1,0))*1000/Population!$C38</f>
        <v>14.75365428203393</v>
      </c>
      <c r="F40" s="10">
        <f t="shared" si="0"/>
        <v>0</v>
      </c>
    </row>
    <row r="41" spans="1:6">
      <c r="A41" s="2" t="s">
        <v>88</v>
      </c>
      <c r="B41" s="2" t="s">
        <v>36</v>
      </c>
      <c r="C41" s="13">
        <f>1000*INDEX('Data - Total'!$C$2:$R$53,MATCH($B41,'Data - Total'!$B$2:$B$53,0),MATCH($H$1,'Data - Total'!$C$1:$R$1,0))/Population!$C39</f>
        <v>301.12948214842896</v>
      </c>
      <c r="D41" s="10">
        <f>INDEX('Data - Current'!$C$2:$R$53,MATCH($B41,'Data - Current'!$B$2:$B$53,0),MATCH($H$1,'Data - Current'!$C$1:$R$1,0))*1000/Population!$C39</f>
        <v>272.29183515371392</v>
      </c>
      <c r="E41" s="10">
        <f>INDEX('Data - Capital'!$C$2:$R$53,MATCH($B41,'Data - Capital'!$B$2:$B$53,0),MATCH($H$1,'Data - Capital'!$C$1:$R$1,0))*1000/Population!$C39</f>
        <v>28.83764699471504</v>
      </c>
      <c r="F41" s="10">
        <f t="shared" si="0"/>
        <v>0</v>
      </c>
    </row>
    <row r="42" spans="1:6">
      <c r="A42" s="2" t="s">
        <v>89</v>
      </c>
      <c r="B42" s="2" t="s">
        <v>37</v>
      </c>
      <c r="C42" s="13">
        <f>1000*INDEX('Data - Total'!$C$2:$R$53,MATCH($B42,'Data - Total'!$B$2:$B$53,0),MATCH($H$1,'Data - Total'!$C$1:$R$1,0))/Population!$C40</f>
        <v>498.16630432217642</v>
      </c>
      <c r="D42" s="10">
        <f>INDEX('Data - Current'!$C$2:$R$53,MATCH($B42,'Data - Current'!$B$2:$B$53,0),MATCH($H$1,'Data - Current'!$C$1:$R$1,0))*1000/Population!$C40</f>
        <v>478.48068732936548</v>
      </c>
      <c r="E42" s="10">
        <f>INDEX('Data - Capital'!$C$2:$R$53,MATCH($B42,'Data - Capital'!$B$2:$B$53,0),MATCH($H$1,'Data - Capital'!$C$1:$R$1,0))*1000/Population!$C40</f>
        <v>19.685616992810907</v>
      </c>
      <c r="F42" s="10">
        <f t="shared" si="0"/>
        <v>0</v>
      </c>
    </row>
    <row r="43" spans="1:6">
      <c r="A43" s="2" t="s">
        <v>90</v>
      </c>
      <c r="B43" s="2" t="s">
        <v>38</v>
      </c>
      <c r="C43" s="13">
        <f>1000*INDEX('Data - Total'!$C$2:$R$53,MATCH($B43,'Data - Total'!$B$2:$B$53,0),MATCH($H$1,'Data - Total'!$C$1:$R$1,0))/Population!$C41</f>
        <v>475.61139770633503</v>
      </c>
      <c r="D43" s="10">
        <f>INDEX('Data - Current'!$C$2:$R$53,MATCH($B43,'Data - Current'!$B$2:$B$53,0),MATCH($H$1,'Data - Current'!$C$1:$R$1,0))*1000/Population!$C41</f>
        <v>395.93977874624227</v>
      </c>
      <c r="E43" s="10">
        <f>INDEX('Data - Capital'!$C$2:$R$53,MATCH($B43,'Data - Capital'!$B$2:$B$53,0),MATCH($H$1,'Data - Capital'!$C$1:$R$1,0))*1000/Population!$C41</f>
        <v>79.671618960092772</v>
      </c>
      <c r="F43" s="10">
        <f t="shared" si="0"/>
        <v>0</v>
      </c>
    </row>
    <row r="44" spans="1:6">
      <c r="A44" s="2" t="s">
        <v>91</v>
      </c>
      <c r="B44" s="2" t="s">
        <v>39</v>
      </c>
      <c r="C44" s="13">
        <f>1000*INDEX('Data - Total'!$C$2:$R$53,MATCH($B44,'Data - Total'!$B$2:$B$53,0),MATCH($H$1,'Data - Total'!$C$1:$R$1,0))/Population!$C42</f>
        <v>477.85608904114144</v>
      </c>
      <c r="D44" s="10">
        <f>INDEX('Data - Current'!$C$2:$R$53,MATCH($B44,'Data - Current'!$B$2:$B$53,0),MATCH($H$1,'Data - Current'!$C$1:$R$1,0))*1000/Population!$C42</f>
        <v>440.29423248470272</v>
      </c>
      <c r="E44" s="10">
        <f>INDEX('Data - Capital'!$C$2:$R$53,MATCH($B44,'Data - Capital'!$B$2:$B$53,0),MATCH($H$1,'Data - Capital'!$C$1:$R$1,0))*1000/Population!$C42</f>
        <v>37.561856556438734</v>
      </c>
      <c r="F44" s="10">
        <f t="shared" si="0"/>
        <v>0</v>
      </c>
    </row>
    <row r="45" spans="1:6">
      <c r="A45" s="2" t="s">
        <v>92</v>
      </c>
      <c r="B45" s="2" t="s">
        <v>40</v>
      </c>
      <c r="C45" s="13">
        <f>1000*INDEX('Data - Total'!$C$2:$R$53,MATCH($B45,'Data - Total'!$B$2:$B$53,0),MATCH($H$1,'Data - Total'!$C$1:$R$1,0))/Population!$C43</f>
        <v>300.91341227678441</v>
      </c>
      <c r="D45" s="10">
        <f>INDEX('Data - Current'!$C$2:$R$53,MATCH($B45,'Data - Current'!$B$2:$B$53,0),MATCH($H$1,'Data - Current'!$C$1:$R$1,0))*1000/Population!$C43</f>
        <v>285.65451261068802</v>
      </c>
      <c r="E45" s="10">
        <f>INDEX('Data - Capital'!$C$2:$R$53,MATCH($B45,'Data - Capital'!$B$2:$B$53,0),MATCH($H$1,'Data - Capital'!$C$1:$R$1,0))*1000/Population!$C43</f>
        <v>15.258899666096433</v>
      </c>
      <c r="F45" s="10">
        <f t="shared" si="0"/>
        <v>0</v>
      </c>
    </row>
    <row r="46" spans="1:6">
      <c r="A46" s="2" t="s">
        <v>93</v>
      </c>
      <c r="B46" s="2" t="s">
        <v>41</v>
      </c>
      <c r="C46" s="13">
        <f>1000*INDEX('Data - Total'!$C$2:$R$53,MATCH($B46,'Data - Total'!$B$2:$B$53,0),MATCH($H$1,'Data - Total'!$C$1:$R$1,0))/Population!$C44</f>
        <v>412.56003566190213</v>
      </c>
      <c r="D46" s="10">
        <f>INDEX('Data - Current'!$C$2:$R$53,MATCH($B46,'Data - Current'!$B$2:$B$53,0),MATCH($H$1,'Data - Current'!$C$1:$R$1,0))*1000/Population!$C44</f>
        <v>371.8628071285458</v>
      </c>
      <c r="E46" s="10">
        <f>INDEX('Data - Capital'!$C$2:$R$53,MATCH($B46,'Data - Capital'!$B$2:$B$53,0),MATCH($H$1,'Data - Capital'!$C$1:$R$1,0))*1000/Population!$C44</f>
        <v>40.697228533356338</v>
      </c>
      <c r="F46" s="10">
        <f t="shared" si="0"/>
        <v>0</v>
      </c>
    </row>
    <row r="47" spans="1:6">
      <c r="A47" s="2" t="s">
        <v>94</v>
      </c>
      <c r="B47" s="2" t="s">
        <v>42</v>
      </c>
      <c r="C47" s="13">
        <f>1000*INDEX('Data - Total'!$C$2:$R$53,MATCH($B47,'Data - Total'!$B$2:$B$53,0),MATCH($H$1,'Data - Total'!$C$1:$R$1,0))/Population!$C45</f>
        <v>305.99315866939048</v>
      </c>
      <c r="D47" s="10">
        <f>INDEX('Data - Current'!$C$2:$R$53,MATCH($B47,'Data - Current'!$B$2:$B$53,0),MATCH($H$1,'Data - Current'!$C$1:$R$1,0))*1000/Population!$C45</f>
        <v>282.32393937455163</v>
      </c>
      <c r="E47" s="10">
        <f>INDEX('Data - Capital'!$C$2:$R$53,MATCH($B47,'Data - Capital'!$B$2:$B$53,0),MATCH($H$1,'Data - Capital'!$C$1:$R$1,0))*1000/Population!$C45</f>
        <v>23.669219294838857</v>
      </c>
      <c r="F47" s="10">
        <f t="shared" si="0"/>
        <v>0</v>
      </c>
    </row>
    <row r="48" spans="1:6">
      <c r="A48" s="2" t="s">
        <v>95</v>
      </c>
      <c r="B48" s="2" t="s">
        <v>43</v>
      </c>
      <c r="C48" s="13">
        <f>1000*INDEX('Data - Total'!$C$2:$R$53,MATCH($B48,'Data - Total'!$B$2:$B$53,0),MATCH($H$1,'Data - Total'!$C$1:$R$1,0))/Population!$C46</f>
        <v>266.12568770444506</v>
      </c>
      <c r="D48" s="10">
        <f>INDEX('Data - Current'!$C$2:$R$53,MATCH($B48,'Data - Current'!$B$2:$B$53,0),MATCH($H$1,'Data - Current'!$C$1:$R$1,0))*1000/Population!$C46</f>
        <v>248.03546137178282</v>
      </c>
      <c r="E48" s="10">
        <f>INDEX('Data - Capital'!$C$2:$R$53,MATCH($B48,'Data - Capital'!$B$2:$B$53,0),MATCH($H$1,'Data - Capital'!$C$1:$R$1,0))*1000/Population!$C46</f>
        <v>18.090226332662205</v>
      </c>
      <c r="F48" s="10">
        <f t="shared" si="0"/>
        <v>0</v>
      </c>
    </row>
    <row r="49" spans="1:6">
      <c r="A49" s="2" t="s">
        <v>97</v>
      </c>
      <c r="B49" s="2" t="s">
        <v>45</v>
      </c>
      <c r="C49" s="13">
        <f>1000*INDEX('Data - Total'!$C$2:$R$53,MATCH($B49,'Data - Total'!$B$2:$B$53,0),MATCH($H$1,'Data - Total'!$C$1:$R$1,0))/Population!$C47</f>
        <v>466.76337930102125</v>
      </c>
      <c r="D49" s="10">
        <f>INDEX('Data - Current'!$C$2:$R$53,MATCH($B49,'Data - Current'!$B$2:$B$53,0),MATCH($H$1,'Data - Current'!$C$1:$R$1,0))*1000/Population!$C47</f>
        <v>385.79865326138957</v>
      </c>
      <c r="E49" s="10">
        <f>INDEX('Data - Capital'!$C$2:$R$53,MATCH($B49,'Data - Capital'!$B$2:$B$53,0),MATCH($H$1,'Data - Capital'!$C$1:$R$1,0))*1000/Population!$C47</f>
        <v>80.964726039631628</v>
      </c>
      <c r="F49" s="10">
        <f t="shared" si="0"/>
        <v>0</v>
      </c>
    </row>
    <row r="50" spans="1:6">
      <c r="A50" s="2" t="s">
        <v>98</v>
      </c>
      <c r="B50" s="2" t="s">
        <v>46</v>
      </c>
      <c r="C50" s="13">
        <f>1000*INDEX('Data - Total'!$C$2:$R$53,MATCH($B50,'Data - Total'!$B$2:$B$53,0),MATCH($H$1,'Data - Total'!$C$1:$R$1,0))/Population!$C48</f>
        <v>377.3465274428321</v>
      </c>
      <c r="D50" s="10">
        <f>INDEX('Data - Current'!$C$2:$R$53,MATCH($B50,'Data - Current'!$B$2:$B$53,0),MATCH($H$1,'Data - Current'!$C$1:$R$1,0))*1000/Population!$C48</f>
        <v>370.57485729982847</v>
      </c>
      <c r="E50" s="10">
        <f>INDEX('Data - Capital'!$C$2:$R$53,MATCH($B50,'Data - Capital'!$B$2:$B$53,0),MATCH($H$1,'Data - Capital'!$C$1:$R$1,0))*1000/Population!$C48</f>
        <v>6.771670143003619</v>
      </c>
      <c r="F50" s="10">
        <f t="shared" si="0"/>
        <v>0</v>
      </c>
    </row>
    <row r="51" spans="1:6">
      <c r="A51" s="2" t="s">
        <v>99</v>
      </c>
      <c r="B51" s="2" t="s">
        <v>47</v>
      </c>
      <c r="C51" s="13">
        <f>1000*INDEX('Data - Total'!$C$2:$R$53,MATCH($B51,'Data - Total'!$B$2:$B$53,0),MATCH($H$1,'Data - Total'!$C$1:$R$1,0))/Population!$C49</f>
        <v>381.20421479572269</v>
      </c>
      <c r="D51" s="10">
        <f>INDEX('Data - Current'!$C$2:$R$53,MATCH($B51,'Data - Current'!$B$2:$B$53,0),MATCH($H$1,'Data - Current'!$C$1:$R$1,0))*1000/Population!$C49</f>
        <v>346.6646780795619</v>
      </c>
      <c r="E51" s="10">
        <f>INDEX('Data - Capital'!$C$2:$R$53,MATCH($B51,'Data - Capital'!$B$2:$B$53,0),MATCH($H$1,'Data - Capital'!$C$1:$R$1,0))*1000/Population!$C49</f>
        <v>34.539536716160839</v>
      </c>
      <c r="F51" s="10">
        <f t="shared" si="0"/>
        <v>0</v>
      </c>
    </row>
    <row r="52" spans="1:6">
      <c r="A52" s="2" t="s">
        <v>100</v>
      </c>
      <c r="B52" s="2" t="s">
        <v>48</v>
      </c>
      <c r="C52" s="13">
        <f>1000*INDEX('Data - Total'!$C$2:$R$53,MATCH($B52,'Data - Total'!$B$2:$B$53,0),MATCH($H$1,'Data - Total'!$C$1:$R$1,0))/Population!$C50</f>
        <v>369.81334261363844</v>
      </c>
      <c r="D52" s="10">
        <f>INDEX('Data - Current'!$C$2:$R$53,MATCH($B52,'Data - Current'!$B$2:$B$53,0),MATCH($H$1,'Data - Current'!$C$1:$R$1,0))*1000/Population!$C50</f>
        <v>355.11000424138945</v>
      </c>
      <c r="E52" s="10">
        <f>INDEX('Data - Capital'!$C$2:$R$53,MATCH($B52,'Data - Capital'!$B$2:$B$53,0),MATCH($H$1,'Data - Capital'!$C$1:$R$1,0))*1000/Population!$C50</f>
        <v>14.703338372248988</v>
      </c>
      <c r="F52" s="10">
        <f t="shared" si="0"/>
        <v>0</v>
      </c>
    </row>
    <row r="53" spans="1:6">
      <c r="A53" s="2" t="s">
        <v>101</v>
      </c>
      <c r="B53" s="2" t="s">
        <v>49</v>
      </c>
      <c r="C53" s="13">
        <f>1000*INDEX('Data - Total'!$C$2:$R$53,MATCH($B53,'Data - Total'!$B$2:$B$53,0),MATCH($H$1,'Data - Total'!$C$1:$R$1,0))/Population!$C51</f>
        <v>466.64705790456674</v>
      </c>
      <c r="D53" s="10">
        <f>INDEX('Data - Current'!$C$2:$R$53,MATCH($B53,'Data - Current'!$B$2:$B$53,0),MATCH($H$1,'Data - Current'!$C$1:$R$1,0))*1000/Population!$C51</f>
        <v>449.64723082799077</v>
      </c>
      <c r="E53" s="10">
        <f>INDEX('Data - Capital'!$C$2:$R$53,MATCH($B53,'Data - Capital'!$B$2:$B$53,0),MATCH($H$1,'Data - Capital'!$C$1:$R$1,0))*1000/Population!$C51</f>
        <v>16.999827076575986</v>
      </c>
      <c r="F53" s="10">
        <f t="shared" si="0"/>
        <v>0</v>
      </c>
    </row>
    <row r="54" spans="1:6">
      <c r="A54" s="2" t="s">
        <v>102</v>
      </c>
      <c r="B54" s="2" t="s">
        <v>50</v>
      </c>
      <c r="C54" s="13">
        <f>1000*INDEX('Data - Total'!$C$2:$R$53,MATCH($B54,'Data - Total'!$B$2:$B$53,0),MATCH($H$1,'Data - Total'!$C$1:$R$1,0))/Population!$C52</f>
        <v>331.03215294342874</v>
      </c>
      <c r="D54" s="10">
        <f>INDEX('Data - Current'!$C$2:$R$53,MATCH($B54,'Data - Current'!$B$2:$B$53,0),MATCH($H$1,'Data - Current'!$C$1:$R$1,0))*1000/Population!$C52</f>
        <v>298.09683613024396</v>
      </c>
      <c r="E54" s="10">
        <f>INDEX('Data - Capital'!$C$2:$R$53,MATCH($B54,'Data - Capital'!$B$2:$B$53,0),MATCH($H$1,'Data - Capital'!$C$1:$R$1,0))*1000/Population!$C52</f>
        <v>32.935316813184819</v>
      </c>
      <c r="F54" s="10">
        <f t="shared" si="0"/>
        <v>0</v>
      </c>
    </row>
    <row r="55" spans="1:6">
      <c r="A55" s="3" t="s">
        <v>103</v>
      </c>
      <c r="B55" s="3" t="s">
        <v>51</v>
      </c>
      <c r="C55" s="14">
        <f>1000*INDEX('Data - Total'!$C$2:$R$53,MATCH($B55,'Data - Total'!$B$2:$B$53,0),MATCH($H$1,'Data - Total'!$C$1:$R$1,0))/Population!$C53</f>
        <v>898.5149759140777</v>
      </c>
      <c r="D55" s="11">
        <f>INDEX('Data - Current'!$C$2:$R$53,MATCH($B55,'Data - Current'!$B$2:$B$53,0),MATCH($H$1,'Data - Current'!$C$1:$R$1,0))*1000/Population!$C53</f>
        <v>747.36562932814229</v>
      </c>
      <c r="E55" s="11">
        <f>INDEX('Data - Capital'!$C$2:$R$53,MATCH($B55,'Data - Capital'!$B$2:$B$53,0),MATCH($H$1,'Data - Capital'!$C$1:$R$1,0))*1000/Population!$C53</f>
        <v>151.14934658593535</v>
      </c>
      <c r="F55" s="11">
        <f t="shared" si="0"/>
        <v>0</v>
      </c>
    </row>
    <row r="56" spans="1:6" ht="15" customHeight="1">
      <c r="A56" s="32" t="s">
        <v>159</v>
      </c>
      <c r="B56" s="33"/>
      <c r="C56" s="33"/>
      <c r="D56" s="33"/>
      <c r="E56" s="33"/>
      <c r="F56" s="34"/>
    </row>
    <row r="57" spans="1:6">
      <c r="A57" s="35"/>
      <c r="B57" s="36"/>
      <c r="C57" s="36"/>
      <c r="D57" s="36"/>
      <c r="E57" s="36"/>
      <c r="F57" s="37"/>
    </row>
    <row r="58" spans="1:6">
      <c r="A58" s="35"/>
      <c r="B58" s="36"/>
      <c r="C58" s="36"/>
      <c r="D58" s="36"/>
      <c r="E58" s="36"/>
      <c r="F58" s="37"/>
    </row>
    <row r="59" spans="1:6">
      <c r="A59" s="35"/>
      <c r="B59" s="36"/>
      <c r="C59" s="36"/>
      <c r="D59" s="36"/>
      <c r="E59" s="36"/>
      <c r="F59" s="37"/>
    </row>
    <row r="60" spans="1:6">
      <c r="A60" s="35"/>
      <c r="B60" s="36"/>
      <c r="C60" s="36"/>
      <c r="D60" s="36"/>
      <c r="E60" s="36"/>
      <c r="F60" s="37"/>
    </row>
    <row r="61" spans="1:6">
      <c r="A61" s="35"/>
      <c r="B61" s="36"/>
      <c r="C61" s="36"/>
      <c r="D61" s="36"/>
      <c r="E61" s="36"/>
      <c r="F61" s="37"/>
    </row>
    <row r="62" spans="1:6">
      <c r="A62" s="35"/>
      <c r="B62" s="36"/>
      <c r="C62" s="36"/>
      <c r="D62" s="36"/>
      <c r="E62" s="36"/>
      <c r="F62" s="37"/>
    </row>
    <row r="63" spans="1:6">
      <c r="A63" s="38"/>
      <c r="B63" s="39"/>
      <c r="C63" s="39"/>
      <c r="D63" s="39"/>
      <c r="E63" s="39"/>
      <c r="F63" s="40"/>
    </row>
    <row r="67" spans="7:7">
      <c r="G67" s="6"/>
    </row>
  </sheetData>
  <mergeCells count="3">
    <mergeCell ref="A1:F1"/>
    <mergeCell ref="A2:F2"/>
    <mergeCell ref="A56:F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4"/>
  <sheetViews>
    <sheetView topLeftCell="A21" workbookViewId="0">
      <selection sqref="A1:B53"/>
    </sheetView>
  </sheetViews>
  <sheetFormatPr defaultColWidth="8.85546875" defaultRowHeight="15"/>
  <cols>
    <col min="2" max="2" width="18.7109375" bestFit="1" customWidth="1"/>
    <col min="3" max="3" width="19.140625" bestFit="1" customWidth="1"/>
    <col min="4" max="5" width="16.7109375" bestFit="1" customWidth="1"/>
    <col min="6" max="12" width="15.42578125" bestFit="1" customWidth="1"/>
    <col min="13" max="15" width="14.42578125" bestFit="1" customWidth="1"/>
    <col min="16" max="16" width="15.28515625" bestFit="1" customWidth="1"/>
    <col min="17" max="17" width="14.42578125" bestFit="1" customWidth="1"/>
    <col min="18" max="18" width="15.42578125" bestFit="1" customWidth="1"/>
    <col min="19" max="20" width="14.28515625" bestFit="1" customWidth="1"/>
    <col min="21" max="21" width="13.28515625" bestFit="1" customWidth="1"/>
  </cols>
  <sheetData>
    <row r="1" spans="1:26">
      <c r="A1" s="17" t="str">
        <f>'[1]Expenditures Net of Charges'!A1</f>
        <v>Code</v>
      </c>
      <c r="B1" s="17" t="str">
        <f>'[1]Expenditures Net of Charges'!B1</f>
        <v xml:space="preserve">State </v>
      </c>
      <c r="C1" s="17" t="str">
        <f>'[1]Expenditures Net of Charges'!C1</f>
        <v>K12</v>
      </c>
      <c r="D1" s="17" t="str">
        <f>'[1]Expenditures Net of Charges'!D1</f>
        <v>Higher</v>
      </c>
      <c r="E1" s="17" t="str">
        <f>'[1]Expenditures Net of Charges'!E1</f>
        <v>Highways</v>
      </c>
      <c r="F1" s="17" t="str">
        <f>'[1]Expenditures Net of Charges'!F1</f>
        <v>Transit</v>
      </c>
      <c r="G1" s="17" t="str">
        <f>'[1]Expenditures Net of Charges'!G1</f>
        <v>Police</v>
      </c>
      <c r="H1" s="17" t="str">
        <f>'[1]Expenditures Net of Charges'!H1</f>
        <v>Corrections</v>
      </c>
      <c r="I1" s="17" t="str">
        <f>'[1]Expenditures Net of Charges'!I1</f>
        <v>Fire</v>
      </c>
      <c r="J1" s="17" t="str">
        <f>'[1]Expenditures Net of Charges'!J1</f>
        <v xml:space="preserve">Housing and Community Development </v>
      </c>
      <c r="K1" s="17" t="str">
        <f>'[1]Expenditures Net of Charges'!K1</f>
        <v xml:space="preserve">Parks </v>
      </c>
      <c r="L1" s="17" t="str">
        <f>'[1]Expenditures Net of Charges'!L1</f>
        <v>Natural Resources</v>
      </c>
      <c r="M1" s="17" t="str">
        <f>'[1]Expenditures Net of Charges'!M1</f>
        <v>Sewerage</v>
      </c>
      <c r="N1" s="17" t="str">
        <f>'[1]Expenditures Net of Charges'!N1</f>
        <v>Solid Waste</v>
      </c>
      <c r="O1" s="17" t="str">
        <f>'[1]Expenditures Net of Charges'!O1</f>
        <v>Water</v>
      </c>
      <c r="P1" s="17" t="str">
        <f>'[1]Expenditures Net of Charges'!P1</f>
        <v xml:space="preserve">Electric </v>
      </c>
      <c r="Q1" s="17" t="str">
        <f>'[1]Expenditures Net of Charges'!Q1</f>
        <v>Gas</v>
      </c>
      <c r="R1" s="17" t="str">
        <f>'[1]Expenditures Net of Charges'!R1</f>
        <v>Admin</v>
      </c>
      <c r="S1" s="17"/>
      <c r="T1" s="7"/>
      <c r="U1" s="7"/>
      <c r="V1" s="7"/>
      <c r="W1" s="7"/>
      <c r="X1" s="7"/>
      <c r="Y1" s="7"/>
      <c r="Z1" s="7"/>
    </row>
    <row r="2" spans="1:26">
      <c r="A2" s="17" t="str">
        <f>'[1]Expenditures Net of Charges'!A2</f>
        <v>US</v>
      </c>
      <c r="B2" s="17" t="str">
        <f>'[1]Expenditures Net of Charges'!B2</f>
        <v>United States</v>
      </c>
      <c r="C2" s="18">
        <f>'[1]Expenditures Net of Charges'!C2</f>
        <v>558827559</v>
      </c>
      <c r="D2" s="18">
        <f>'[1]Expenditures Net of Charges'!D2</f>
        <v>187659730</v>
      </c>
      <c r="E2" s="18">
        <f>'[1]Expenditures Net of Charges'!E2</f>
        <v>146914086</v>
      </c>
      <c r="F2" s="18">
        <f>'[1]Expenditures Net of Charges'!F2</f>
        <v>46035124</v>
      </c>
      <c r="G2" s="18">
        <f>'[1]Expenditures Net of Charges'!G2</f>
        <v>96924511</v>
      </c>
      <c r="H2" s="18">
        <f>'[1]Expenditures Net of Charges'!H2</f>
        <v>61146065</v>
      </c>
      <c r="I2" s="18">
        <f>'[1]Expenditures Net of Charges'!I2</f>
        <v>42450083</v>
      </c>
      <c r="J2" s="18">
        <f>'[1]Expenditures Net of Charges'!J2</f>
        <v>47304191</v>
      </c>
      <c r="K2" s="18">
        <f>'[1]Expenditures Net of Charges'!K2</f>
        <v>27725914</v>
      </c>
      <c r="L2" s="18">
        <f>'[1]Expenditures Net of Charges'!L2</f>
        <v>24446891</v>
      </c>
      <c r="M2" s="18">
        <f>'[1]Expenditures Net of Charges'!M2</f>
        <v>4372577</v>
      </c>
      <c r="N2" s="18">
        <f>'[1]Expenditures Net of Charges'!N2</f>
        <v>7607650</v>
      </c>
      <c r="O2" s="18">
        <f>'[1]Expenditures Net of Charges'!O2</f>
        <v>-471360</v>
      </c>
      <c r="P2" s="18">
        <f>'[1]Expenditures Net of Charges'!P2</f>
        <v>-4639481</v>
      </c>
      <c r="Q2" s="18">
        <f>'[1]Expenditures Net of Charges'!Q2</f>
        <v>-508781</v>
      </c>
      <c r="R2" s="18">
        <f>'[1]Expenditures Net of Charges'!R2</f>
        <v>123710789</v>
      </c>
      <c r="S2" s="17"/>
      <c r="T2" s="8"/>
      <c r="U2" s="8"/>
    </row>
    <row r="3" spans="1:26">
      <c r="A3" s="17" t="str">
        <f>'[1]Expenditures Net of Charges'!A3</f>
        <v>AL</v>
      </c>
      <c r="B3" s="17" t="str">
        <f>'[1]Expenditures Net of Charges'!B3</f>
        <v>Alabama</v>
      </c>
      <c r="C3" s="18">
        <f>'[1]Expenditures Net of Charges'!C3</f>
        <v>7018743</v>
      </c>
      <c r="D3" s="18">
        <f>'[1]Expenditures Net of Charges'!D3</f>
        <v>3025370</v>
      </c>
      <c r="E3" s="18">
        <f>'[1]Expenditures Net of Charges'!E3</f>
        <v>2232959</v>
      </c>
      <c r="F3" s="18">
        <f>'[1]Expenditures Net of Charges'!F3</f>
        <v>71238</v>
      </c>
      <c r="G3" s="18">
        <f>'[1]Expenditures Net of Charges'!G3</f>
        <v>1155975</v>
      </c>
      <c r="H3" s="18">
        <f>'[1]Expenditures Net of Charges'!H3</f>
        <v>711823</v>
      </c>
      <c r="I3" s="18">
        <f>'[1]Expenditures Net of Charges'!I3</f>
        <v>431853</v>
      </c>
      <c r="J3" s="18">
        <f>'[1]Expenditures Net of Charges'!J3</f>
        <v>427868</v>
      </c>
      <c r="K3" s="18">
        <f>'[1]Expenditures Net of Charges'!K3</f>
        <v>264408</v>
      </c>
      <c r="L3" s="18">
        <f>'[1]Expenditures Net of Charges'!L3</f>
        <v>252781</v>
      </c>
      <c r="M3" s="18">
        <f>'[1]Expenditures Net of Charges'!M3</f>
        <v>-102305</v>
      </c>
      <c r="N3" s="18">
        <f>'[1]Expenditures Net of Charges'!N3</f>
        <v>58775</v>
      </c>
      <c r="O3" s="18">
        <f>'[1]Expenditures Net of Charges'!O3</f>
        <v>-50173</v>
      </c>
      <c r="P3" s="18">
        <f>'[1]Expenditures Net of Charges'!P3</f>
        <v>-108231</v>
      </c>
      <c r="Q3" s="18">
        <f>'[1]Expenditures Net of Charges'!Q3</f>
        <v>-116871</v>
      </c>
      <c r="R3" s="18">
        <f>'[1]Expenditures Net of Charges'!R3</f>
        <v>1467475</v>
      </c>
      <c r="S3" s="17"/>
      <c r="T3" s="8"/>
      <c r="U3" s="8"/>
    </row>
    <row r="4" spans="1:26">
      <c r="A4" s="17" t="str">
        <f>'[1]Expenditures Net of Charges'!A4</f>
        <v>AK</v>
      </c>
      <c r="B4" s="17" t="str">
        <f>'[1]Expenditures Net of Charges'!B4</f>
        <v>Alaska</v>
      </c>
      <c r="C4" s="18">
        <f>'[1]Expenditures Net of Charges'!C4</f>
        <v>2269522</v>
      </c>
      <c r="D4" s="18">
        <f>'[1]Expenditures Net of Charges'!D4</f>
        <v>736874</v>
      </c>
      <c r="E4" s="18">
        <f>'[1]Expenditures Net of Charges'!E4</f>
        <v>1211530</v>
      </c>
      <c r="F4" s="18">
        <f>'[1]Expenditures Net of Charges'!F4</f>
        <v>53455</v>
      </c>
      <c r="G4" s="18">
        <f>'[1]Expenditures Net of Charges'!G4</f>
        <v>345376</v>
      </c>
      <c r="H4" s="18">
        <f>'[1]Expenditures Net of Charges'!H4</f>
        <v>316239</v>
      </c>
      <c r="I4" s="18">
        <f>'[1]Expenditures Net of Charges'!I4</f>
        <v>168518</v>
      </c>
      <c r="J4" s="18">
        <f>'[1]Expenditures Net of Charges'!J4</f>
        <v>286337</v>
      </c>
      <c r="K4" s="18">
        <f>'[1]Expenditures Net of Charges'!K4</f>
        <v>98221</v>
      </c>
      <c r="L4" s="18">
        <f>'[1]Expenditures Net of Charges'!L4</f>
        <v>299641</v>
      </c>
      <c r="M4" s="18">
        <f>'[1]Expenditures Net of Charges'!M4</f>
        <v>6775</v>
      </c>
      <c r="N4" s="18">
        <f>'[1]Expenditures Net of Charges'!N4</f>
        <v>8622</v>
      </c>
      <c r="O4" s="18">
        <f>'[1]Expenditures Net of Charges'!O4</f>
        <v>34618</v>
      </c>
      <c r="P4" s="18">
        <f>'[1]Expenditures Net of Charges'!P4</f>
        <v>213753</v>
      </c>
      <c r="Q4" s="18">
        <f>'[1]Expenditures Net of Charges'!Q4</f>
        <v>8788</v>
      </c>
      <c r="R4" s="18">
        <f>'[1]Expenditures Net of Charges'!R4</f>
        <v>976258</v>
      </c>
      <c r="S4" s="17"/>
      <c r="T4" s="8"/>
      <c r="U4" s="8"/>
    </row>
    <row r="5" spans="1:26">
      <c r="A5" s="17" t="str">
        <f>'[1]Expenditures Net of Charges'!A5</f>
        <v>AZ</v>
      </c>
      <c r="B5" s="17" t="str">
        <f>'[1]Expenditures Net of Charges'!B5</f>
        <v>Arizona</v>
      </c>
      <c r="C5" s="18">
        <f>'[1]Expenditures Net of Charges'!C5</f>
        <v>7763838</v>
      </c>
      <c r="D5" s="18">
        <f>'[1]Expenditures Net of Charges'!D5</f>
        <v>3404763</v>
      </c>
      <c r="E5" s="18">
        <f>'[1]Expenditures Net of Charges'!E5</f>
        <v>2317919</v>
      </c>
      <c r="F5" s="18">
        <f>'[1]Expenditures Net of Charges'!F5</f>
        <v>576438</v>
      </c>
      <c r="G5" s="18">
        <f>'[1]Expenditures Net of Charges'!G5</f>
        <v>2061378</v>
      </c>
      <c r="H5" s="18">
        <f>'[1]Expenditures Net of Charges'!H5</f>
        <v>1544480</v>
      </c>
      <c r="I5" s="18">
        <f>'[1]Expenditures Net of Charges'!I5</f>
        <v>1048938</v>
      </c>
      <c r="J5" s="18">
        <f>'[1]Expenditures Net of Charges'!J5</f>
        <v>552187</v>
      </c>
      <c r="K5" s="18">
        <f>'[1]Expenditures Net of Charges'!K5</f>
        <v>487826</v>
      </c>
      <c r="L5" s="18">
        <f>'[1]Expenditures Net of Charges'!L5</f>
        <v>386158</v>
      </c>
      <c r="M5" s="18">
        <f>'[1]Expenditures Net of Charges'!M5</f>
        <v>44059</v>
      </c>
      <c r="N5" s="18">
        <f>'[1]Expenditures Net of Charges'!N5</f>
        <v>-84307</v>
      </c>
      <c r="O5" s="18">
        <f>'[1]Expenditures Net of Charges'!O5</f>
        <v>-403090</v>
      </c>
      <c r="P5" s="18">
        <f>'[1]Expenditures Net of Charges'!P5</f>
        <v>-349443</v>
      </c>
      <c r="Q5" s="18">
        <f>'[1]Expenditures Net of Charges'!Q5</f>
        <v>-1307</v>
      </c>
      <c r="R5" s="18">
        <f>'[1]Expenditures Net of Charges'!R5</f>
        <v>2151266</v>
      </c>
      <c r="S5" s="17"/>
      <c r="T5" s="8"/>
      <c r="U5" s="8"/>
    </row>
    <row r="6" spans="1:26">
      <c r="A6" s="17" t="str">
        <f>'[1]Expenditures Net of Charges'!A6</f>
        <v>AR</v>
      </c>
      <c r="B6" s="17" t="str">
        <f>'[1]Expenditures Net of Charges'!B6</f>
        <v>Arkansas</v>
      </c>
      <c r="C6" s="18">
        <f>'[1]Expenditures Net of Charges'!C6</f>
        <v>4899437</v>
      </c>
      <c r="D6" s="18">
        <f>'[1]Expenditures Net of Charges'!D6</f>
        <v>2292298</v>
      </c>
      <c r="E6" s="18">
        <f>'[1]Expenditures Net of Charges'!E6</f>
        <v>1436003</v>
      </c>
      <c r="F6" s="18">
        <f>'[1]Expenditures Net of Charges'!F6</f>
        <v>24227</v>
      </c>
      <c r="G6" s="18">
        <f>'[1]Expenditures Net of Charges'!G6</f>
        <v>586879</v>
      </c>
      <c r="H6" s="18">
        <f>'[1]Expenditures Net of Charges'!H6</f>
        <v>558134</v>
      </c>
      <c r="I6" s="18">
        <f>'[1]Expenditures Net of Charges'!I6</f>
        <v>248272</v>
      </c>
      <c r="J6" s="18">
        <f>'[1]Expenditures Net of Charges'!J6</f>
        <v>188210</v>
      </c>
      <c r="K6" s="18">
        <f>'[1]Expenditures Net of Charges'!K6</f>
        <v>143542</v>
      </c>
      <c r="L6" s="18">
        <f>'[1]Expenditures Net of Charges'!L6</f>
        <v>236474</v>
      </c>
      <c r="M6" s="18">
        <f>'[1]Expenditures Net of Charges'!M6</f>
        <v>4672</v>
      </c>
      <c r="N6" s="18">
        <f>'[1]Expenditures Net of Charges'!N6</f>
        <v>52607</v>
      </c>
      <c r="O6" s="18">
        <f>'[1]Expenditures Net of Charges'!O6</f>
        <v>2463</v>
      </c>
      <c r="P6" s="18">
        <f>'[1]Expenditures Net of Charges'!P6</f>
        <v>-45794</v>
      </c>
      <c r="Q6" s="18">
        <f>'[1]Expenditures Net of Charges'!Q6</f>
        <v>-608</v>
      </c>
      <c r="R6" s="18">
        <f>'[1]Expenditures Net of Charges'!R6</f>
        <v>1018387</v>
      </c>
      <c r="S6" s="17"/>
      <c r="T6" s="8"/>
      <c r="U6" s="8"/>
    </row>
    <row r="7" spans="1:26">
      <c r="A7" s="17" t="str">
        <f>'[1]Expenditures Net of Charges'!A7</f>
        <v>CA</v>
      </c>
      <c r="B7" s="17" t="str">
        <f>'[1]Expenditures Net of Charges'!B7</f>
        <v>California</v>
      </c>
      <c r="C7" s="18">
        <f>'[1]Expenditures Net of Charges'!C7</f>
        <v>66230070</v>
      </c>
      <c r="D7" s="18">
        <f>'[1]Expenditures Net of Charges'!D7</f>
        <v>31672161</v>
      </c>
      <c r="E7" s="18">
        <f>'[1]Expenditures Net of Charges'!E7</f>
        <v>17608547</v>
      </c>
      <c r="F7" s="18">
        <f>'[1]Expenditures Net of Charges'!F7</f>
        <v>8196503</v>
      </c>
      <c r="G7" s="18">
        <f>'[1]Expenditures Net of Charges'!G7</f>
        <v>14893191</v>
      </c>
      <c r="H7" s="18">
        <f>'[1]Expenditures Net of Charges'!H7</f>
        <v>13691104</v>
      </c>
      <c r="I7" s="18">
        <f>'[1]Expenditures Net of Charges'!I7</f>
        <v>6772039</v>
      </c>
      <c r="J7" s="18">
        <f>'[1]Expenditures Net of Charges'!J7</f>
        <v>8036768</v>
      </c>
      <c r="K7" s="18">
        <f>'[1]Expenditures Net of Charges'!K7</f>
        <v>3918365</v>
      </c>
      <c r="L7" s="18">
        <f>'[1]Expenditures Net of Charges'!L7</f>
        <v>3407322</v>
      </c>
      <c r="M7" s="18">
        <f>'[1]Expenditures Net of Charges'!M7</f>
        <v>-117105</v>
      </c>
      <c r="N7" s="18">
        <f>'[1]Expenditures Net of Charges'!N7</f>
        <v>1276646</v>
      </c>
      <c r="O7" s="18">
        <f>'[1]Expenditures Net of Charges'!O7</f>
        <v>1208950</v>
      </c>
      <c r="P7" s="18">
        <f>'[1]Expenditures Net of Charges'!P7</f>
        <v>127034</v>
      </c>
      <c r="Q7" s="18">
        <f>'[1]Expenditures Net of Charges'!Q7</f>
        <v>-85571</v>
      </c>
      <c r="R7" s="18">
        <f>'[1]Expenditures Net of Charges'!R7</f>
        <v>19892897</v>
      </c>
      <c r="S7" s="17"/>
      <c r="T7" s="8"/>
      <c r="U7" s="8"/>
    </row>
    <row r="8" spans="1:26">
      <c r="A8" s="17" t="str">
        <f>'[1]Expenditures Net of Charges'!A8</f>
        <v>CO</v>
      </c>
      <c r="B8" s="17" t="str">
        <f>'[1]Expenditures Net of Charges'!B8</f>
        <v>Colorado</v>
      </c>
      <c r="C8" s="18">
        <f>'[1]Expenditures Net of Charges'!C8</f>
        <v>7724900</v>
      </c>
      <c r="D8" s="18">
        <f>'[1]Expenditures Net of Charges'!D8</f>
        <v>2616879</v>
      </c>
      <c r="E8" s="18">
        <f>'[1]Expenditures Net of Charges'!E8</f>
        <v>2353581</v>
      </c>
      <c r="F8" s="18">
        <f>'[1]Expenditures Net of Charges'!F8</f>
        <v>952966</v>
      </c>
      <c r="G8" s="18">
        <f>'[1]Expenditures Net of Charges'!G8</f>
        <v>1594966</v>
      </c>
      <c r="H8" s="18">
        <f>'[1]Expenditures Net of Charges'!H8</f>
        <v>1243601</v>
      </c>
      <c r="I8" s="18">
        <f>'[1]Expenditures Net of Charges'!I8</f>
        <v>847815</v>
      </c>
      <c r="J8" s="18">
        <f>'[1]Expenditures Net of Charges'!J8</f>
        <v>680127</v>
      </c>
      <c r="K8" s="18">
        <f>'[1]Expenditures Net of Charges'!K8</f>
        <v>887170</v>
      </c>
      <c r="L8" s="18">
        <f>'[1]Expenditures Net of Charges'!L8</f>
        <v>360136</v>
      </c>
      <c r="M8" s="18">
        <f>'[1]Expenditures Net of Charges'!M8</f>
        <v>61689</v>
      </c>
      <c r="N8" s="18">
        <f>'[1]Expenditures Net of Charges'!N8</f>
        <v>-1345</v>
      </c>
      <c r="O8" s="18">
        <f>'[1]Expenditures Net of Charges'!O8</f>
        <v>-62325</v>
      </c>
      <c r="P8" s="18">
        <f>'[1]Expenditures Net of Charges'!P8</f>
        <v>-14875</v>
      </c>
      <c r="Q8" s="18">
        <f>'[1]Expenditures Net of Charges'!Q8</f>
        <v>-11075</v>
      </c>
      <c r="R8" s="18">
        <f>'[1]Expenditures Net of Charges'!R8</f>
        <v>2374834</v>
      </c>
      <c r="S8" s="17"/>
      <c r="T8" s="8"/>
      <c r="U8" s="8"/>
    </row>
    <row r="9" spans="1:26">
      <c r="A9" s="17" t="str">
        <f>'[1]Expenditures Net of Charges'!A9</f>
        <v>CT</v>
      </c>
      <c r="B9" s="17" t="str">
        <f>'[1]Expenditures Net of Charges'!B9</f>
        <v>Connecticut</v>
      </c>
      <c r="C9" s="18">
        <f>'[1]Expenditures Net of Charges'!C9</f>
        <v>8661924</v>
      </c>
      <c r="D9" s="18">
        <f>'[1]Expenditures Net of Charges'!D9</f>
        <v>1809775</v>
      </c>
      <c r="E9" s="18">
        <f>'[1]Expenditures Net of Charges'!E9</f>
        <v>1698387</v>
      </c>
      <c r="F9" s="18">
        <f>'[1]Expenditures Net of Charges'!F9</f>
        <v>662214</v>
      </c>
      <c r="G9" s="18">
        <f>'[1]Expenditures Net of Charges'!G9</f>
        <v>1117648</v>
      </c>
      <c r="H9" s="18">
        <f>'[1]Expenditures Net of Charges'!H9</f>
        <v>684889</v>
      </c>
      <c r="I9" s="18">
        <f>'[1]Expenditures Net of Charges'!I9</f>
        <v>568863</v>
      </c>
      <c r="J9" s="18">
        <f>'[1]Expenditures Net of Charges'!J9</f>
        <v>736019</v>
      </c>
      <c r="K9" s="18">
        <f>'[1]Expenditures Net of Charges'!K9</f>
        <v>171058</v>
      </c>
      <c r="L9" s="18">
        <f>'[1]Expenditures Net of Charges'!L9</f>
        <v>180853</v>
      </c>
      <c r="M9" s="18">
        <f>'[1]Expenditures Net of Charges'!M9</f>
        <v>229089</v>
      </c>
      <c r="N9" s="18">
        <f>'[1]Expenditures Net of Charges'!N9</f>
        <v>121422</v>
      </c>
      <c r="O9" s="18">
        <f>'[1]Expenditures Net of Charges'!O9</f>
        <v>-23143</v>
      </c>
      <c r="P9" s="18">
        <f>'[1]Expenditures Net of Charges'!P9</f>
        <v>23908</v>
      </c>
      <c r="Q9" s="18">
        <f>'[1]Expenditures Net of Charges'!Q9</f>
        <v>3391</v>
      </c>
      <c r="R9" s="18">
        <f>'[1]Expenditures Net of Charges'!R9</f>
        <v>1788417</v>
      </c>
      <c r="S9" s="17"/>
      <c r="T9" s="8"/>
      <c r="U9" s="8"/>
    </row>
    <row r="10" spans="1:26">
      <c r="A10" s="17" t="str">
        <f>'[1]Expenditures Net of Charges'!A10</f>
        <v>DE</v>
      </c>
      <c r="B10" s="17" t="str">
        <f>'[1]Expenditures Net of Charges'!B10</f>
        <v>Delaware</v>
      </c>
      <c r="C10" s="18">
        <f>'[1]Expenditures Net of Charges'!C10</f>
        <v>1838482</v>
      </c>
      <c r="D10" s="18">
        <f>'[1]Expenditures Net of Charges'!D10</f>
        <v>621216</v>
      </c>
      <c r="E10" s="18">
        <f>'[1]Expenditures Net of Charges'!E10</f>
        <v>439445</v>
      </c>
      <c r="F10" s="18">
        <f>'[1]Expenditures Net of Charges'!F10</f>
        <v>119050</v>
      </c>
      <c r="G10" s="18">
        <f>'[1]Expenditures Net of Charges'!G10</f>
        <v>304486</v>
      </c>
      <c r="H10" s="18">
        <f>'[1]Expenditures Net of Charges'!H10</f>
        <v>282052</v>
      </c>
      <c r="I10" s="18">
        <f>'[1]Expenditures Net of Charges'!I10</f>
        <v>31195</v>
      </c>
      <c r="J10" s="18">
        <f>'[1]Expenditures Net of Charges'!J10</f>
        <v>155239</v>
      </c>
      <c r="K10" s="18">
        <f>'[1]Expenditures Net of Charges'!K10</f>
        <v>49014</v>
      </c>
      <c r="L10" s="18">
        <f>'[1]Expenditures Net of Charges'!L10</f>
        <v>95107</v>
      </c>
      <c r="M10" s="18">
        <f>'[1]Expenditures Net of Charges'!M10</f>
        <v>48580</v>
      </c>
      <c r="N10" s="18">
        <f>'[1]Expenditures Net of Charges'!N10</f>
        <v>5580</v>
      </c>
      <c r="O10" s="18">
        <f>'[1]Expenditures Net of Charges'!O10</f>
        <v>-3793</v>
      </c>
      <c r="P10" s="18">
        <f>'[1]Expenditures Net of Charges'!P10</f>
        <v>-31768</v>
      </c>
      <c r="Q10" s="18">
        <f>'[1]Expenditures Net of Charges'!Q10</f>
        <v>0</v>
      </c>
      <c r="R10" s="18">
        <f>'[1]Expenditures Net of Charges'!R10</f>
        <v>588305</v>
      </c>
      <c r="S10" s="17"/>
      <c r="T10" s="8"/>
      <c r="U10" s="8"/>
    </row>
    <row r="11" spans="1:26">
      <c r="A11" s="17" t="str">
        <f>'[1]Expenditures Net of Charges'!A11</f>
        <v>DC</v>
      </c>
      <c r="B11" s="17" t="str">
        <f>'[1]Expenditures Net of Charges'!B11</f>
        <v>District of Columbia</v>
      </c>
      <c r="C11" s="18">
        <f>'[1]Expenditures Net of Charges'!C11</f>
        <v>2200776</v>
      </c>
      <c r="D11" s="18">
        <f>'[1]Expenditures Net of Charges'!D11</f>
        <v>142125</v>
      </c>
      <c r="E11" s="18">
        <f>'[1]Expenditures Net of Charges'!E11</f>
        <v>525480</v>
      </c>
      <c r="F11" s="18">
        <f>'[1]Expenditures Net of Charges'!F11</f>
        <v>1362209</v>
      </c>
      <c r="G11" s="18">
        <f>'[1]Expenditures Net of Charges'!G11</f>
        <v>563763</v>
      </c>
      <c r="H11" s="18">
        <f>'[1]Expenditures Net of Charges'!H11</f>
        <v>240658</v>
      </c>
      <c r="I11" s="18">
        <f>'[1]Expenditures Net of Charges'!I11</f>
        <v>211472</v>
      </c>
      <c r="J11" s="18">
        <f>'[1]Expenditures Net of Charges'!J11</f>
        <v>517153</v>
      </c>
      <c r="K11" s="18">
        <f>'[1]Expenditures Net of Charges'!K11</f>
        <v>180897</v>
      </c>
      <c r="L11" s="18">
        <f>'[1]Expenditures Net of Charges'!L11</f>
        <v>44753</v>
      </c>
      <c r="M11" s="18">
        <f>'[1]Expenditures Net of Charges'!M11</f>
        <v>230326</v>
      </c>
      <c r="N11" s="18">
        <f>'[1]Expenditures Net of Charges'!N11</f>
        <v>100059</v>
      </c>
      <c r="O11" s="18">
        <f>'[1]Expenditures Net of Charges'!O11</f>
        <v>121848</v>
      </c>
      <c r="P11" s="18">
        <f>'[1]Expenditures Net of Charges'!P11</f>
        <v>0</v>
      </c>
      <c r="Q11" s="18">
        <f>'[1]Expenditures Net of Charges'!Q11</f>
        <v>0</v>
      </c>
      <c r="R11" s="18">
        <f>'[1]Expenditures Net of Charges'!R11</f>
        <v>440064</v>
      </c>
      <c r="S11" s="17"/>
      <c r="T11" s="8"/>
      <c r="U11" s="8"/>
    </row>
    <row r="12" spans="1:26">
      <c r="A12" s="17" t="str">
        <f>'[1]Expenditures Net of Charges'!A12</f>
        <v>FL</v>
      </c>
      <c r="B12" s="17" t="str">
        <f>'[1]Expenditures Net of Charges'!B12</f>
        <v>Florida</v>
      </c>
      <c r="C12" s="18">
        <f>'[1]Expenditures Net of Charges'!C12</f>
        <v>23904413</v>
      </c>
      <c r="D12" s="18">
        <f>'[1]Expenditures Net of Charges'!D12</f>
        <v>8278871</v>
      </c>
      <c r="E12" s="18">
        <f>'[1]Expenditures Net of Charges'!E12</f>
        <v>6682978</v>
      </c>
      <c r="F12" s="18">
        <f>'[1]Expenditures Net of Charges'!F12</f>
        <v>1383345</v>
      </c>
      <c r="G12" s="18">
        <f>'[1]Expenditures Net of Charges'!G12</f>
        <v>7317993</v>
      </c>
      <c r="H12" s="18">
        <f>'[1]Expenditures Net of Charges'!H12</f>
        <v>4065514</v>
      </c>
      <c r="I12" s="18">
        <f>'[1]Expenditures Net of Charges'!I12</f>
        <v>3539686</v>
      </c>
      <c r="J12" s="18">
        <f>'[1]Expenditures Net of Charges'!J12</f>
        <v>2450035</v>
      </c>
      <c r="K12" s="18">
        <f>'[1]Expenditures Net of Charges'!K12</f>
        <v>2188962</v>
      </c>
      <c r="L12" s="18">
        <f>'[1]Expenditures Net of Charges'!L12</f>
        <v>3063999</v>
      </c>
      <c r="M12" s="18">
        <f>'[1]Expenditures Net of Charges'!M12</f>
        <v>161246</v>
      </c>
      <c r="N12" s="18">
        <f>'[1]Expenditures Net of Charges'!N12</f>
        <v>150048</v>
      </c>
      <c r="O12" s="18">
        <f>'[1]Expenditures Net of Charges'!O12</f>
        <v>-498702</v>
      </c>
      <c r="P12" s="18">
        <f>'[1]Expenditures Net of Charges'!P12</f>
        <v>-383167</v>
      </c>
      <c r="Q12" s="18">
        <f>'[1]Expenditures Net of Charges'!Q12</f>
        <v>-41299</v>
      </c>
      <c r="R12" s="18">
        <f>'[1]Expenditures Net of Charges'!R12</f>
        <v>6557459</v>
      </c>
      <c r="S12" s="17"/>
      <c r="T12" s="8"/>
      <c r="U12" s="8"/>
    </row>
    <row r="13" spans="1:26">
      <c r="A13" s="17" t="str">
        <f>'[1]Expenditures Net of Charges'!A13</f>
        <v>GA</v>
      </c>
      <c r="B13" s="17" t="str">
        <f>'[1]Expenditures Net of Charges'!B13</f>
        <v>Georgia</v>
      </c>
      <c r="C13" s="18">
        <f>'[1]Expenditures Net of Charges'!C13</f>
        <v>16817996</v>
      </c>
      <c r="D13" s="18">
        <f>'[1]Expenditures Net of Charges'!D13</f>
        <v>4590329</v>
      </c>
      <c r="E13" s="18">
        <f>'[1]Expenditures Net of Charges'!E13</f>
        <v>3063146</v>
      </c>
      <c r="F13" s="18">
        <f>'[1]Expenditures Net of Charges'!F13</f>
        <v>547604</v>
      </c>
      <c r="G13" s="18">
        <f>'[1]Expenditures Net of Charges'!G13</f>
        <v>2378974</v>
      </c>
      <c r="H13" s="18">
        <f>'[1]Expenditures Net of Charges'!H13</f>
        <v>2330927</v>
      </c>
      <c r="I13" s="18">
        <f>'[1]Expenditures Net of Charges'!I13</f>
        <v>1023580</v>
      </c>
      <c r="J13" s="18">
        <f>'[1]Expenditures Net of Charges'!J13</f>
        <v>1223315</v>
      </c>
      <c r="K13" s="18">
        <f>'[1]Expenditures Net of Charges'!K13</f>
        <v>603218</v>
      </c>
      <c r="L13" s="18">
        <f>'[1]Expenditures Net of Charges'!L13</f>
        <v>443094</v>
      </c>
      <c r="M13" s="18">
        <f>'[1]Expenditures Net of Charges'!M13</f>
        <v>68213</v>
      </c>
      <c r="N13" s="18">
        <f>'[1]Expenditures Net of Charges'!N13</f>
        <v>26000</v>
      </c>
      <c r="O13" s="18">
        <f>'[1]Expenditures Net of Charges'!O13</f>
        <v>-165389</v>
      </c>
      <c r="P13" s="18">
        <f>'[1]Expenditures Net of Charges'!P13</f>
        <v>139663</v>
      </c>
      <c r="Q13" s="18">
        <f>'[1]Expenditures Net of Charges'!Q13</f>
        <v>-65588</v>
      </c>
      <c r="R13" s="18">
        <f>'[1]Expenditures Net of Charges'!R13</f>
        <v>3353868</v>
      </c>
      <c r="S13" s="17"/>
      <c r="T13" s="8"/>
      <c r="U13" s="8"/>
    </row>
    <row r="14" spans="1:26">
      <c r="A14" s="17" t="str">
        <f>'[1]Expenditures Net of Charges'!A14</f>
        <v>HI</v>
      </c>
      <c r="B14" s="17" t="str">
        <f>'[1]Expenditures Net of Charges'!B14</f>
        <v>Hawaii</v>
      </c>
      <c r="C14" s="18">
        <f>'[1]Expenditures Net of Charges'!C14</f>
        <v>1891438</v>
      </c>
      <c r="D14" s="18">
        <f>'[1]Expenditures Net of Charges'!D14</f>
        <v>1225208</v>
      </c>
      <c r="E14" s="18">
        <f>'[1]Expenditures Net of Charges'!E14</f>
        <v>634952</v>
      </c>
      <c r="F14" s="18">
        <f>'[1]Expenditures Net of Charges'!F14</f>
        <v>587990</v>
      </c>
      <c r="G14" s="18">
        <f>'[1]Expenditures Net of Charges'!G14</f>
        <v>388551</v>
      </c>
      <c r="H14" s="18">
        <f>'[1]Expenditures Net of Charges'!H14</f>
        <v>198207</v>
      </c>
      <c r="I14" s="18">
        <f>'[1]Expenditures Net of Charges'!I14</f>
        <v>194866</v>
      </c>
      <c r="J14" s="18">
        <f>'[1]Expenditures Net of Charges'!J14</f>
        <v>185461</v>
      </c>
      <c r="K14" s="18">
        <f>'[1]Expenditures Net of Charges'!K14</f>
        <v>225244</v>
      </c>
      <c r="L14" s="18">
        <f>'[1]Expenditures Net of Charges'!L14</f>
        <v>75249</v>
      </c>
      <c r="M14" s="18">
        <f>'[1]Expenditures Net of Charges'!M14</f>
        <v>-156627</v>
      </c>
      <c r="N14" s="18">
        <f>'[1]Expenditures Net of Charges'!N14</f>
        <v>155732</v>
      </c>
      <c r="O14" s="18">
        <f>'[1]Expenditures Net of Charges'!O14</f>
        <v>-2955</v>
      </c>
      <c r="P14" s="18">
        <f>'[1]Expenditures Net of Charges'!P14</f>
        <v>0</v>
      </c>
      <c r="Q14" s="18">
        <f>'[1]Expenditures Net of Charges'!Q14</f>
        <v>0</v>
      </c>
      <c r="R14" s="18">
        <f>'[1]Expenditures Net of Charges'!R14</f>
        <v>689442</v>
      </c>
      <c r="S14" s="17"/>
      <c r="T14" s="8"/>
      <c r="U14" s="8"/>
    </row>
    <row r="15" spans="1:26">
      <c r="A15" s="17" t="str">
        <f>'[1]Expenditures Net of Charges'!A15</f>
        <v>ID</v>
      </c>
      <c r="B15" s="17" t="str">
        <f>'[1]Expenditures Net of Charges'!B15</f>
        <v>Idaho</v>
      </c>
      <c r="C15" s="18">
        <f>'[1]Expenditures Net of Charges'!C15</f>
        <v>1847277</v>
      </c>
      <c r="D15" s="18">
        <f>'[1]Expenditures Net of Charges'!D15</f>
        <v>676066</v>
      </c>
      <c r="E15" s="18">
        <f>'[1]Expenditures Net of Charges'!E15</f>
        <v>846547</v>
      </c>
      <c r="F15" s="18">
        <f>'[1]Expenditures Net of Charges'!F15</f>
        <v>13720</v>
      </c>
      <c r="G15" s="18">
        <f>'[1]Expenditures Net of Charges'!G15</f>
        <v>400205</v>
      </c>
      <c r="H15" s="18">
        <f>'[1]Expenditures Net of Charges'!H15</f>
        <v>304877</v>
      </c>
      <c r="I15" s="18">
        <f>'[1]Expenditures Net of Charges'!I15</f>
        <v>169100</v>
      </c>
      <c r="J15" s="18">
        <f>'[1]Expenditures Net of Charges'!J15</f>
        <v>105324</v>
      </c>
      <c r="K15" s="18">
        <f>'[1]Expenditures Net of Charges'!K15</f>
        <v>92113</v>
      </c>
      <c r="L15" s="18">
        <f>'[1]Expenditures Net of Charges'!L15</f>
        <v>177108</v>
      </c>
      <c r="M15" s="18">
        <f>'[1]Expenditures Net of Charges'!M15</f>
        <v>-5034</v>
      </c>
      <c r="N15" s="18">
        <f>'[1]Expenditures Net of Charges'!N15</f>
        <v>1018</v>
      </c>
      <c r="O15" s="18">
        <f>'[1]Expenditures Net of Charges'!O15</f>
        <v>27299</v>
      </c>
      <c r="P15" s="18">
        <f>'[1]Expenditures Net of Charges'!P15</f>
        <v>-11837</v>
      </c>
      <c r="Q15" s="18">
        <f>'[1]Expenditures Net of Charges'!Q15</f>
        <v>24</v>
      </c>
      <c r="R15" s="18">
        <f>'[1]Expenditures Net of Charges'!R15</f>
        <v>575922</v>
      </c>
      <c r="S15" s="17"/>
      <c r="T15" s="8"/>
      <c r="U15" s="8"/>
    </row>
    <row r="16" spans="1:26">
      <c r="A16" s="17" t="str">
        <f>'[1]Expenditures Net of Charges'!A16</f>
        <v>IL</v>
      </c>
      <c r="B16" s="17" t="str">
        <f>'[1]Expenditures Net of Charges'!B16</f>
        <v>Illinois</v>
      </c>
      <c r="C16" s="18">
        <f>'[1]Expenditures Net of Charges'!C16</f>
        <v>24584179</v>
      </c>
      <c r="D16" s="18">
        <f>'[1]Expenditures Net of Charges'!D16</f>
        <v>6297777</v>
      </c>
      <c r="E16" s="18">
        <f>'[1]Expenditures Net of Charges'!E16</f>
        <v>6470037</v>
      </c>
      <c r="F16" s="18">
        <f>'[1]Expenditures Net of Charges'!F16</f>
        <v>2531758</v>
      </c>
      <c r="G16" s="18">
        <f>'[1]Expenditures Net of Charges'!G16</f>
        <v>4604976</v>
      </c>
      <c r="H16" s="18">
        <f>'[1]Expenditures Net of Charges'!H16</f>
        <v>2062068</v>
      </c>
      <c r="I16" s="18">
        <f>'[1]Expenditures Net of Charges'!I16</f>
        <v>2267188</v>
      </c>
      <c r="J16" s="18">
        <f>'[1]Expenditures Net of Charges'!J16</f>
        <v>1964844</v>
      </c>
      <c r="K16" s="18">
        <f>'[1]Expenditures Net of Charges'!K16</f>
        <v>1687156</v>
      </c>
      <c r="L16" s="18">
        <f>'[1]Expenditures Net of Charges'!L16</f>
        <v>585562</v>
      </c>
      <c r="M16" s="18">
        <f>'[1]Expenditures Net of Charges'!M16</f>
        <v>864196</v>
      </c>
      <c r="N16" s="18">
        <f>'[1]Expenditures Net of Charges'!N16</f>
        <v>250466</v>
      </c>
      <c r="O16" s="18">
        <f>'[1]Expenditures Net of Charges'!O16</f>
        <v>-126134</v>
      </c>
      <c r="P16" s="18">
        <f>'[1]Expenditures Net of Charges'!P16</f>
        <v>89088</v>
      </c>
      <c r="Q16" s="18">
        <f>'[1]Expenditures Net of Charges'!Q16</f>
        <v>-3459</v>
      </c>
      <c r="R16" s="18">
        <f>'[1]Expenditures Net of Charges'!R16</f>
        <v>4757663</v>
      </c>
      <c r="S16" s="17"/>
      <c r="T16" s="8"/>
      <c r="U16" s="8"/>
    </row>
    <row r="17" spans="1:21">
      <c r="A17" s="17" t="str">
        <f>'[1]Expenditures Net of Charges'!A17</f>
        <v>IN</v>
      </c>
      <c r="B17" s="17" t="str">
        <f>'[1]Expenditures Net of Charges'!B17</f>
        <v>Indiana</v>
      </c>
      <c r="C17" s="18">
        <f>'[1]Expenditures Net of Charges'!C17</f>
        <v>9667774</v>
      </c>
      <c r="D17" s="18">
        <f>'[1]Expenditures Net of Charges'!D17</f>
        <v>3534095</v>
      </c>
      <c r="E17" s="18">
        <f>'[1]Expenditures Net of Charges'!E17</f>
        <v>2817317</v>
      </c>
      <c r="F17" s="18">
        <f>'[1]Expenditures Net of Charges'!F17</f>
        <v>135964</v>
      </c>
      <c r="G17" s="18">
        <f>'[1]Expenditures Net of Charges'!G17</f>
        <v>1154509</v>
      </c>
      <c r="H17" s="18">
        <f>'[1]Expenditures Net of Charges'!H17</f>
        <v>958650</v>
      </c>
      <c r="I17" s="18">
        <f>'[1]Expenditures Net of Charges'!I17</f>
        <v>675507</v>
      </c>
      <c r="J17" s="18">
        <f>'[1]Expenditures Net of Charges'!J17</f>
        <v>1058175</v>
      </c>
      <c r="K17" s="18">
        <f>'[1]Expenditures Net of Charges'!K17</f>
        <v>521512</v>
      </c>
      <c r="L17" s="18">
        <f>'[1]Expenditures Net of Charges'!L17</f>
        <v>317564</v>
      </c>
      <c r="M17" s="18">
        <f>'[1]Expenditures Net of Charges'!M17</f>
        <v>115968</v>
      </c>
      <c r="N17" s="18">
        <f>'[1]Expenditures Net of Charges'!N17</f>
        <v>106210</v>
      </c>
      <c r="O17" s="18">
        <f>'[1]Expenditures Net of Charges'!O17</f>
        <v>-118207</v>
      </c>
      <c r="P17" s="18">
        <f>'[1]Expenditures Net of Charges'!P17</f>
        <v>36417</v>
      </c>
      <c r="Q17" s="18">
        <f>'[1]Expenditures Net of Charges'!Q17</f>
        <v>154862</v>
      </c>
      <c r="R17" s="18">
        <f>'[1]Expenditures Net of Charges'!R17</f>
        <v>1903391</v>
      </c>
      <c r="S17" s="17"/>
      <c r="T17" s="8"/>
      <c r="U17" s="8"/>
    </row>
    <row r="18" spans="1:21">
      <c r="A18" s="17" t="str">
        <f>'[1]Expenditures Net of Charges'!A18</f>
        <v>IA</v>
      </c>
      <c r="B18" s="17" t="str">
        <f>'[1]Expenditures Net of Charges'!B18</f>
        <v>Iowa</v>
      </c>
      <c r="C18" s="18">
        <f>'[1]Expenditures Net of Charges'!C18</f>
        <v>5854848</v>
      </c>
      <c r="D18" s="18">
        <f>'[1]Expenditures Net of Charges'!D18</f>
        <v>2170296</v>
      </c>
      <c r="E18" s="18">
        <f>'[1]Expenditures Net of Charges'!E18</f>
        <v>2361085</v>
      </c>
      <c r="F18" s="18">
        <f>'[1]Expenditures Net of Charges'!F18</f>
        <v>87237</v>
      </c>
      <c r="G18" s="18">
        <f>'[1]Expenditures Net of Charges'!G18</f>
        <v>688761</v>
      </c>
      <c r="H18" s="18">
        <f>'[1]Expenditures Net of Charges'!H18</f>
        <v>522885</v>
      </c>
      <c r="I18" s="18">
        <f>'[1]Expenditures Net of Charges'!I18</f>
        <v>236974</v>
      </c>
      <c r="J18" s="18">
        <f>'[1]Expenditures Net of Charges'!J18</f>
        <v>226959</v>
      </c>
      <c r="K18" s="18">
        <f>'[1]Expenditures Net of Charges'!K18</f>
        <v>268889</v>
      </c>
      <c r="L18" s="18">
        <f>'[1]Expenditures Net of Charges'!L18</f>
        <v>539458</v>
      </c>
      <c r="M18" s="18">
        <f>'[1]Expenditures Net of Charges'!M18</f>
        <v>193259</v>
      </c>
      <c r="N18" s="18">
        <f>'[1]Expenditures Net of Charges'!N18</f>
        <v>12194</v>
      </c>
      <c r="O18" s="18">
        <f>'[1]Expenditures Net of Charges'!O18</f>
        <v>27113</v>
      </c>
      <c r="P18" s="18">
        <f>'[1]Expenditures Net of Charges'!P18</f>
        <v>-3494</v>
      </c>
      <c r="Q18" s="18">
        <f>'[1]Expenditures Net of Charges'!Q18</f>
        <v>-1470</v>
      </c>
      <c r="R18" s="18">
        <f>'[1]Expenditures Net of Charges'!R18</f>
        <v>1024949</v>
      </c>
      <c r="S18" s="17"/>
      <c r="T18" s="8"/>
      <c r="U18" s="8"/>
    </row>
    <row r="19" spans="1:21">
      <c r="A19" s="17" t="str">
        <f>'[1]Expenditures Net of Charges'!A19</f>
        <v>KS</v>
      </c>
      <c r="B19" s="17" t="str">
        <f>'[1]Expenditures Net of Charges'!B19</f>
        <v>Kansas</v>
      </c>
      <c r="C19" s="18">
        <f>'[1]Expenditures Net of Charges'!C19</f>
        <v>5040328</v>
      </c>
      <c r="D19" s="18">
        <f>'[1]Expenditures Net of Charges'!D19</f>
        <v>1997673</v>
      </c>
      <c r="E19" s="18">
        <f>'[1]Expenditures Net of Charges'!E19</f>
        <v>1713965</v>
      </c>
      <c r="F19" s="18">
        <f>'[1]Expenditures Net of Charges'!F19</f>
        <v>40575</v>
      </c>
      <c r="G19" s="18">
        <f>'[1]Expenditures Net of Charges'!G19</f>
        <v>738489</v>
      </c>
      <c r="H19" s="18">
        <f>'[1]Expenditures Net of Charges'!H19</f>
        <v>480617</v>
      </c>
      <c r="I19" s="18">
        <f>'[1]Expenditures Net of Charges'!I19</f>
        <v>294485</v>
      </c>
      <c r="J19" s="18">
        <f>'[1]Expenditures Net of Charges'!J19</f>
        <v>234666</v>
      </c>
      <c r="K19" s="18">
        <f>'[1]Expenditures Net of Charges'!K19</f>
        <v>227314</v>
      </c>
      <c r="L19" s="18">
        <f>'[1]Expenditures Net of Charges'!L19</f>
        <v>242469</v>
      </c>
      <c r="M19" s="18">
        <f>'[1]Expenditures Net of Charges'!M19</f>
        <v>-40053</v>
      </c>
      <c r="N19" s="18">
        <f>'[1]Expenditures Net of Charges'!N19</f>
        <v>-3454</v>
      </c>
      <c r="O19" s="18">
        <f>'[1]Expenditures Net of Charges'!O19</f>
        <v>-53540</v>
      </c>
      <c r="P19" s="18">
        <f>'[1]Expenditures Net of Charges'!P19</f>
        <v>-76438</v>
      </c>
      <c r="Q19" s="18">
        <f>'[1]Expenditures Net of Charges'!Q19</f>
        <v>-9269</v>
      </c>
      <c r="R19" s="18">
        <f>'[1]Expenditures Net of Charges'!R19</f>
        <v>1107374</v>
      </c>
      <c r="S19" s="17"/>
      <c r="T19" s="8"/>
      <c r="U19" s="8"/>
    </row>
    <row r="20" spans="1:21">
      <c r="A20" s="17" t="str">
        <f>'[1]Expenditures Net of Charges'!A20</f>
        <v>KY</v>
      </c>
      <c r="B20" s="17" t="str">
        <f>'[1]Expenditures Net of Charges'!B20</f>
        <v>Kentucky</v>
      </c>
      <c r="C20" s="18">
        <f>'[1]Expenditures Net of Charges'!C20</f>
        <v>6920078</v>
      </c>
      <c r="D20" s="18">
        <f>'[1]Expenditures Net of Charges'!D20</f>
        <v>3149683</v>
      </c>
      <c r="E20" s="18">
        <f>'[1]Expenditures Net of Charges'!E20</f>
        <v>2484353</v>
      </c>
      <c r="F20" s="18">
        <f>'[1]Expenditures Net of Charges'!F20</f>
        <v>120180</v>
      </c>
      <c r="G20" s="18">
        <f>'[1]Expenditures Net of Charges'!G20</f>
        <v>679586</v>
      </c>
      <c r="H20" s="18">
        <f>'[1]Expenditures Net of Charges'!H20</f>
        <v>738949</v>
      </c>
      <c r="I20" s="18">
        <f>'[1]Expenditures Net of Charges'!I20</f>
        <v>414942</v>
      </c>
      <c r="J20" s="18">
        <f>'[1]Expenditures Net of Charges'!J20</f>
        <v>412943</v>
      </c>
      <c r="K20" s="18">
        <f>'[1]Expenditures Net of Charges'!K20</f>
        <v>164091</v>
      </c>
      <c r="L20" s="18">
        <f>'[1]Expenditures Net of Charges'!L20</f>
        <v>296609</v>
      </c>
      <c r="M20" s="18">
        <f>'[1]Expenditures Net of Charges'!M20</f>
        <v>240195</v>
      </c>
      <c r="N20" s="18">
        <f>'[1]Expenditures Net of Charges'!N20</f>
        <v>80483</v>
      </c>
      <c r="O20" s="18">
        <f>'[1]Expenditures Net of Charges'!O20</f>
        <v>254760</v>
      </c>
      <c r="P20" s="18">
        <f>'[1]Expenditures Net of Charges'!P20</f>
        <v>-15918</v>
      </c>
      <c r="Q20" s="18">
        <f>'[1]Expenditures Net of Charges'!Q20</f>
        <v>-40699</v>
      </c>
      <c r="R20" s="18">
        <f>'[1]Expenditures Net of Charges'!R20</f>
        <v>1460155</v>
      </c>
      <c r="S20" s="17"/>
      <c r="T20" s="8"/>
      <c r="U20" s="8"/>
    </row>
    <row r="21" spans="1:21">
      <c r="A21" s="17" t="str">
        <f>'[1]Expenditures Net of Charges'!A21</f>
        <v>LA</v>
      </c>
      <c r="B21" s="17" t="str">
        <f>'[1]Expenditures Net of Charges'!B21</f>
        <v>Louisiana</v>
      </c>
      <c r="C21" s="18">
        <f>'[1]Expenditures Net of Charges'!C21</f>
        <v>8718725</v>
      </c>
      <c r="D21" s="18">
        <f>'[1]Expenditures Net of Charges'!D21</f>
        <v>2324803</v>
      </c>
      <c r="E21" s="18">
        <f>'[1]Expenditures Net of Charges'!E21</f>
        <v>2714945</v>
      </c>
      <c r="F21" s="18">
        <f>'[1]Expenditures Net of Charges'!F21</f>
        <v>188454</v>
      </c>
      <c r="G21" s="18">
        <f>'[1]Expenditures Net of Charges'!G21</f>
        <v>1552150</v>
      </c>
      <c r="H21" s="18">
        <f>'[1]Expenditures Net of Charges'!H21</f>
        <v>1329243</v>
      </c>
      <c r="I21" s="18">
        <f>'[1]Expenditures Net of Charges'!I21</f>
        <v>650734</v>
      </c>
      <c r="J21" s="18">
        <f>'[1]Expenditures Net of Charges'!J21</f>
        <v>1436066</v>
      </c>
      <c r="K21" s="18">
        <f>'[1]Expenditures Net of Charges'!K21</f>
        <v>561844</v>
      </c>
      <c r="L21" s="18">
        <f>'[1]Expenditures Net of Charges'!L21</f>
        <v>917025</v>
      </c>
      <c r="M21" s="18">
        <f>'[1]Expenditures Net of Charges'!M21</f>
        <v>486179</v>
      </c>
      <c r="N21" s="18">
        <f>'[1]Expenditures Net of Charges'!N21</f>
        <v>149474</v>
      </c>
      <c r="O21" s="18">
        <f>'[1]Expenditures Net of Charges'!O21</f>
        <v>61224</v>
      </c>
      <c r="P21" s="18">
        <f>'[1]Expenditures Net of Charges'!P21</f>
        <v>-89585</v>
      </c>
      <c r="Q21" s="18">
        <f>'[1]Expenditures Net of Charges'!Q21</f>
        <v>-31391</v>
      </c>
      <c r="R21" s="18">
        <f>'[1]Expenditures Net of Charges'!R21</f>
        <v>2129864</v>
      </c>
      <c r="S21" s="17"/>
      <c r="T21" s="8"/>
      <c r="U21" s="8"/>
    </row>
    <row r="22" spans="1:21">
      <c r="A22" s="17" t="str">
        <f>'[1]Expenditures Net of Charges'!A22</f>
        <v>ME</v>
      </c>
      <c r="B22" s="17" t="str">
        <f>'[1]Expenditures Net of Charges'!B22</f>
        <v>Maine</v>
      </c>
      <c r="C22" s="18">
        <f>'[1]Expenditures Net of Charges'!C22</f>
        <v>2335878</v>
      </c>
      <c r="D22" s="18">
        <f>'[1]Expenditures Net of Charges'!D22</f>
        <v>564158</v>
      </c>
      <c r="E22" s="18">
        <f>'[1]Expenditures Net of Charges'!E22</f>
        <v>771821</v>
      </c>
      <c r="F22" s="18">
        <f>'[1]Expenditures Net of Charges'!F22</f>
        <v>12932</v>
      </c>
      <c r="G22" s="18">
        <f>'[1]Expenditures Net of Charges'!G22</f>
        <v>245875</v>
      </c>
      <c r="H22" s="18">
        <f>'[1]Expenditures Net of Charges'!H22</f>
        <v>193735</v>
      </c>
      <c r="I22" s="18">
        <f>'[1]Expenditures Net of Charges'!I22</f>
        <v>137184</v>
      </c>
      <c r="J22" s="18">
        <f>'[1]Expenditures Net of Charges'!J22</f>
        <v>304506</v>
      </c>
      <c r="K22" s="18">
        <f>'[1]Expenditures Net of Charges'!K22</f>
        <v>98661</v>
      </c>
      <c r="L22" s="18">
        <f>'[1]Expenditures Net of Charges'!L22</f>
        <v>157681</v>
      </c>
      <c r="M22" s="18">
        <f>'[1]Expenditures Net of Charges'!M22</f>
        <v>27819</v>
      </c>
      <c r="N22" s="18">
        <f>'[1]Expenditures Net of Charges'!N22</f>
        <v>51078</v>
      </c>
      <c r="O22" s="18">
        <f>'[1]Expenditures Net of Charges'!O22</f>
        <v>10802</v>
      </c>
      <c r="P22" s="18">
        <f>'[1]Expenditures Net of Charges'!P22</f>
        <v>-344</v>
      </c>
      <c r="Q22" s="18">
        <f>'[1]Expenditures Net of Charges'!Q22</f>
        <v>0</v>
      </c>
      <c r="R22" s="18">
        <f>'[1]Expenditures Net of Charges'!R22</f>
        <v>499640</v>
      </c>
      <c r="S22" s="17"/>
      <c r="T22" s="8"/>
      <c r="U22" s="8"/>
    </row>
    <row r="23" spans="1:21">
      <c r="A23" s="17" t="str">
        <f>'[1]Expenditures Net of Charges'!A23</f>
        <v>MD</v>
      </c>
      <c r="B23" s="17" t="str">
        <f>'[1]Expenditures Net of Charges'!B23</f>
        <v>Maryland</v>
      </c>
      <c r="C23" s="18">
        <f>'[1]Expenditures Net of Charges'!C23</f>
        <v>11947759</v>
      </c>
      <c r="D23" s="18">
        <f>'[1]Expenditures Net of Charges'!D23</f>
        <v>4073179</v>
      </c>
      <c r="E23" s="18">
        <f>'[1]Expenditures Net of Charges'!E23</f>
        <v>4601683</v>
      </c>
      <c r="F23" s="18">
        <f>'[1]Expenditures Net of Charges'!F23</f>
        <v>1014365</v>
      </c>
      <c r="G23" s="18">
        <f>'[1]Expenditures Net of Charges'!G23</f>
        <v>2123384</v>
      </c>
      <c r="H23" s="18">
        <f>'[1]Expenditures Net of Charges'!H23</f>
        <v>1749707</v>
      </c>
      <c r="I23" s="18">
        <f>'[1]Expenditures Net of Charges'!I23</f>
        <v>890714</v>
      </c>
      <c r="J23" s="18">
        <f>'[1]Expenditures Net of Charges'!J23</f>
        <v>1212078</v>
      </c>
      <c r="K23" s="18">
        <f>'[1]Expenditures Net of Charges'!K23</f>
        <v>670491</v>
      </c>
      <c r="L23" s="18">
        <f>'[1]Expenditures Net of Charges'!L23</f>
        <v>494841</v>
      </c>
      <c r="M23" s="18">
        <f>'[1]Expenditures Net of Charges'!M23</f>
        <v>104897</v>
      </c>
      <c r="N23" s="18">
        <f>'[1]Expenditures Net of Charges'!N23</f>
        <v>227848</v>
      </c>
      <c r="O23" s="18">
        <f>'[1]Expenditures Net of Charges'!O23</f>
        <v>219513</v>
      </c>
      <c r="P23" s="18">
        <f>'[1]Expenditures Net of Charges'!P23</f>
        <v>9847</v>
      </c>
      <c r="Q23" s="18">
        <f>'[1]Expenditures Net of Charges'!Q23</f>
        <v>0</v>
      </c>
      <c r="R23" s="18">
        <f>'[1]Expenditures Net of Charges'!R23</f>
        <v>2727900</v>
      </c>
      <c r="S23" s="17"/>
      <c r="T23" s="8"/>
      <c r="U23" s="8"/>
    </row>
    <row r="24" spans="1:21">
      <c r="A24" s="17" t="str">
        <f>'[1]Expenditures Net of Charges'!A24</f>
        <v>MA</v>
      </c>
      <c r="B24" s="17" t="str">
        <f>'[1]Expenditures Net of Charges'!B24</f>
        <v>Massachusetts</v>
      </c>
      <c r="C24" s="18">
        <f>'[1]Expenditures Net of Charges'!C24</f>
        <v>14407193</v>
      </c>
      <c r="D24" s="18">
        <f>'[1]Expenditures Net of Charges'!D24</f>
        <v>3127354</v>
      </c>
      <c r="E24" s="18">
        <f>'[1]Expenditures Net of Charges'!E24</f>
        <v>2102053</v>
      </c>
      <c r="F24" s="18">
        <f>'[1]Expenditures Net of Charges'!F24</f>
        <v>1558608</v>
      </c>
      <c r="G24" s="18">
        <f>'[1]Expenditures Net of Charges'!G24</f>
        <v>2136398</v>
      </c>
      <c r="H24" s="18">
        <f>'[1]Expenditures Net of Charges'!H24</f>
        <v>1056190</v>
      </c>
      <c r="I24" s="18">
        <f>'[1]Expenditures Net of Charges'!I24</f>
        <v>1074996</v>
      </c>
      <c r="J24" s="18">
        <f>'[1]Expenditures Net of Charges'!J24</f>
        <v>2581039</v>
      </c>
      <c r="K24" s="18">
        <f>'[1]Expenditures Net of Charges'!K24</f>
        <v>256047</v>
      </c>
      <c r="L24" s="18">
        <f>'[1]Expenditures Net of Charges'!L24</f>
        <v>270255</v>
      </c>
      <c r="M24" s="18">
        <f>'[1]Expenditures Net of Charges'!M24</f>
        <v>-404015</v>
      </c>
      <c r="N24" s="18">
        <f>'[1]Expenditures Net of Charges'!N24</f>
        <v>265838</v>
      </c>
      <c r="O24" s="18">
        <f>'[1]Expenditures Net of Charges'!O24</f>
        <v>-235314</v>
      </c>
      <c r="P24" s="18">
        <f>'[1]Expenditures Net of Charges'!P24</f>
        <v>-156500</v>
      </c>
      <c r="Q24" s="18">
        <f>'[1]Expenditures Net of Charges'!Q24</f>
        <v>-2708</v>
      </c>
      <c r="R24" s="18">
        <f>'[1]Expenditures Net of Charges'!R24</f>
        <v>2554585</v>
      </c>
      <c r="S24" s="17"/>
      <c r="T24" s="8"/>
      <c r="U24" s="8"/>
    </row>
    <row r="25" spans="1:21">
      <c r="A25" s="17" t="str">
        <f>'[1]Expenditures Net of Charges'!A25</f>
        <v>MI</v>
      </c>
      <c r="B25" s="17" t="str">
        <f>'[1]Expenditures Net of Charges'!B25</f>
        <v>Michigan</v>
      </c>
      <c r="C25" s="18">
        <f>'[1]Expenditures Net of Charges'!C25</f>
        <v>16657455</v>
      </c>
      <c r="D25" s="18">
        <f>'[1]Expenditures Net of Charges'!D25</f>
        <v>6709549</v>
      </c>
      <c r="E25" s="18">
        <f>'[1]Expenditures Net of Charges'!E25</f>
        <v>3164736</v>
      </c>
      <c r="F25" s="18">
        <f>'[1]Expenditures Net of Charges'!F25</f>
        <v>526953</v>
      </c>
      <c r="G25" s="18">
        <f>'[1]Expenditures Net of Charges'!G25</f>
        <v>2340459</v>
      </c>
      <c r="H25" s="18">
        <f>'[1]Expenditures Net of Charges'!H25</f>
        <v>2245657</v>
      </c>
      <c r="I25" s="18">
        <f>'[1]Expenditures Net of Charges'!I25</f>
        <v>946508</v>
      </c>
      <c r="J25" s="18">
        <f>'[1]Expenditures Net of Charges'!J25</f>
        <v>1279152</v>
      </c>
      <c r="K25" s="18">
        <f>'[1]Expenditures Net of Charges'!K25</f>
        <v>570339</v>
      </c>
      <c r="L25" s="18">
        <f>'[1]Expenditures Net of Charges'!L25</f>
        <v>335926</v>
      </c>
      <c r="M25" s="18">
        <f>'[1]Expenditures Net of Charges'!M25</f>
        <v>-1552</v>
      </c>
      <c r="N25" s="18">
        <f>'[1]Expenditures Net of Charges'!N25</f>
        <v>205587</v>
      </c>
      <c r="O25" s="18">
        <f>'[1]Expenditures Net of Charges'!O25</f>
        <v>-95140</v>
      </c>
      <c r="P25" s="18">
        <f>'[1]Expenditures Net of Charges'!P25</f>
        <v>40681</v>
      </c>
      <c r="Q25" s="18">
        <f>'[1]Expenditures Net of Charges'!Q25</f>
        <v>0</v>
      </c>
      <c r="R25" s="18">
        <f>'[1]Expenditures Net of Charges'!R25</f>
        <v>2845482</v>
      </c>
      <c r="S25" s="17"/>
      <c r="T25" s="8"/>
      <c r="U25" s="8"/>
    </row>
    <row r="26" spans="1:21">
      <c r="A26" s="17" t="str">
        <f>'[1]Expenditures Net of Charges'!A26</f>
        <v>MN</v>
      </c>
      <c r="B26" s="17" t="str">
        <f>'[1]Expenditures Net of Charges'!B26</f>
        <v>Minnesota</v>
      </c>
      <c r="C26" s="18">
        <f>'[1]Expenditures Net of Charges'!C26</f>
        <v>9881766</v>
      </c>
      <c r="D26" s="18">
        <f>'[1]Expenditures Net of Charges'!D26</f>
        <v>3100350</v>
      </c>
      <c r="E26" s="18">
        <f>'[1]Expenditures Net of Charges'!E26</f>
        <v>3557279</v>
      </c>
      <c r="F26" s="18">
        <f>'[1]Expenditures Net of Charges'!F26</f>
        <v>289411</v>
      </c>
      <c r="G26" s="18">
        <f>'[1]Expenditures Net of Charges'!G26</f>
        <v>1635734</v>
      </c>
      <c r="H26" s="18">
        <f>'[1]Expenditures Net of Charges'!H26</f>
        <v>863920</v>
      </c>
      <c r="I26" s="18">
        <f>'[1]Expenditures Net of Charges'!I26</f>
        <v>411774</v>
      </c>
      <c r="J26" s="18">
        <f>'[1]Expenditures Net of Charges'!J26</f>
        <v>725054</v>
      </c>
      <c r="K26" s="18">
        <f>'[1]Expenditures Net of Charges'!K26</f>
        <v>737812</v>
      </c>
      <c r="L26" s="18">
        <f>'[1]Expenditures Net of Charges'!L26</f>
        <v>638890</v>
      </c>
      <c r="M26" s="18">
        <f>'[1]Expenditures Net of Charges'!M26</f>
        <v>30939</v>
      </c>
      <c r="N26" s="18">
        <f>'[1]Expenditures Net of Charges'!N26</f>
        <v>77953</v>
      </c>
      <c r="O26" s="18">
        <f>'[1]Expenditures Net of Charges'!O26</f>
        <v>58884</v>
      </c>
      <c r="P26" s="18">
        <f>'[1]Expenditures Net of Charges'!P26</f>
        <v>-124876</v>
      </c>
      <c r="Q26" s="18">
        <f>'[1]Expenditures Net of Charges'!Q26</f>
        <v>-12208</v>
      </c>
      <c r="R26" s="18">
        <f>'[1]Expenditures Net of Charges'!R26</f>
        <v>2089381</v>
      </c>
      <c r="S26" s="17"/>
      <c r="T26" s="8"/>
      <c r="U26" s="8"/>
    </row>
    <row r="27" spans="1:21">
      <c r="A27" s="17" t="str">
        <f>'[1]Expenditures Net of Charges'!A27</f>
        <v>MS</v>
      </c>
      <c r="B27" s="17" t="str">
        <f>'[1]Expenditures Net of Charges'!B27</f>
        <v>Mississippi</v>
      </c>
      <c r="C27" s="18">
        <f>'[1]Expenditures Net of Charges'!C27</f>
        <v>4215203</v>
      </c>
      <c r="D27" s="18">
        <f>'[1]Expenditures Net of Charges'!D27</f>
        <v>1938235</v>
      </c>
      <c r="E27" s="18">
        <f>'[1]Expenditures Net of Charges'!E27</f>
        <v>1733363</v>
      </c>
      <c r="F27" s="18">
        <f>'[1]Expenditures Net of Charges'!F27</f>
        <v>15035</v>
      </c>
      <c r="G27" s="18">
        <f>'[1]Expenditures Net of Charges'!G27</f>
        <v>661915</v>
      </c>
      <c r="H27" s="18">
        <f>'[1]Expenditures Net of Charges'!H27</f>
        <v>558273</v>
      </c>
      <c r="I27" s="18">
        <f>'[1]Expenditures Net of Charges'!I27</f>
        <v>260001</v>
      </c>
      <c r="J27" s="18">
        <f>'[1]Expenditures Net of Charges'!J27</f>
        <v>297025</v>
      </c>
      <c r="K27" s="18">
        <f>'[1]Expenditures Net of Charges'!K27</f>
        <v>223037</v>
      </c>
      <c r="L27" s="18">
        <f>'[1]Expenditures Net of Charges'!L27</f>
        <v>256896</v>
      </c>
      <c r="M27" s="18">
        <f>'[1]Expenditures Net of Charges'!M27</f>
        <v>184688</v>
      </c>
      <c r="N27" s="18">
        <f>'[1]Expenditures Net of Charges'!N27</f>
        <v>42461</v>
      </c>
      <c r="O27" s="18">
        <f>'[1]Expenditures Net of Charges'!O27</f>
        <v>20387</v>
      </c>
      <c r="P27" s="18">
        <f>'[1]Expenditures Net of Charges'!P27</f>
        <v>-27725</v>
      </c>
      <c r="Q27" s="18">
        <f>'[1]Expenditures Net of Charges'!Q27</f>
        <v>-17357</v>
      </c>
      <c r="R27" s="18">
        <f>'[1]Expenditures Net of Charges'!R27</f>
        <v>1003451</v>
      </c>
      <c r="S27" s="17"/>
      <c r="T27" s="8"/>
      <c r="U27" s="8"/>
    </row>
    <row r="28" spans="1:21">
      <c r="A28" s="17" t="str">
        <f>'[1]Expenditures Net of Charges'!A28</f>
        <v>MO</v>
      </c>
      <c r="B28" s="17" t="str">
        <f>'[1]Expenditures Net of Charges'!B28</f>
        <v>Missouri</v>
      </c>
      <c r="C28" s="18">
        <f>'[1]Expenditures Net of Charges'!C28</f>
        <v>9259412</v>
      </c>
      <c r="D28" s="18">
        <f>'[1]Expenditures Net of Charges'!D28</f>
        <v>2493507</v>
      </c>
      <c r="E28" s="18">
        <f>'[1]Expenditures Net of Charges'!E28</f>
        <v>2910020</v>
      </c>
      <c r="F28" s="18">
        <f>'[1]Expenditures Net of Charges'!F28</f>
        <v>348088</v>
      </c>
      <c r="G28" s="18">
        <f>'[1]Expenditures Net of Charges'!G28</f>
        <v>1691859</v>
      </c>
      <c r="H28" s="18">
        <f>'[1]Expenditures Net of Charges'!H28</f>
        <v>862170</v>
      </c>
      <c r="I28" s="18">
        <f>'[1]Expenditures Net of Charges'!I28</f>
        <v>786008</v>
      </c>
      <c r="J28" s="18">
        <f>'[1]Expenditures Net of Charges'!J28</f>
        <v>595800</v>
      </c>
      <c r="K28" s="18">
        <f>'[1]Expenditures Net of Charges'!K28</f>
        <v>499117</v>
      </c>
      <c r="L28" s="18">
        <f>'[1]Expenditures Net of Charges'!L28</f>
        <v>384646</v>
      </c>
      <c r="M28" s="18">
        <f>'[1]Expenditures Net of Charges'!M28</f>
        <v>148076</v>
      </c>
      <c r="N28" s="18">
        <f>'[1]Expenditures Net of Charges'!N28</f>
        <v>46911</v>
      </c>
      <c r="O28" s="18">
        <f>'[1]Expenditures Net of Charges'!O28</f>
        <v>-73498</v>
      </c>
      <c r="P28" s="18">
        <f>'[1]Expenditures Net of Charges'!P28</f>
        <v>51935</v>
      </c>
      <c r="Q28" s="18">
        <f>'[1]Expenditures Net of Charges'!Q28</f>
        <v>2142</v>
      </c>
      <c r="R28" s="18">
        <f>'[1]Expenditures Net of Charges'!R28</f>
        <v>1501085</v>
      </c>
      <c r="S28" s="17"/>
      <c r="T28" s="8"/>
      <c r="U28" s="8"/>
    </row>
    <row r="29" spans="1:21">
      <c r="A29" s="17" t="str">
        <f>'[1]Expenditures Net of Charges'!A29</f>
        <v>MT</v>
      </c>
      <c r="B29" s="17" t="str">
        <f>'[1]Expenditures Net of Charges'!B29</f>
        <v>Montana</v>
      </c>
      <c r="C29" s="18">
        <f>'[1]Expenditures Net of Charges'!C29</f>
        <v>1581080</v>
      </c>
      <c r="D29" s="18">
        <f>'[1]Expenditures Net of Charges'!D29</f>
        <v>469730</v>
      </c>
      <c r="E29" s="18">
        <f>'[1]Expenditures Net of Charges'!E29</f>
        <v>1036312</v>
      </c>
      <c r="F29" s="18">
        <f>'[1]Expenditures Net of Charges'!F29</f>
        <v>31911</v>
      </c>
      <c r="G29" s="18">
        <f>'[1]Expenditures Net of Charges'!G29</f>
        <v>275343</v>
      </c>
      <c r="H29" s="18">
        <f>'[1]Expenditures Net of Charges'!H29</f>
        <v>237556</v>
      </c>
      <c r="I29" s="18">
        <f>'[1]Expenditures Net of Charges'!I29</f>
        <v>94245</v>
      </c>
      <c r="J29" s="18">
        <f>'[1]Expenditures Net of Charges'!J29</f>
        <v>103973</v>
      </c>
      <c r="K29" s="18">
        <f>'[1]Expenditures Net of Charges'!K29</f>
        <v>56132</v>
      </c>
      <c r="L29" s="18">
        <f>'[1]Expenditures Net of Charges'!L29</f>
        <v>247871</v>
      </c>
      <c r="M29" s="18">
        <f>'[1]Expenditures Net of Charges'!M29</f>
        <v>25865</v>
      </c>
      <c r="N29" s="18">
        <f>'[1]Expenditures Net of Charges'!N29</f>
        <v>19756</v>
      </c>
      <c r="O29" s="18">
        <f>'[1]Expenditures Net of Charges'!O29</f>
        <v>28857</v>
      </c>
      <c r="P29" s="18">
        <f>'[1]Expenditures Net of Charges'!P29</f>
        <v>315</v>
      </c>
      <c r="Q29" s="18">
        <f>'[1]Expenditures Net of Charges'!Q29</f>
        <v>0</v>
      </c>
      <c r="R29" s="18">
        <f>'[1]Expenditures Net of Charges'!R29</f>
        <v>536191</v>
      </c>
      <c r="S29" s="17"/>
      <c r="T29" s="8"/>
      <c r="U29" s="8"/>
    </row>
    <row r="30" spans="1:21">
      <c r="A30" s="17" t="str">
        <f>'[1]Expenditures Net of Charges'!A30</f>
        <v>NE</v>
      </c>
      <c r="B30" s="17" t="str">
        <f>'[1]Expenditures Net of Charges'!B30</f>
        <v>Nebraska</v>
      </c>
      <c r="C30" s="18">
        <f>'[1]Expenditures Net of Charges'!C30</f>
        <v>3693853</v>
      </c>
      <c r="D30" s="18">
        <f>'[1]Expenditures Net of Charges'!D30</f>
        <v>1337784</v>
      </c>
      <c r="E30" s="18">
        <f>'[1]Expenditures Net of Charges'!E30</f>
        <v>1178384</v>
      </c>
      <c r="F30" s="18">
        <f>'[1]Expenditures Net of Charges'!F30</f>
        <v>34259</v>
      </c>
      <c r="G30" s="18">
        <f>'[1]Expenditures Net of Charges'!G30</f>
        <v>404442</v>
      </c>
      <c r="H30" s="18">
        <f>'[1]Expenditures Net of Charges'!H30</f>
        <v>361679</v>
      </c>
      <c r="I30" s="18">
        <f>'[1]Expenditures Net of Charges'!I30</f>
        <v>189843</v>
      </c>
      <c r="J30" s="18">
        <f>'[1]Expenditures Net of Charges'!J30</f>
        <v>149313</v>
      </c>
      <c r="K30" s="18">
        <f>'[1]Expenditures Net of Charges'!K30</f>
        <v>177952</v>
      </c>
      <c r="L30" s="18">
        <f>'[1]Expenditures Net of Charges'!L30</f>
        <v>292114</v>
      </c>
      <c r="M30" s="18">
        <f>'[1]Expenditures Net of Charges'!M30</f>
        <v>41355</v>
      </c>
      <c r="N30" s="18">
        <f>'[1]Expenditures Net of Charges'!N30</f>
        <v>33574</v>
      </c>
      <c r="O30" s="18">
        <f>'[1]Expenditures Net of Charges'!O30</f>
        <v>-5446</v>
      </c>
      <c r="P30" s="18">
        <f>'[1]Expenditures Net of Charges'!P30</f>
        <v>-167532</v>
      </c>
      <c r="Q30" s="18">
        <f>'[1]Expenditures Net of Charges'!Q30</f>
        <v>18005</v>
      </c>
      <c r="R30" s="18">
        <f>'[1]Expenditures Net of Charges'!R30</f>
        <v>577548</v>
      </c>
      <c r="S30" s="17"/>
      <c r="T30" s="8"/>
      <c r="U30" s="8"/>
    </row>
    <row r="31" spans="1:21">
      <c r="A31" s="17" t="str">
        <f>'[1]Expenditures Net of Charges'!A31</f>
        <v>NV</v>
      </c>
      <c r="B31" s="17" t="str">
        <f>'[1]Expenditures Net of Charges'!B31</f>
        <v>Nevada</v>
      </c>
      <c r="C31" s="18">
        <f>'[1]Expenditures Net of Charges'!C31</f>
        <v>3862457</v>
      </c>
      <c r="D31" s="18">
        <f>'[1]Expenditures Net of Charges'!D31</f>
        <v>994231</v>
      </c>
      <c r="E31" s="18">
        <f>'[1]Expenditures Net of Charges'!E31</f>
        <v>1667856</v>
      </c>
      <c r="F31" s="18">
        <f>'[1]Expenditures Net of Charges'!F31</f>
        <v>269586</v>
      </c>
      <c r="G31" s="18">
        <f>'[1]Expenditures Net of Charges'!G31</f>
        <v>1098930</v>
      </c>
      <c r="H31" s="18">
        <f>'[1]Expenditures Net of Charges'!H31</f>
        <v>704917</v>
      </c>
      <c r="I31" s="18">
        <f>'[1]Expenditures Net of Charges'!I31</f>
        <v>512282</v>
      </c>
      <c r="J31" s="18">
        <f>'[1]Expenditures Net of Charges'!J31</f>
        <v>148560</v>
      </c>
      <c r="K31" s="18">
        <f>'[1]Expenditures Net of Charges'!K31</f>
        <v>473642</v>
      </c>
      <c r="L31" s="18">
        <f>'[1]Expenditures Net of Charges'!L31</f>
        <v>334494</v>
      </c>
      <c r="M31" s="18">
        <f>'[1]Expenditures Net of Charges'!M31</f>
        <v>-35047</v>
      </c>
      <c r="N31" s="18">
        <f>'[1]Expenditures Net of Charges'!N31</f>
        <v>-16807</v>
      </c>
      <c r="O31" s="18">
        <f>'[1]Expenditures Net of Charges'!O31</f>
        <v>35435</v>
      </c>
      <c r="P31" s="18">
        <f>'[1]Expenditures Net of Charges'!P31</f>
        <v>-12481</v>
      </c>
      <c r="Q31" s="18">
        <f>'[1]Expenditures Net of Charges'!Q31</f>
        <v>0</v>
      </c>
      <c r="R31" s="18">
        <f>'[1]Expenditures Net of Charges'!R31</f>
        <v>1221274</v>
      </c>
      <c r="S31" s="17"/>
      <c r="T31" s="8"/>
      <c r="U31" s="8"/>
    </row>
    <row r="32" spans="1:21">
      <c r="A32" s="17" t="str">
        <f>'[1]Expenditures Net of Charges'!A32</f>
        <v>NH</v>
      </c>
      <c r="B32" s="17" t="str">
        <f>'[1]Expenditures Net of Charges'!B32</f>
        <v>New Hampshire</v>
      </c>
      <c r="C32" s="18">
        <f>'[1]Expenditures Net of Charges'!C32</f>
        <v>2754045</v>
      </c>
      <c r="D32" s="18">
        <f>'[1]Expenditures Net of Charges'!D32</f>
        <v>455397</v>
      </c>
      <c r="E32" s="18">
        <f>'[1]Expenditures Net of Charges'!E32</f>
        <v>590757</v>
      </c>
      <c r="F32" s="18">
        <f>'[1]Expenditures Net of Charges'!F32</f>
        <v>10551</v>
      </c>
      <c r="G32" s="18">
        <f>'[1]Expenditures Net of Charges'!G32</f>
        <v>352167</v>
      </c>
      <c r="H32" s="18">
        <f>'[1]Expenditures Net of Charges'!H32</f>
        <v>182525</v>
      </c>
      <c r="I32" s="18">
        <f>'[1]Expenditures Net of Charges'!I32</f>
        <v>201424</v>
      </c>
      <c r="J32" s="18">
        <f>'[1]Expenditures Net of Charges'!J32</f>
        <v>179712</v>
      </c>
      <c r="K32" s="18">
        <f>'[1]Expenditures Net of Charges'!K32</f>
        <v>46672</v>
      </c>
      <c r="L32" s="18">
        <f>'[1]Expenditures Net of Charges'!L32</f>
        <v>62353</v>
      </c>
      <c r="M32" s="18">
        <f>'[1]Expenditures Net of Charges'!M32</f>
        <v>11977</v>
      </c>
      <c r="N32" s="18">
        <f>'[1]Expenditures Net of Charges'!N32</f>
        <v>83882</v>
      </c>
      <c r="O32" s="18">
        <f>'[1]Expenditures Net of Charges'!O32</f>
        <v>-2544</v>
      </c>
      <c r="P32" s="18">
        <f>'[1]Expenditures Net of Charges'!P32</f>
        <v>-1329</v>
      </c>
      <c r="Q32" s="18">
        <f>'[1]Expenditures Net of Charges'!Q32</f>
        <v>0</v>
      </c>
      <c r="R32" s="18">
        <f>'[1]Expenditures Net of Charges'!R32</f>
        <v>511062</v>
      </c>
      <c r="S32" s="17"/>
      <c r="T32" s="8"/>
      <c r="U32" s="8"/>
    </row>
    <row r="33" spans="1:21">
      <c r="A33" s="17" t="str">
        <f>'[1]Expenditures Net of Charges'!A33</f>
        <v>NJ</v>
      </c>
      <c r="B33" s="17" t="str">
        <f>'[1]Expenditures Net of Charges'!B33</f>
        <v>New Jersey</v>
      </c>
      <c r="C33" s="18">
        <f>'[1]Expenditures Net of Charges'!C33</f>
        <v>23641152</v>
      </c>
      <c r="D33" s="18">
        <f>'[1]Expenditures Net of Charges'!D33</f>
        <v>3769222</v>
      </c>
      <c r="E33" s="18">
        <f>'[1]Expenditures Net of Charges'!E33</f>
        <v>2687742</v>
      </c>
      <c r="F33" s="18">
        <f>'[1]Expenditures Net of Charges'!F33</f>
        <v>1414825</v>
      </c>
      <c r="G33" s="18">
        <f>'[1]Expenditures Net of Charges'!G33</f>
        <v>3322725</v>
      </c>
      <c r="H33" s="18">
        <f>'[1]Expenditures Net of Charges'!H33</f>
        <v>2074942</v>
      </c>
      <c r="I33" s="18">
        <f>'[1]Expenditures Net of Charges'!I33</f>
        <v>973639</v>
      </c>
      <c r="J33" s="18">
        <f>'[1]Expenditures Net of Charges'!J33</f>
        <v>1161856</v>
      </c>
      <c r="K33" s="18">
        <f>'[1]Expenditures Net of Charges'!K33</f>
        <v>521423</v>
      </c>
      <c r="L33" s="18">
        <f>'[1]Expenditures Net of Charges'!L33</f>
        <v>611307</v>
      </c>
      <c r="M33" s="18">
        <f>'[1]Expenditures Net of Charges'!M33</f>
        <v>-217166</v>
      </c>
      <c r="N33" s="18">
        <f>'[1]Expenditures Net of Charges'!N33</f>
        <v>498548</v>
      </c>
      <c r="O33" s="18">
        <f>'[1]Expenditures Net of Charges'!O33</f>
        <v>-137601</v>
      </c>
      <c r="P33" s="18">
        <f>'[1]Expenditures Net of Charges'!P33</f>
        <v>-3289</v>
      </c>
      <c r="Q33" s="18">
        <f>'[1]Expenditures Net of Charges'!Q33</f>
        <v>0</v>
      </c>
      <c r="R33" s="18">
        <f>'[1]Expenditures Net of Charges'!R33</f>
        <v>3364941</v>
      </c>
      <c r="S33" s="17"/>
      <c r="T33" s="8"/>
      <c r="U33" s="8"/>
    </row>
    <row r="34" spans="1:21">
      <c r="A34" s="17" t="str">
        <f>'[1]Expenditures Net of Charges'!A34</f>
        <v>NM</v>
      </c>
      <c r="B34" s="17" t="str">
        <f>'[1]Expenditures Net of Charges'!B34</f>
        <v>New Mexico</v>
      </c>
      <c r="C34" s="18">
        <f>'[1]Expenditures Net of Charges'!C34</f>
        <v>3515736</v>
      </c>
      <c r="D34" s="18">
        <f>'[1]Expenditures Net of Charges'!D34</f>
        <v>1950766</v>
      </c>
      <c r="E34" s="18">
        <f>'[1]Expenditures Net of Charges'!E34</f>
        <v>1022150</v>
      </c>
      <c r="F34" s="18">
        <f>'[1]Expenditures Net of Charges'!F34</f>
        <v>120094</v>
      </c>
      <c r="G34" s="18">
        <f>'[1]Expenditures Net of Charges'!G34</f>
        <v>647654</v>
      </c>
      <c r="H34" s="18">
        <f>'[1]Expenditures Net of Charges'!H34</f>
        <v>602064</v>
      </c>
      <c r="I34" s="18">
        <f>'[1]Expenditures Net of Charges'!I34</f>
        <v>306330</v>
      </c>
      <c r="J34" s="18">
        <f>'[1]Expenditures Net of Charges'!J34</f>
        <v>169015</v>
      </c>
      <c r="K34" s="18">
        <f>'[1]Expenditures Net of Charges'!K34</f>
        <v>299501</v>
      </c>
      <c r="L34" s="18">
        <f>'[1]Expenditures Net of Charges'!L34</f>
        <v>245037</v>
      </c>
      <c r="M34" s="18">
        <f>'[1]Expenditures Net of Charges'!M34</f>
        <v>-5207</v>
      </c>
      <c r="N34" s="18">
        <f>'[1]Expenditures Net of Charges'!N34</f>
        <v>3676</v>
      </c>
      <c r="O34" s="18">
        <f>'[1]Expenditures Net of Charges'!O34</f>
        <v>4591</v>
      </c>
      <c r="P34" s="18">
        <f>'[1]Expenditures Net of Charges'!P34</f>
        <v>-29151</v>
      </c>
      <c r="Q34" s="18">
        <f>'[1]Expenditures Net of Charges'!Q34</f>
        <v>-8067</v>
      </c>
      <c r="R34" s="18">
        <f>'[1]Expenditures Net of Charges'!R34</f>
        <v>1069551</v>
      </c>
      <c r="S34" s="17"/>
      <c r="T34" s="8"/>
      <c r="U34" s="8"/>
    </row>
    <row r="35" spans="1:21">
      <c r="A35" s="17" t="str">
        <f>'[1]Expenditures Net of Charges'!A35</f>
        <v>NY</v>
      </c>
      <c r="B35" s="17" t="str">
        <f>'[1]Expenditures Net of Charges'!B35</f>
        <v>New York</v>
      </c>
      <c r="C35" s="18">
        <f>'[1]Expenditures Net of Charges'!C35</f>
        <v>55392350</v>
      </c>
      <c r="D35" s="18">
        <f>'[1]Expenditures Net of Charges'!D35</f>
        <v>12044515</v>
      </c>
      <c r="E35" s="18">
        <f>'[1]Expenditures Net of Charges'!E35</f>
        <v>6925976</v>
      </c>
      <c r="F35" s="18">
        <f>'[1]Expenditures Net of Charges'!F35</f>
        <v>13071666</v>
      </c>
      <c r="G35" s="18">
        <f>'[1]Expenditures Net of Charges'!G35</f>
        <v>9284057</v>
      </c>
      <c r="H35" s="18">
        <f>'[1]Expenditures Net of Charges'!H35</f>
        <v>5771741</v>
      </c>
      <c r="I35" s="18">
        <f>'[1]Expenditures Net of Charges'!I35</f>
        <v>3417015</v>
      </c>
      <c r="J35" s="18">
        <f>'[1]Expenditures Net of Charges'!J35</f>
        <v>4762704</v>
      </c>
      <c r="K35" s="18">
        <f>'[1]Expenditures Net of Charges'!K35</f>
        <v>2037834</v>
      </c>
      <c r="L35" s="18">
        <f>'[1]Expenditures Net of Charges'!L35</f>
        <v>666200</v>
      </c>
      <c r="M35" s="18">
        <f>'[1]Expenditures Net of Charges'!M35</f>
        <v>1827916</v>
      </c>
      <c r="N35" s="18">
        <f>'[1]Expenditures Net of Charges'!N35</f>
        <v>2359168</v>
      </c>
      <c r="O35" s="18">
        <f>'[1]Expenditures Net of Charges'!O35</f>
        <v>-693970</v>
      </c>
      <c r="P35" s="18">
        <f>'[1]Expenditures Net of Charges'!P35</f>
        <v>-593174</v>
      </c>
      <c r="Q35" s="18">
        <f>'[1]Expenditures Net of Charges'!Q35</f>
        <v>5041</v>
      </c>
      <c r="R35" s="18">
        <f>'[1]Expenditures Net of Charges'!R35</f>
        <v>10178393</v>
      </c>
      <c r="S35" s="17"/>
      <c r="T35" s="8"/>
      <c r="U35" s="8"/>
    </row>
    <row r="36" spans="1:21">
      <c r="A36" s="17" t="str">
        <f>'[1]Expenditures Net of Charges'!A36</f>
        <v>NC</v>
      </c>
      <c r="B36" s="17" t="str">
        <f>'[1]Expenditures Net of Charges'!B36</f>
        <v>North Carolina</v>
      </c>
      <c r="C36" s="18">
        <f>'[1]Expenditures Net of Charges'!C36</f>
        <v>12824291</v>
      </c>
      <c r="D36" s="18">
        <f>'[1]Expenditures Net of Charges'!D36</f>
        <v>7026156</v>
      </c>
      <c r="E36" s="18">
        <f>'[1]Expenditures Net of Charges'!E36</f>
        <v>3898808</v>
      </c>
      <c r="F36" s="18">
        <f>'[1]Expenditures Net of Charges'!F36</f>
        <v>487615</v>
      </c>
      <c r="G36" s="18">
        <f>'[1]Expenditures Net of Charges'!G36</f>
        <v>2852058</v>
      </c>
      <c r="H36" s="18">
        <f>'[1]Expenditures Net of Charges'!H36</f>
        <v>1892107</v>
      </c>
      <c r="I36" s="18">
        <f>'[1]Expenditures Net of Charges'!I36</f>
        <v>935309</v>
      </c>
      <c r="J36" s="18">
        <f>'[1]Expenditures Net of Charges'!J36</f>
        <v>1332947</v>
      </c>
      <c r="K36" s="18">
        <f>'[1]Expenditures Net of Charges'!K36</f>
        <v>759549</v>
      </c>
      <c r="L36" s="18">
        <f>'[1]Expenditures Net of Charges'!L36</f>
        <v>717904</v>
      </c>
      <c r="M36" s="18">
        <f>'[1]Expenditures Net of Charges'!M36</f>
        <v>40746</v>
      </c>
      <c r="N36" s="18">
        <f>'[1]Expenditures Net of Charges'!N36</f>
        <v>267483</v>
      </c>
      <c r="O36" s="18">
        <f>'[1]Expenditures Net of Charges'!O36</f>
        <v>133228</v>
      </c>
      <c r="P36" s="18">
        <f>'[1]Expenditures Net of Charges'!P36</f>
        <v>-469604</v>
      </c>
      <c r="Q36" s="18">
        <f>'[1]Expenditures Net of Charges'!Q36</f>
        <v>-14358</v>
      </c>
      <c r="R36" s="18">
        <f>'[1]Expenditures Net of Charges'!R36</f>
        <v>2620583</v>
      </c>
      <c r="S36" s="17"/>
      <c r="T36" s="8"/>
      <c r="U36" s="8"/>
    </row>
    <row r="37" spans="1:21">
      <c r="A37" s="17" t="str">
        <f>'[1]Expenditures Net of Charges'!A37</f>
        <v>ND</v>
      </c>
      <c r="B37" s="17" t="str">
        <f>'[1]Expenditures Net of Charges'!B37</f>
        <v>North Dakota</v>
      </c>
      <c r="C37" s="18">
        <f>'[1]Expenditures Net of Charges'!C37</f>
        <v>1283014</v>
      </c>
      <c r="D37" s="18">
        <f>'[1]Expenditures Net of Charges'!D37</f>
        <v>611623</v>
      </c>
      <c r="E37" s="18">
        <f>'[1]Expenditures Net of Charges'!E37</f>
        <v>1260494</v>
      </c>
      <c r="F37" s="18">
        <f>'[1]Expenditures Net of Charges'!F37</f>
        <v>9203</v>
      </c>
      <c r="G37" s="18">
        <f>'[1]Expenditures Net of Charges'!G37</f>
        <v>172399</v>
      </c>
      <c r="H37" s="18">
        <f>'[1]Expenditures Net of Charges'!H37</f>
        <v>139825</v>
      </c>
      <c r="I37" s="18">
        <f>'[1]Expenditures Net of Charges'!I37</f>
        <v>54647</v>
      </c>
      <c r="J37" s="18">
        <f>'[1]Expenditures Net of Charges'!J37</f>
        <v>71711</v>
      </c>
      <c r="K37" s="18">
        <f>'[1]Expenditures Net of Charges'!K37</f>
        <v>123059</v>
      </c>
      <c r="L37" s="18">
        <f>'[1]Expenditures Net of Charges'!L37</f>
        <v>335774</v>
      </c>
      <c r="M37" s="18">
        <f>'[1]Expenditures Net of Charges'!M37</f>
        <v>22806</v>
      </c>
      <c r="N37" s="18">
        <f>'[1]Expenditures Net of Charges'!N37</f>
        <v>-6548</v>
      </c>
      <c r="O37" s="18">
        <f>'[1]Expenditures Net of Charges'!O37</f>
        <v>87607</v>
      </c>
      <c r="P37" s="18">
        <f>'[1]Expenditures Net of Charges'!P37</f>
        <v>-2076</v>
      </c>
      <c r="Q37" s="18">
        <f>'[1]Expenditures Net of Charges'!Q37</f>
        <v>-30</v>
      </c>
      <c r="R37" s="18">
        <f>'[1]Expenditures Net of Charges'!R37</f>
        <v>286920</v>
      </c>
      <c r="S37" s="17"/>
      <c r="T37" s="8"/>
      <c r="U37" s="8"/>
    </row>
    <row r="38" spans="1:21">
      <c r="A38" s="17" t="str">
        <f>'[1]Expenditures Net of Charges'!A38</f>
        <v>OH</v>
      </c>
      <c r="B38" s="17" t="str">
        <f>'[1]Expenditures Net of Charges'!B38</f>
        <v>Ohio</v>
      </c>
      <c r="C38" s="18">
        <f>'[1]Expenditures Net of Charges'!C38</f>
        <v>21753758</v>
      </c>
      <c r="D38" s="18">
        <f>'[1]Expenditures Net of Charges'!D38</f>
        <v>4924731</v>
      </c>
      <c r="E38" s="18">
        <f>'[1]Expenditures Net of Charges'!E38</f>
        <v>5083314</v>
      </c>
      <c r="F38" s="18">
        <f>'[1]Expenditures Net of Charges'!F38</f>
        <v>594837</v>
      </c>
      <c r="G38" s="18">
        <f>'[1]Expenditures Net of Charges'!G38</f>
        <v>3226478</v>
      </c>
      <c r="H38" s="18">
        <f>'[1]Expenditures Net of Charges'!H38</f>
        <v>1819327</v>
      </c>
      <c r="I38" s="18">
        <f>'[1]Expenditures Net of Charges'!I38</f>
        <v>1724366</v>
      </c>
      <c r="J38" s="18">
        <f>'[1]Expenditures Net of Charges'!J38</f>
        <v>2206959</v>
      </c>
      <c r="K38" s="18">
        <f>'[1]Expenditures Net of Charges'!K38</f>
        <v>910144</v>
      </c>
      <c r="L38" s="18">
        <f>'[1]Expenditures Net of Charges'!L38</f>
        <v>399351</v>
      </c>
      <c r="M38" s="18">
        <f>'[1]Expenditures Net of Charges'!M38</f>
        <v>16076</v>
      </c>
      <c r="N38" s="18">
        <f>'[1]Expenditures Net of Charges'!N38</f>
        <v>148586</v>
      </c>
      <c r="O38" s="18">
        <f>'[1]Expenditures Net of Charges'!O38</f>
        <v>-32675</v>
      </c>
      <c r="P38" s="18">
        <f>'[1]Expenditures Net of Charges'!P38</f>
        <v>-67588</v>
      </c>
      <c r="Q38" s="18">
        <f>'[1]Expenditures Net of Charges'!Q38</f>
        <v>-3351</v>
      </c>
      <c r="R38" s="18">
        <f>'[1]Expenditures Net of Charges'!R38</f>
        <v>4989181</v>
      </c>
      <c r="S38" s="17"/>
      <c r="T38" s="8"/>
      <c r="U38" s="8"/>
    </row>
    <row r="39" spans="1:21">
      <c r="A39" s="17" t="str">
        <f>'[1]Expenditures Net of Charges'!A39</f>
        <v>OK</v>
      </c>
      <c r="B39" s="17" t="str">
        <f>'[1]Expenditures Net of Charges'!B39</f>
        <v>Oklahoma</v>
      </c>
      <c r="C39" s="18">
        <f>'[1]Expenditures Net of Charges'!C39</f>
        <v>5304279</v>
      </c>
      <c r="D39" s="18">
        <f>'[1]Expenditures Net of Charges'!D39</f>
        <v>2060584</v>
      </c>
      <c r="E39" s="18">
        <f>'[1]Expenditures Net of Charges'!E39</f>
        <v>2085836</v>
      </c>
      <c r="F39" s="18">
        <f>'[1]Expenditures Net of Charges'!F39</f>
        <v>58936</v>
      </c>
      <c r="G39" s="18">
        <f>'[1]Expenditures Net of Charges'!G39</f>
        <v>902397</v>
      </c>
      <c r="H39" s="18">
        <f>'[1]Expenditures Net of Charges'!H39</f>
        <v>680777</v>
      </c>
      <c r="I39" s="18">
        <f>'[1]Expenditures Net of Charges'!I39</f>
        <v>479791</v>
      </c>
      <c r="J39" s="18">
        <f>'[1]Expenditures Net of Charges'!J39</f>
        <v>430076</v>
      </c>
      <c r="K39" s="18">
        <f>'[1]Expenditures Net of Charges'!K39</f>
        <v>301879</v>
      </c>
      <c r="L39" s="18">
        <f>'[1]Expenditures Net of Charges'!L39</f>
        <v>224559</v>
      </c>
      <c r="M39" s="18">
        <f>'[1]Expenditures Net of Charges'!M39</f>
        <v>-17326</v>
      </c>
      <c r="N39" s="18">
        <f>'[1]Expenditures Net of Charges'!N39</f>
        <v>-39772</v>
      </c>
      <c r="O39" s="18">
        <f>'[1]Expenditures Net of Charges'!O39</f>
        <v>-11706</v>
      </c>
      <c r="P39" s="18">
        <f>'[1]Expenditures Net of Charges'!P39</f>
        <v>-84274</v>
      </c>
      <c r="Q39" s="18">
        <f>'[1]Expenditures Net of Charges'!Q39</f>
        <v>-3383</v>
      </c>
      <c r="R39" s="18">
        <f>'[1]Expenditures Net of Charges'!R39</f>
        <v>1149429</v>
      </c>
      <c r="S39" s="17"/>
      <c r="T39" s="8"/>
      <c r="U39" s="8"/>
    </row>
    <row r="40" spans="1:21">
      <c r="A40" s="17" t="str">
        <f>'[1]Expenditures Net of Charges'!A40</f>
        <v>OR</v>
      </c>
      <c r="B40" s="17" t="str">
        <f>'[1]Expenditures Net of Charges'!B40</f>
        <v>Oregon</v>
      </c>
      <c r="C40" s="18">
        <f>'[1]Expenditures Net of Charges'!C40</f>
        <v>5872576</v>
      </c>
      <c r="D40" s="18">
        <f>'[1]Expenditures Net of Charges'!D40</f>
        <v>2471499</v>
      </c>
      <c r="E40" s="18">
        <f>'[1]Expenditures Net of Charges'!E40</f>
        <v>1793190</v>
      </c>
      <c r="F40" s="18">
        <f>'[1]Expenditures Net of Charges'!F40</f>
        <v>689156</v>
      </c>
      <c r="G40" s="18">
        <f>'[1]Expenditures Net of Charges'!G40</f>
        <v>1149792</v>
      </c>
      <c r="H40" s="18">
        <f>'[1]Expenditures Net of Charges'!H40</f>
        <v>1070641</v>
      </c>
      <c r="I40" s="18">
        <f>'[1]Expenditures Net of Charges'!I40</f>
        <v>638885</v>
      </c>
      <c r="J40" s="18">
        <f>'[1]Expenditures Net of Charges'!J40</f>
        <v>575307</v>
      </c>
      <c r="K40" s="18">
        <f>'[1]Expenditures Net of Charges'!K40</f>
        <v>366541</v>
      </c>
      <c r="L40" s="18">
        <f>'[1]Expenditures Net of Charges'!L40</f>
        <v>379348</v>
      </c>
      <c r="M40" s="18">
        <f>'[1]Expenditures Net of Charges'!M40</f>
        <v>-345</v>
      </c>
      <c r="N40" s="18">
        <f>'[1]Expenditures Net of Charges'!N40</f>
        <v>10390</v>
      </c>
      <c r="O40" s="18">
        <f>'[1]Expenditures Net of Charges'!O40</f>
        <v>47754</v>
      </c>
      <c r="P40" s="18">
        <f>'[1]Expenditures Net of Charges'!P40</f>
        <v>-51271</v>
      </c>
      <c r="Q40" s="18">
        <f>'[1]Expenditures Net of Charges'!Q40</f>
        <v>24</v>
      </c>
      <c r="R40" s="18">
        <f>'[1]Expenditures Net of Charges'!R40</f>
        <v>1942193</v>
      </c>
      <c r="S40" s="17"/>
      <c r="T40" s="8"/>
      <c r="U40" s="8"/>
    </row>
    <row r="41" spans="1:21">
      <c r="A41" s="17" t="str">
        <f>'[1]Expenditures Net of Charges'!A41</f>
        <v>PA</v>
      </c>
      <c r="B41" s="17" t="str">
        <f>'[1]Expenditures Net of Charges'!B41</f>
        <v>Pennsylvania</v>
      </c>
      <c r="C41" s="18">
        <f>'[1]Expenditures Net of Charges'!C41</f>
        <v>24088051</v>
      </c>
      <c r="D41" s="18">
        <f>'[1]Expenditures Net of Charges'!D41</f>
        <v>4935790</v>
      </c>
      <c r="E41" s="18">
        <f>'[1]Expenditures Net of Charges'!E41</f>
        <v>7764427</v>
      </c>
      <c r="F41" s="18">
        <f>'[1]Expenditures Net of Charges'!F41</f>
        <v>1769725</v>
      </c>
      <c r="G41" s="18">
        <f>'[1]Expenditures Net of Charges'!G41</f>
        <v>3244571</v>
      </c>
      <c r="H41" s="18">
        <f>'[1]Expenditures Net of Charges'!H41</f>
        <v>3303388</v>
      </c>
      <c r="I41" s="18">
        <f>'[1]Expenditures Net of Charges'!I41</f>
        <v>734453</v>
      </c>
      <c r="J41" s="18">
        <f>'[1]Expenditures Net of Charges'!J41</f>
        <v>1801349</v>
      </c>
      <c r="K41" s="18">
        <f>'[1]Expenditures Net of Charges'!K41</f>
        <v>737239</v>
      </c>
      <c r="L41" s="18">
        <f>'[1]Expenditures Net of Charges'!L41</f>
        <v>694798</v>
      </c>
      <c r="M41" s="18">
        <f>'[1]Expenditures Net of Charges'!M41</f>
        <v>160882</v>
      </c>
      <c r="N41" s="18">
        <f>'[1]Expenditures Net of Charges'!N41</f>
        <v>190668</v>
      </c>
      <c r="O41" s="18">
        <f>'[1]Expenditures Net of Charges'!O41</f>
        <v>-169113</v>
      </c>
      <c r="P41" s="18">
        <f>'[1]Expenditures Net of Charges'!P41</f>
        <v>-32672</v>
      </c>
      <c r="Q41" s="18">
        <f>'[1]Expenditures Net of Charges'!Q41</f>
        <v>-87247</v>
      </c>
      <c r="R41" s="18">
        <f>'[1]Expenditures Net of Charges'!R41</f>
        <v>6073578</v>
      </c>
      <c r="S41" s="17"/>
      <c r="T41" s="8"/>
      <c r="U41" s="8"/>
    </row>
    <row r="42" spans="1:21">
      <c r="A42" s="17" t="str">
        <f>'[1]Expenditures Net of Charges'!A42</f>
        <v>RI</v>
      </c>
      <c r="B42" s="17" t="str">
        <f>'[1]Expenditures Net of Charges'!B42</f>
        <v>Rhode Island</v>
      </c>
      <c r="C42" s="18">
        <f>'[1]Expenditures Net of Charges'!C42</f>
        <v>2193570</v>
      </c>
      <c r="D42" s="18">
        <f>'[1]Expenditures Net of Charges'!D42</f>
        <v>394034</v>
      </c>
      <c r="E42" s="18">
        <f>'[1]Expenditures Net of Charges'!E42</f>
        <v>420206</v>
      </c>
      <c r="F42" s="18">
        <f>'[1]Expenditures Net of Charges'!F42</f>
        <v>116387</v>
      </c>
      <c r="G42" s="18">
        <f>'[1]Expenditures Net of Charges'!G42</f>
        <v>354223</v>
      </c>
      <c r="H42" s="18">
        <f>'[1]Expenditures Net of Charges'!H42</f>
        <v>199280</v>
      </c>
      <c r="I42" s="18">
        <f>'[1]Expenditures Net of Charges'!I42</f>
        <v>288342</v>
      </c>
      <c r="J42" s="18">
        <f>'[1]Expenditures Net of Charges'!J42</f>
        <v>181574</v>
      </c>
      <c r="K42" s="18">
        <f>'[1]Expenditures Net of Charges'!K42</f>
        <v>28606</v>
      </c>
      <c r="L42" s="18">
        <f>'[1]Expenditures Net of Charges'!L42</f>
        <v>63093</v>
      </c>
      <c r="M42" s="18">
        <f>'[1]Expenditures Net of Charges'!M42</f>
        <v>-62679</v>
      </c>
      <c r="N42" s="18">
        <f>'[1]Expenditures Net of Charges'!N42</f>
        <v>65451</v>
      </c>
      <c r="O42" s="18">
        <f>'[1]Expenditures Net of Charges'!O42</f>
        <v>-1392</v>
      </c>
      <c r="P42" s="18">
        <f>'[1]Expenditures Net of Charges'!P42</f>
        <v>160</v>
      </c>
      <c r="Q42" s="18">
        <f>'[1]Expenditures Net of Charges'!Q42</f>
        <v>0</v>
      </c>
      <c r="R42" s="18">
        <f>'[1]Expenditures Net of Charges'!R42</f>
        <v>503009</v>
      </c>
      <c r="S42" s="17"/>
      <c r="T42" s="8"/>
      <c r="U42" s="8"/>
    </row>
    <row r="43" spans="1:21">
      <c r="A43" s="17" t="str">
        <f>'[1]Expenditures Net of Charges'!A43</f>
        <v>SC</v>
      </c>
      <c r="B43" s="17" t="str">
        <f>'[1]Expenditures Net of Charges'!B43</f>
        <v>South Carolina</v>
      </c>
      <c r="C43" s="18">
        <f>'[1]Expenditures Net of Charges'!C43</f>
        <v>7351545</v>
      </c>
      <c r="D43" s="18">
        <f>'[1]Expenditures Net of Charges'!D43</f>
        <v>2459093</v>
      </c>
      <c r="E43" s="18">
        <f>'[1]Expenditures Net of Charges'!E43</f>
        <v>1506033</v>
      </c>
      <c r="F43" s="18">
        <f>'[1]Expenditures Net of Charges'!F43</f>
        <v>70023</v>
      </c>
      <c r="G43" s="18">
        <f>'[1]Expenditures Net of Charges'!G43</f>
        <v>1061209</v>
      </c>
      <c r="H43" s="18">
        <f>'[1]Expenditures Net of Charges'!H43</f>
        <v>675710</v>
      </c>
      <c r="I43" s="18">
        <f>'[1]Expenditures Net of Charges'!I43</f>
        <v>438428</v>
      </c>
      <c r="J43" s="18">
        <f>'[1]Expenditures Net of Charges'!J43</f>
        <v>443577</v>
      </c>
      <c r="K43" s="18">
        <f>'[1]Expenditures Net of Charges'!K43</f>
        <v>346130</v>
      </c>
      <c r="L43" s="18">
        <f>'[1]Expenditures Net of Charges'!L43</f>
        <v>186582</v>
      </c>
      <c r="M43" s="18">
        <f>'[1]Expenditures Net of Charges'!M43</f>
        <v>-45496</v>
      </c>
      <c r="N43" s="18">
        <f>'[1]Expenditures Net of Charges'!N43</f>
        <v>112840</v>
      </c>
      <c r="O43" s="18">
        <f>'[1]Expenditures Net of Charges'!O43</f>
        <v>-91283</v>
      </c>
      <c r="P43" s="18">
        <f>'[1]Expenditures Net of Charges'!P43</f>
        <v>-513266</v>
      </c>
      <c r="Q43" s="18">
        <f>'[1]Expenditures Net of Charges'!Q43</f>
        <v>-4650</v>
      </c>
      <c r="R43" s="18">
        <f>'[1]Expenditures Net of Charges'!R43</f>
        <v>1421100</v>
      </c>
      <c r="S43" s="17"/>
      <c r="T43" s="8"/>
      <c r="U43" s="8"/>
    </row>
    <row r="44" spans="1:21">
      <c r="A44" s="17" t="str">
        <f>'[1]Expenditures Net of Charges'!A44</f>
        <v>SD</v>
      </c>
      <c r="B44" s="17" t="str">
        <f>'[1]Expenditures Net of Charges'!B44</f>
        <v>South Dakota</v>
      </c>
      <c r="C44" s="18">
        <f>'[1]Expenditures Net of Charges'!C44</f>
        <v>1239644</v>
      </c>
      <c r="D44" s="18">
        <f>'[1]Expenditures Net of Charges'!D44</f>
        <v>385687</v>
      </c>
      <c r="E44" s="18">
        <f>'[1]Expenditures Net of Charges'!E44</f>
        <v>936401</v>
      </c>
      <c r="F44" s="18">
        <f>'[1]Expenditures Net of Charges'!F44</f>
        <v>8411</v>
      </c>
      <c r="G44" s="18">
        <f>'[1]Expenditures Net of Charges'!G44</f>
        <v>169492</v>
      </c>
      <c r="H44" s="18">
        <f>'[1]Expenditures Net of Charges'!H44</f>
        <v>164693</v>
      </c>
      <c r="I44" s="18">
        <f>'[1]Expenditures Net of Charges'!I44</f>
        <v>61842</v>
      </c>
      <c r="J44" s="18">
        <f>'[1]Expenditures Net of Charges'!J44</f>
        <v>96956</v>
      </c>
      <c r="K44" s="18">
        <f>'[1]Expenditures Net of Charges'!K44</f>
        <v>129302</v>
      </c>
      <c r="L44" s="18">
        <f>'[1]Expenditures Net of Charges'!L44</f>
        <v>149440</v>
      </c>
      <c r="M44" s="18">
        <f>'[1]Expenditures Net of Charges'!M44</f>
        <v>30186</v>
      </c>
      <c r="N44" s="18">
        <f>'[1]Expenditures Net of Charges'!N44</f>
        <v>-4474</v>
      </c>
      <c r="O44" s="18">
        <f>'[1]Expenditures Net of Charges'!O44</f>
        <v>12376</v>
      </c>
      <c r="P44" s="18">
        <f>'[1]Expenditures Net of Charges'!P44</f>
        <v>-14785</v>
      </c>
      <c r="Q44" s="18">
        <f>'[1]Expenditures Net of Charges'!Q44</f>
        <v>-2469</v>
      </c>
      <c r="R44" s="18">
        <f>'[1]Expenditures Net of Charges'!R44</f>
        <v>344283</v>
      </c>
      <c r="S44" s="17"/>
      <c r="T44" s="8"/>
      <c r="U44" s="8"/>
    </row>
    <row r="45" spans="1:21">
      <c r="A45" s="17" t="str">
        <f>'[1]Expenditures Net of Charges'!A45</f>
        <v>TN</v>
      </c>
      <c r="B45" s="17" t="str">
        <f>'[1]Expenditures Net of Charges'!B45</f>
        <v>Tennessee</v>
      </c>
      <c r="C45" s="18">
        <f>'[1]Expenditures Net of Charges'!C45</f>
        <v>8701312</v>
      </c>
      <c r="D45" s="18">
        <f>'[1]Expenditures Net of Charges'!D45</f>
        <v>2926913</v>
      </c>
      <c r="E45" s="18">
        <f>'[1]Expenditures Net of Charges'!E45</f>
        <v>2482426</v>
      </c>
      <c r="F45" s="18">
        <f>'[1]Expenditures Net of Charges'!F45</f>
        <v>216394</v>
      </c>
      <c r="G45" s="18">
        <f>'[1]Expenditures Net of Charges'!G45</f>
        <v>1663651</v>
      </c>
      <c r="H45" s="18">
        <f>'[1]Expenditures Net of Charges'!H45</f>
        <v>1048733</v>
      </c>
      <c r="I45" s="18">
        <f>'[1]Expenditures Net of Charges'!I45</f>
        <v>684364</v>
      </c>
      <c r="J45" s="18">
        <f>'[1]Expenditures Net of Charges'!J45</f>
        <v>890561</v>
      </c>
      <c r="K45" s="18">
        <f>'[1]Expenditures Net of Charges'!K45</f>
        <v>369883</v>
      </c>
      <c r="L45" s="18">
        <f>'[1]Expenditures Net of Charges'!L45</f>
        <v>336691</v>
      </c>
      <c r="M45" s="18">
        <f>'[1]Expenditures Net of Charges'!M45</f>
        <v>-73325</v>
      </c>
      <c r="N45" s="18">
        <f>'[1]Expenditures Net of Charges'!N45</f>
        <v>127302</v>
      </c>
      <c r="O45" s="18">
        <f>'[1]Expenditures Net of Charges'!O45</f>
        <v>16540</v>
      </c>
      <c r="P45" s="18">
        <f>'[1]Expenditures Net of Charges'!P45</f>
        <v>-20903</v>
      </c>
      <c r="Q45" s="18">
        <f>'[1]Expenditures Net of Charges'!Q45</f>
        <v>-305955</v>
      </c>
      <c r="R45" s="18">
        <f>'[1]Expenditures Net of Charges'!R45</f>
        <v>1975240</v>
      </c>
      <c r="S45" s="17"/>
      <c r="T45" s="8"/>
      <c r="U45" s="8"/>
    </row>
    <row r="46" spans="1:21">
      <c r="A46" s="17" t="str">
        <f>'[1]Expenditures Net of Charges'!A46</f>
        <v>TX</v>
      </c>
      <c r="B46" s="17" t="str">
        <f>'[1]Expenditures Net of Charges'!B46</f>
        <v>Texas</v>
      </c>
      <c r="C46" s="18">
        <f>'[1]Expenditures Net of Charges'!C46</f>
        <v>44032028</v>
      </c>
      <c r="D46" s="18">
        <f>'[1]Expenditures Net of Charges'!D46</f>
        <v>17926524</v>
      </c>
      <c r="E46" s="18">
        <f>'[1]Expenditures Net of Charges'!E46</f>
        <v>10071798</v>
      </c>
      <c r="F46" s="18">
        <f>'[1]Expenditures Net of Charges'!F46</f>
        <v>2412299</v>
      </c>
      <c r="G46" s="18">
        <f>'[1]Expenditures Net of Charges'!G46</f>
        <v>6465479</v>
      </c>
      <c r="H46" s="18">
        <f>'[1]Expenditures Net of Charges'!H46</f>
        <v>5482193</v>
      </c>
      <c r="I46" s="18">
        <f>'[1]Expenditures Net of Charges'!I46</f>
        <v>2832360</v>
      </c>
      <c r="J46" s="18">
        <f>'[1]Expenditures Net of Charges'!J46</f>
        <v>1945222</v>
      </c>
      <c r="K46" s="18">
        <f>'[1]Expenditures Net of Charges'!K46</f>
        <v>1687227</v>
      </c>
      <c r="L46" s="18">
        <f>'[1]Expenditures Net of Charges'!L46</f>
        <v>1540209</v>
      </c>
      <c r="M46" s="18">
        <f>'[1]Expenditures Net of Charges'!M46</f>
        <v>-76265</v>
      </c>
      <c r="N46" s="18">
        <f>'[1]Expenditures Net of Charges'!N46</f>
        <v>-44863</v>
      </c>
      <c r="O46" s="18">
        <f>'[1]Expenditures Net of Charges'!O46</f>
        <v>-34919</v>
      </c>
      <c r="P46" s="18">
        <f>'[1]Expenditures Net of Charges'!P46</f>
        <v>-781322</v>
      </c>
      <c r="Q46" s="18">
        <f>'[1]Expenditures Net of Charges'!Q46</f>
        <v>182814</v>
      </c>
      <c r="R46" s="18">
        <f>'[1]Expenditures Net of Charges'!R46</f>
        <v>6944396</v>
      </c>
      <c r="S46" s="17"/>
      <c r="T46" s="8"/>
      <c r="U46" s="8"/>
    </row>
    <row r="47" spans="1:21">
      <c r="A47" s="17" t="str">
        <f>'[1]Expenditures Net of Charges'!A47</f>
        <v>UT</v>
      </c>
      <c r="B47" s="17" t="str">
        <f>'[1]Expenditures Net of Charges'!B47</f>
        <v>Utah</v>
      </c>
      <c r="C47" s="18">
        <f>'[1]Expenditures Net of Charges'!C47</f>
        <v>4202501</v>
      </c>
      <c r="D47" s="18">
        <f>'[1]Expenditures Net of Charges'!D47</f>
        <v>2416122</v>
      </c>
      <c r="E47" s="18">
        <f>'[1]Expenditures Net of Charges'!E47</f>
        <v>1924087</v>
      </c>
      <c r="F47" s="18">
        <f>'[1]Expenditures Net of Charges'!F47</f>
        <v>547163</v>
      </c>
      <c r="G47" s="18">
        <f>'[1]Expenditures Net of Charges'!G47</f>
        <v>663415</v>
      </c>
      <c r="H47" s="18">
        <f>'[1]Expenditures Net of Charges'!H47</f>
        <v>517998</v>
      </c>
      <c r="I47" s="18">
        <f>'[1]Expenditures Net of Charges'!I47</f>
        <v>256045</v>
      </c>
      <c r="J47" s="18">
        <f>'[1]Expenditures Net of Charges'!J47</f>
        <v>343067</v>
      </c>
      <c r="K47" s="18">
        <f>'[1]Expenditures Net of Charges'!K47</f>
        <v>416969</v>
      </c>
      <c r="L47" s="18">
        <f>'[1]Expenditures Net of Charges'!L47</f>
        <v>180680</v>
      </c>
      <c r="M47" s="18">
        <f>'[1]Expenditures Net of Charges'!M47</f>
        <v>74816</v>
      </c>
      <c r="N47" s="18">
        <f>'[1]Expenditures Net of Charges'!N47</f>
        <v>-23445</v>
      </c>
      <c r="O47" s="18">
        <f>'[1]Expenditures Net of Charges'!O47</f>
        <v>206714</v>
      </c>
      <c r="P47" s="18">
        <f>'[1]Expenditures Net of Charges'!P47</f>
        <v>-378880</v>
      </c>
      <c r="Q47" s="18">
        <f>'[1]Expenditures Net of Charges'!Q47</f>
        <v>-3612</v>
      </c>
      <c r="R47" s="18">
        <f>'[1]Expenditures Net of Charges'!R47</f>
        <v>1332700</v>
      </c>
      <c r="S47" s="17"/>
      <c r="T47" s="8"/>
      <c r="U47" s="8"/>
    </row>
    <row r="48" spans="1:21">
      <c r="A48" s="17" t="str">
        <f>'[1]Expenditures Net of Charges'!A48</f>
        <v>VT</v>
      </c>
      <c r="B48" s="17" t="str">
        <f>'[1]Expenditures Net of Charges'!B48</f>
        <v>Vermont</v>
      </c>
      <c r="C48" s="18">
        <f>'[1]Expenditures Net of Charges'!C48</f>
        <v>1471584</v>
      </c>
      <c r="D48" s="18">
        <f>'[1]Expenditures Net of Charges'!D48</f>
        <v>361566</v>
      </c>
      <c r="E48" s="18">
        <f>'[1]Expenditures Net of Charges'!E48</f>
        <v>668676</v>
      </c>
      <c r="F48" s="18">
        <f>'[1]Expenditures Net of Charges'!F48</f>
        <v>25079</v>
      </c>
      <c r="G48" s="18">
        <f>'[1]Expenditures Net of Charges'!G48</f>
        <v>177061</v>
      </c>
      <c r="H48" s="18">
        <f>'[1]Expenditures Net of Charges'!H48</f>
        <v>125873</v>
      </c>
      <c r="I48" s="18">
        <f>'[1]Expenditures Net of Charges'!I48</f>
        <v>49184</v>
      </c>
      <c r="J48" s="18">
        <f>'[1]Expenditures Net of Charges'!J48</f>
        <v>127473</v>
      </c>
      <c r="K48" s="18">
        <f>'[1]Expenditures Net of Charges'!K48</f>
        <v>33698</v>
      </c>
      <c r="L48" s="18">
        <f>'[1]Expenditures Net of Charges'!L48</f>
        <v>88170</v>
      </c>
      <c r="M48" s="18">
        <f>'[1]Expenditures Net of Charges'!M48</f>
        <v>21854</v>
      </c>
      <c r="N48" s="18">
        <f>'[1]Expenditures Net of Charges'!N48</f>
        <v>15992</v>
      </c>
      <c r="O48" s="18">
        <f>'[1]Expenditures Net of Charges'!O48</f>
        <v>1166</v>
      </c>
      <c r="P48" s="18">
        <f>'[1]Expenditures Net of Charges'!P48</f>
        <v>-6353</v>
      </c>
      <c r="Q48" s="18">
        <f>'[1]Expenditures Net of Charges'!Q48</f>
        <v>0</v>
      </c>
      <c r="R48" s="18">
        <f>'[1]Expenditures Net of Charges'!R48</f>
        <v>236271</v>
      </c>
      <c r="S48" s="17"/>
      <c r="T48" s="8"/>
      <c r="U48" s="8"/>
    </row>
    <row r="49" spans="1:21">
      <c r="A49" s="17" t="str">
        <f>'[1]Expenditures Net of Charges'!A49</f>
        <v>VA</v>
      </c>
      <c r="B49" s="17" t="str">
        <f>'[1]Expenditures Net of Charges'!B49</f>
        <v>Virginia</v>
      </c>
      <c r="C49" s="18">
        <f>'[1]Expenditures Net of Charges'!C49</f>
        <v>15042560</v>
      </c>
      <c r="D49" s="18">
        <f>'[1]Expenditures Net of Charges'!D49</f>
        <v>4530119</v>
      </c>
      <c r="E49" s="18">
        <f>'[1]Expenditures Net of Charges'!E49</f>
        <v>4015611</v>
      </c>
      <c r="F49" s="18">
        <f>'[1]Expenditures Net of Charges'!F49</f>
        <v>397631</v>
      </c>
      <c r="G49" s="18">
        <f>'[1]Expenditures Net of Charges'!G49</f>
        <v>2083381</v>
      </c>
      <c r="H49" s="18">
        <f>'[1]Expenditures Net of Charges'!H49</f>
        <v>2183660</v>
      </c>
      <c r="I49" s="18">
        <f>'[1]Expenditures Net of Charges'!I49</f>
        <v>1203408</v>
      </c>
      <c r="J49" s="18">
        <f>'[1]Expenditures Net of Charges'!J49</f>
        <v>887587</v>
      </c>
      <c r="K49" s="18">
        <f>'[1]Expenditures Net of Charges'!K49</f>
        <v>680500</v>
      </c>
      <c r="L49" s="18">
        <f>'[1]Expenditures Net of Charges'!L49</f>
        <v>284764</v>
      </c>
      <c r="M49" s="18">
        <f>'[1]Expenditures Net of Charges'!M49</f>
        <v>151010</v>
      </c>
      <c r="N49" s="18">
        <f>'[1]Expenditures Net of Charges'!N49</f>
        <v>200949</v>
      </c>
      <c r="O49" s="18">
        <f>'[1]Expenditures Net of Charges'!O49</f>
        <v>-81749</v>
      </c>
      <c r="P49" s="18">
        <f>'[1]Expenditures Net of Charges'!P49</f>
        <v>-20627</v>
      </c>
      <c r="Q49" s="18">
        <f>'[1]Expenditures Net of Charges'!Q49</f>
        <v>-9152</v>
      </c>
      <c r="R49" s="18">
        <f>'[1]Expenditures Net of Charges'!R49</f>
        <v>3123367</v>
      </c>
      <c r="S49" s="17"/>
      <c r="T49" s="8"/>
      <c r="U49" s="8"/>
    </row>
    <row r="50" spans="1:21">
      <c r="A50" s="17" t="str">
        <f>'[1]Expenditures Net of Charges'!A50</f>
        <v>WA</v>
      </c>
      <c r="B50" s="17" t="str">
        <f>'[1]Expenditures Net of Charges'!B50</f>
        <v>Washington</v>
      </c>
      <c r="C50" s="18">
        <f>'[1]Expenditures Net of Charges'!C50</f>
        <v>11598295</v>
      </c>
      <c r="D50" s="18">
        <f>'[1]Expenditures Net of Charges'!D50</f>
        <v>4500030</v>
      </c>
      <c r="E50" s="18">
        <f>'[1]Expenditures Net of Charges'!E50</f>
        <v>3828096</v>
      </c>
      <c r="F50" s="18">
        <f>'[1]Expenditures Net of Charges'!F50</f>
        <v>1938570</v>
      </c>
      <c r="G50" s="18">
        <f>'[1]Expenditures Net of Charges'!G50</f>
        <v>1626801</v>
      </c>
      <c r="H50" s="18">
        <f>'[1]Expenditures Net of Charges'!H50</f>
        <v>1559392</v>
      </c>
      <c r="I50" s="18">
        <f>'[1]Expenditures Net of Charges'!I50</f>
        <v>1237688</v>
      </c>
      <c r="J50" s="18">
        <f>'[1]Expenditures Net of Charges'!J50</f>
        <v>1008168</v>
      </c>
      <c r="K50" s="18">
        <f>'[1]Expenditures Net of Charges'!K50</f>
        <v>799931</v>
      </c>
      <c r="L50" s="18">
        <f>'[1]Expenditures Net of Charges'!L50</f>
        <v>779158</v>
      </c>
      <c r="M50" s="18">
        <f>'[1]Expenditures Net of Charges'!M50</f>
        <v>-109446</v>
      </c>
      <c r="N50" s="18">
        <f>'[1]Expenditures Net of Charges'!N50</f>
        <v>24824</v>
      </c>
      <c r="O50" s="18">
        <f>'[1]Expenditures Net of Charges'!O50</f>
        <v>-12217</v>
      </c>
      <c r="P50" s="18">
        <f>'[1]Expenditures Net of Charges'!P50</f>
        <v>-603375</v>
      </c>
      <c r="Q50" s="18">
        <f>'[1]Expenditures Net of Charges'!Q50</f>
        <v>-716</v>
      </c>
      <c r="R50" s="18">
        <f>'[1]Expenditures Net of Charges'!R50</f>
        <v>2550353</v>
      </c>
      <c r="S50" s="17"/>
      <c r="T50" s="8"/>
      <c r="U50" s="8"/>
    </row>
    <row r="51" spans="1:21">
      <c r="A51" s="17" t="str">
        <f>'[1]Expenditures Net of Charges'!A51</f>
        <v>WV</v>
      </c>
      <c r="B51" s="17" t="str">
        <f>'[1]Expenditures Net of Charges'!B51</f>
        <v>West Virginia</v>
      </c>
      <c r="C51" s="18">
        <f>'[1]Expenditures Net of Charges'!C51</f>
        <v>3189416</v>
      </c>
      <c r="D51" s="18">
        <f>'[1]Expenditures Net of Charges'!D51</f>
        <v>1074061</v>
      </c>
      <c r="E51" s="18">
        <f>'[1]Expenditures Net of Charges'!E51</f>
        <v>1194061</v>
      </c>
      <c r="F51" s="18">
        <f>'[1]Expenditures Net of Charges'!F51</f>
        <v>38362</v>
      </c>
      <c r="G51" s="18">
        <f>'[1]Expenditures Net of Charges'!G51</f>
        <v>364352</v>
      </c>
      <c r="H51" s="18">
        <f>'[1]Expenditures Net of Charges'!H51</f>
        <v>333775</v>
      </c>
      <c r="I51" s="18">
        <f>'[1]Expenditures Net of Charges'!I51</f>
        <v>104656</v>
      </c>
      <c r="J51" s="18">
        <f>'[1]Expenditures Net of Charges'!J51</f>
        <v>131829</v>
      </c>
      <c r="K51" s="18">
        <f>'[1]Expenditures Net of Charges'!K51</f>
        <v>118407</v>
      </c>
      <c r="L51" s="18">
        <f>'[1]Expenditures Net of Charges'!L51</f>
        <v>165361</v>
      </c>
      <c r="M51" s="18">
        <f>'[1]Expenditures Net of Charges'!M51</f>
        <v>26983</v>
      </c>
      <c r="N51" s="18">
        <f>'[1]Expenditures Net of Charges'!N51</f>
        <v>20978</v>
      </c>
      <c r="O51" s="18">
        <f>'[1]Expenditures Net of Charges'!O51</f>
        <v>68257</v>
      </c>
      <c r="P51" s="18">
        <f>'[1]Expenditures Net of Charges'!P51</f>
        <v>-4179</v>
      </c>
      <c r="Q51" s="18">
        <f>'[1]Expenditures Net of Charges'!Q51</f>
        <v>-17</v>
      </c>
      <c r="R51" s="18">
        <f>'[1]Expenditures Net of Charges'!R51</f>
        <v>866243</v>
      </c>
      <c r="S51" s="17"/>
      <c r="T51" s="8"/>
      <c r="U51" s="8"/>
    </row>
    <row r="52" spans="1:21">
      <c r="A52" s="17" t="str">
        <f>'[1]Expenditures Net of Charges'!A52</f>
        <v>WI</v>
      </c>
      <c r="B52" s="17" t="str">
        <f>'[1]Expenditures Net of Charges'!B52</f>
        <v>Wisconsin</v>
      </c>
      <c r="C52" s="18">
        <f>'[1]Expenditures Net of Charges'!C52</f>
        <v>10029561</v>
      </c>
      <c r="D52" s="18">
        <f>'[1]Expenditures Net of Charges'!D52</f>
        <v>4460844</v>
      </c>
      <c r="E52" s="18">
        <f>'[1]Expenditures Net of Charges'!E52</f>
        <v>3668271</v>
      </c>
      <c r="F52" s="18">
        <f>'[1]Expenditures Net of Charges'!F52</f>
        <v>279106</v>
      </c>
      <c r="G52" s="18">
        <f>'[1]Expenditures Net of Charges'!G52</f>
        <v>1779231</v>
      </c>
      <c r="H52" s="18">
        <f>'[1]Expenditures Net of Charges'!H52</f>
        <v>1545438</v>
      </c>
      <c r="I52" s="18">
        <f>'[1]Expenditures Net of Charges'!I52</f>
        <v>645744</v>
      </c>
      <c r="J52" s="18">
        <f>'[1]Expenditures Net of Charges'!J52</f>
        <v>264917</v>
      </c>
      <c r="K52" s="18">
        <f>'[1]Expenditures Net of Charges'!K52</f>
        <v>381609</v>
      </c>
      <c r="L52" s="18">
        <f>'[1]Expenditures Net of Charges'!L52</f>
        <v>635890</v>
      </c>
      <c r="M52" s="18">
        <f>'[1]Expenditures Net of Charges'!M52</f>
        <v>127043</v>
      </c>
      <c r="N52" s="18">
        <f>'[1]Expenditures Net of Charges'!N52</f>
        <v>157341</v>
      </c>
      <c r="O52" s="18">
        <f>'[1]Expenditures Net of Charges'!O52</f>
        <v>-4841</v>
      </c>
      <c r="P52" s="18">
        <f>'[1]Expenditures Net of Charges'!P52</f>
        <v>-67750</v>
      </c>
      <c r="Q52" s="18">
        <f>'[1]Expenditures Net of Charges'!Q52</f>
        <v>15</v>
      </c>
      <c r="R52" s="18">
        <f>'[1]Expenditures Net of Charges'!R52</f>
        <v>1895122</v>
      </c>
      <c r="S52" s="17"/>
      <c r="T52" s="8"/>
      <c r="U52" s="8"/>
    </row>
    <row r="53" spans="1:21">
      <c r="A53" s="17" t="str">
        <f>'[1]Expenditures Net of Charges'!A53</f>
        <v>WY</v>
      </c>
      <c r="B53" s="17" t="str">
        <f>'[1]Expenditures Net of Charges'!B53</f>
        <v>Wyoming</v>
      </c>
      <c r="C53" s="18">
        <f>'[1]Expenditures Net of Charges'!C53</f>
        <v>1649487</v>
      </c>
      <c r="D53" s="18">
        <f>'[1]Expenditures Net of Charges'!D53</f>
        <v>600115</v>
      </c>
      <c r="E53" s="18">
        <f>'[1]Expenditures Net of Charges'!E53</f>
        <v>749043</v>
      </c>
      <c r="F53" s="18">
        <f>'[1]Expenditures Net of Charges'!F53</f>
        <v>2816</v>
      </c>
      <c r="G53" s="18">
        <f>'[1]Expenditures Net of Charges'!G53</f>
        <v>219723</v>
      </c>
      <c r="H53" s="18">
        <f>'[1]Expenditures Net of Charges'!H53</f>
        <v>215414</v>
      </c>
      <c r="I53" s="18">
        <f>'[1]Expenditures Net of Charges'!I53</f>
        <v>82581</v>
      </c>
      <c r="J53" s="18">
        <f>'[1]Expenditures Net of Charges'!J53</f>
        <v>17428</v>
      </c>
      <c r="K53" s="18">
        <f>'[1]Expenditures Net of Charges'!K53</f>
        <v>125737</v>
      </c>
      <c r="L53" s="18">
        <f>'[1]Expenditures Net of Charges'!L53</f>
        <v>365246</v>
      </c>
      <c r="M53" s="18">
        <f>'[1]Expenditures Net of Charges'!M53</f>
        <v>11190</v>
      </c>
      <c r="N53" s="18">
        <f>'[1]Expenditures Net of Charges'!N53</f>
        <v>18245</v>
      </c>
      <c r="O53" s="18">
        <f>'[1]Expenditures Net of Charges'!O53</f>
        <v>29113</v>
      </c>
      <c r="P53" s="18">
        <f>'[1]Expenditures Net of Charges'!P53</f>
        <v>-6406</v>
      </c>
      <c r="Q53" s="18">
        <f>'[1]Expenditures Net of Charges'!Q53</f>
        <v>0</v>
      </c>
      <c r="R53" s="18">
        <f>'[1]Expenditures Net of Charges'!R53</f>
        <v>518347</v>
      </c>
      <c r="S53" s="17"/>
      <c r="T53" s="8"/>
      <c r="U53" s="8"/>
    </row>
    <row r="54" spans="1:21">
      <c r="A54" s="1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topLeftCell="K1" workbookViewId="0">
      <selection activeCell="T14" sqref="T14"/>
    </sheetView>
  </sheetViews>
  <sheetFormatPr defaultColWidth="8.85546875" defaultRowHeight="15"/>
  <cols>
    <col min="2" max="2" width="18.7109375" bestFit="1" customWidth="1"/>
    <col min="3" max="4" width="15.28515625" bestFit="1" customWidth="1"/>
    <col min="5" max="6" width="14.28515625" bestFit="1" customWidth="1"/>
    <col min="7" max="9" width="13.28515625" bestFit="1" customWidth="1"/>
    <col min="10" max="10" width="36.42578125" bestFit="1" customWidth="1"/>
    <col min="11" max="11" width="13.28515625" bestFit="1" customWidth="1"/>
    <col min="12" max="12" width="17.42578125" bestFit="1" customWidth="1"/>
    <col min="13" max="13" width="14.28515625" bestFit="1" customWidth="1"/>
    <col min="14" max="14" width="13.28515625" bestFit="1" customWidth="1"/>
    <col min="15" max="16" width="14.28515625" bestFit="1" customWidth="1"/>
    <col min="17" max="17" width="11.42578125" bestFit="1" customWidth="1"/>
    <col min="18" max="20" width="14.28515625" bestFit="1" customWidth="1"/>
    <col min="21" max="21" width="13.28515625" bestFit="1" customWidth="1"/>
  </cols>
  <sheetData>
    <row r="1" spans="1:26">
      <c r="A1" s="8" t="str">
        <f>[1]Current!A1</f>
        <v>Code</v>
      </c>
      <c r="B1" s="8" t="str">
        <f>[1]Current!B1</f>
        <v xml:space="preserve">State </v>
      </c>
      <c r="C1" s="8" t="str">
        <f>[1]Current!C1</f>
        <v>K12</v>
      </c>
      <c r="D1" s="8" t="str">
        <f>[1]Current!D1</f>
        <v>Higher</v>
      </c>
      <c r="E1" s="8" t="str">
        <f>[1]Current!E1</f>
        <v>Highways</v>
      </c>
      <c r="F1" s="8" t="str">
        <f>[1]Current!F1</f>
        <v>Transit</v>
      </c>
      <c r="G1" s="8" t="str">
        <f>[1]Current!G1</f>
        <v>Police</v>
      </c>
      <c r="H1" s="8" t="str">
        <f>[1]Current!H1</f>
        <v>Corrections</v>
      </c>
      <c r="I1" s="8" t="str">
        <f>[1]Current!I1</f>
        <v>Fire</v>
      </c>
      <c r="J1" s="8" t="str">
        <f>[1]Current!J1</f>
        <v xml:space="preserve">Housing and Community Development </v>
      </c>
      <c r="K1" s="8" t="str">
        <f>[1]Current!K1</f>
        <v xml:space="preserve">Parks </v>
      </c>
      <c r="L1" s="8" t="str">
        <f>[1]Current!L1</f>
        <v>Natural Resources</v>
      </c>
      <c r="M1" s="8" t="str">
        <f>[1]Current!M1</f>
        <v>Sewerage</v>
      </c>
      <c r="N1" s="8" t="str">
        <f>[1]Current!N1</f>
        <v>Solid Waste</v>
      </c>
      <c r="O1" s="8" t="str">
        <f>[1]Current!O1</f>
        <v>Water</v>
      </c>
      <c r="P1" s="8" t="str">
        <f>[1]Current!P1</f>
        <v xml:space="preserve">Electric </v>
      </c>
      <c r="Q1" s="8" t="str">
        <f>[1]Current!Q1</f>
        <v>Gas</v>
      </c>
      <c r="R1" s="8" t="str">
        <f>[1]Current!R1</f>
        <v>Admin</v>
      </c>
      <c r="T1" s="7"/>
      <c r="U1" s="7"/>
      <c r="V1" s="7"/>
      <c r="W1" s="7"/>
      <c r="X1" s="7"/>
      <c r="Y1" s="7"/>
      <c r="Z1" s="7"/>
    </row>
    <row r="2" spans="1:26">
      <c r="A2" s="8" t="str">
        <f>[1]Current!A2</f>
        <v>US</v>
      </c>
      <c r="B2" s="8" t="str">
        <f>[1]Current!B2</f>
        <v>United States</v>
      </c>
      <c r="C2" s="8">
        <f>[1]Current!C2</f>
        <v>514518864</v>
      </c>
      <c r="D2" s="8">
        <f>[1]Current!D2</f>
        <v>226804420</v>
      </c>
      <c r="E2" s="8">
        <f>[1]Current!E2</f>
        <v>69527765</v>
      </c>
      <c r="F2" s="8">
        <f>[1]Current!F2</f>
        <v>40867665</v>
      </c>
      <c r="G2" s="8">
        <f>[1]Current!G2</f>
        <v>93280338</v>
      </c>
      <c r="H2" s="8">
        <f>[1]Current!H2</f>
        <v>58115334</v>
      </c>
      <c r="I2" s="8">
        <f>[1]Current!I2</f>
        <v>39778574</v>
      </c>
      <c r="J2" s="8">
        <f>[1]Current!J2</f>
        <v>46348674</v>
      </c>
      <c r="K2" s="8">
        <f>[1]Current!K2</f>
        <v>29147616</v>
      </c>
      <c r="L2" s="8">
        <f>[1]Current!L2</f>
        <v>23517243</v>
      </c>
      <c r="M2" s="8">
        <f>[1]Current!M2</f>
        <v>31101622</v>
      </c>
      <c r="N2" s="8">
        <f>[1]Current!N2</f>
        <v>22379496</v>
      </c>
      <c r="O2" s="8">
        <f>[1]Current!O2</f>
        <v>37698347</v>
      </c>
      <c r="P2" s="8">
        <f>[1]Current!P2</f>
        <v>60709591</v>
      </c>
      <c r="Q2" s="8">
        <f>[1]Current!Q2</f>
        <v>5918539</v>
      </c>
      <c r="R2" s="8">
        <f>[1]Current!R2</f>
        <v>114492644</v>
      </c>
      <c r="S2" s="8"/>
      <c r="T2" s="8"/>
      <c r="U2" s="8"/>
    </row>
    <row r="3" spans="1:26">
      <c r="A3" s="8" t="str">
        <f>[1]Current!A3</f>
        <v>AL</v>
      </c>
      <c r="B3" s="8" t="str">
        <f>[1]Current!B3</f>
        <v>Alabama</v>
      </c>
      <c r="C3" s="8">
        <f>[1]Current!C3</f>
        <v>6645480</v>
      </c>
      <c r="D3" s="8">
        <f>[1]Current!D3</f>
        <v>3874713</v>
      </c>
      <c r="E3" s="8">
        <f>[1]Current!E3</f>
        <v>1029196</v>
      </c>
      <c r="F3" s="8">
        <f>[1]Current!F3</f>
        <v>64548</v>
      </c>
      <c r="G3" s="8">
        <f>[1]Current!G3</f>
        <v>1132308</v>
      </c>
      <c r="H3" s="8">
        <f>[1]Current!H3</f>
        <v>690446</v>
      </c>
      <c r="I3" s="8">
        <f>[1]Current!I3</f>
        <v>421188</v>
      </c>
      <c r="J3" s="8">
        <f>[1]Current!J3</f>
        <v>430927</v>
      </c>
      <c r="K3" s="8">
        <f>[1]Current!K3</f>
        <v>356516</v>
      </c>
      <c r="L3" s="8">
        <f>[1]Current!L3</f>
        <v>237382</v>
      </c>
      <c r="M3" s="8">
        <f>[1]Current!M3</f>
        <v>269451</v>
      </c>
      <c r="N3" s="8">
        <f>[1]Current!N3</f>
        <v>239852</v>
      </c>
      <c r="O3" s="8">
        <f>[1]Current!O3</f>
        <v>516952</v>
      </c>
      <c r="P3" s="8">
        <f>[1]Current!P3</f>
        <v>1554457</v>
      </c>
      <c r="Q3" s="8">
        <f>[1]Current!Q3</f>
        <v>410599</v>
      </c>
      <c r="R3" s="8">
        <f>[1]Current!R3</f>
        <v>1424987</v>
      </c>
      <c r="S3" s="8"/>
      <c r="T3" s="8"/>
      <c r="U3" s="8"/>
    </row>
    <row r="4" spans="1:26">
      <c r="A4" s="8" t="str">
        <f>[1]Current!A4</f>
        <v>AK</v>
      </c>
      <c r="B4" s="8" t="str">
        <f>[1]Current!B4</f>
        <v>Alaska</v>
      </c>
      <c r="C4" s="8">
        <f>[1]Current!C4</f>
        <v>2142433</v>
      </c>
      <c r="D4" s="8">
        <f>[1]Current!D4</f>
        <v>690784</v>
      </c>
      <c r="E4" s="8">
        <f>[1]Current!E4</f>
        <v>749823</v>
      </c>
      <c r="F4" s="8">
        <f>[1]Current!F4</f>
        <v>53187</v>
      </c>
      <c r="G4" s="8">
        <f>[1]Current!G4</f>
        <v>329084</v>
      </c>
      <c r="H4" s="8">
        <f>[1]Current!H4</f>
        <v>300646</v>
      </c>
      <c r="I4" s="8">
        <f>[1]Current!I4</f>
        <v>154314</v>
      </c>
      <c r="J4" s="8">
        <f>[1]Current!J4</f>
        <v>251915</v>
      </c>
      <c r="K4" s="8">
        <f>[1]Current!K4</f>
        <v>82308</v>
      </c>
      <c r="L4" s="8">
        <f>[1]Current!L4</f>
        <v>304302</v>
      </c>
      <c r="M4" s="8">
        <f>[1]Current!M4</f>
        <v>64093</v>
      </c>
      <c r="N4" s="8">
        <f>[1]Current!N4</f>
        <v>80945</v>
      </c>
      <c r="O4" s="8">
        <f>[1]Current!O4</f>
        <v>57329</v>
      </c>
      <c r="P4" s="8">
        <f>[1]Current!P4</f>
        <v>334638</v>
      </c>
      <c r="Q4" s="8">
        <f>[1]Current!Q4</f>
        <v>9984</v>
      </c>
      <c r="R4" s="8">
        <f>[1]Current!R4</f>
        <v>942891</v>
      </c>
      <c r="S4" s="8"/>
      <c r="T4" s="8"/>
      <c r="U4" s="8"/>
    </row>
    <row r="5" spans="1:26">
      <c r="A5" s="8" t="str">
        <f>[1]Current!A5</f>
        <v>AZ</v>
      </c>
      <c r="B5" s="8" t="str">
        <f>[1]Current!B5</f>
        <v>Arizona</v>
      </c>
      <c r="C5" s="8">
        <f>[1]Current!C5</f>
        <v>7199266</v>
      </c>
      <c r="D5" s="8">
        <f>[1]Current!D5</f>
        <v>4055454</v>
      </c>
      <c r="E5" s="8">
        <f>[1]Current!E5</f>
        <v>935945</v>
      </c>
      <c r="F5" s="8">
        <f>[1]Current!F5</f>
        <v>505452</v>
      </c>
      <c r="G5" s="8">
        <f>[1]Current!G5</f>
        <v>1965745</v>
      </c>
      <c r="H5" s="8">
        <f>[1]Current!H5</f>
        <v>1468607</v>
      </c>
      <c r="I5" s="8">
        <f>[1]Current!I5</f>
        <v>981631</v>
      </c>
      <c r="J5" s="8">
        <f>[1]Current!J5</f>
        <v>520485</v>
      </c>
      <c r="K5" s="8">
        <f>[1]Current!K5</f>
        <v>514132</v>
      </c>
      <c r="L5" s="8">
        <f>[1]Current!L5</f>
        <v>416505</v>
      </c>
      <c r="M5" s="8">
        <f>[1]Current!M5</f>
        <v>504834</v>
      </c>
      <c r="N5" s="8">
        <f>[1]Current!N5</f>
        <v>331488</v>
      </c>
      <c r="O5" s="8">
        <f>[1]Current!O5</f>
        <v>649656</v>
      </c>
      <c r="P5" s="8">
        <f>[1]Current!P5</f>
        <v>2295468</v>
      </c>
      <c r="Q5" s="8">
        <f>[1]Current!Q5</f>
        <v>29265</v>
      </c>
      <c r="R5" s="8">
        <f>[1]Current!R5</f>
        <v>2053222</v>
      </c>
      <c r="S5" s="8"/>
      <c r="T5" s="8"/>
      <c r="U5" s="8"/>
    </row>
    <row r="6" spans="1:26">
      <c r="A6" s="8" t="str">
        <f>[1]Current!A6</f>
        <v>AR</v>
      </c>
      <c r="B6" s="8" t="str">
        <f>[1]Current!B6</f>
        <v>Arkansas</v>
      </c>
      <c r="C6" s="8">
        <f>[1]Current!C6</f>
        <v>4372626</v>
      </c>
      <c r="D6" s="8">
        <f>[1]Current!D6</f>
        <v>2277451</v>
      </c>
      <c r="E6" s="8">
        <f>[1]Current!E6</f>
        <v>674590</v>
      </c>
      <c r="F6" s="8">
        <f>[1]Current!F6</f>
        <v>24142</v>
      </c>
      <c r="G6" s="8">
        <f>[1]Current!G6</f>
        <v>573165</v>
      </c>
      <c r="H6" s="8">
        <f>[1]Current!H6</f>
        <v>512726</v>
      </c>
      <c r="I6" s="8">
        <f>[1]Current!I6</f>
        <v>233583</v>
      </c>
      <c r="J6" s="8">
        <f>[1]Current!J6</f>
        <v>188820</v>
      </c>
      <c r="K6" s="8">
        <f>[1]Current!K6</f>
        <v>172812</v>
      </c>
      <c r="L6" s="8">
        <f>[1]Current!L6</f>
        <v>253354</v>
      </c>
      <c r="M6" s="8">
        <f>[1]Current!M6</f>
        <v>177096</v>
      </c>
      <c r="N6" s="8">
        <f>[1]Current!N6</f>
        <v>198737</v>
      </c>
      <c r="O6" s="8">
        <f>[1]Current!O6</f>
        <v>309253</v>
      </c>
      <c r="P6" s="8">
        <f>[1]Current!P6</f>
        <v>449236</v>
      </c>
      <c r="Q6" s="8">
        <f>[1]Current!Q6</f>
        <v>3753</v>
      </c>
      <c r="R6" s="8">
        <f>[1]Current!R6</f>
        <v>1008309</v>
      </c>
      <c r="S6" s="8"/>
      <c r="T6" s="8"/>
      <c r="U6" s="8"/>
    </row>
    <row r="7" spans="1:26">
      <c r="A7" s="8" t="str">
        <f>[1]Current!A7</f>
        <v>CA</v>
      </c>
      <c r="B7" s="8" t="str">
        <f>[1]Current!B7</f>
        <v>California</v>
      </c>
      <c r="C7" s="8">
        <f>[1]Current!C7</f>
        <v>60058814</v>
      </c>
      <c r="D7" s="8">
        <f>[1]Current!D7</f>
        <v>31554189</v>
      </c>
      <c r="E7" s="8">
        <f>[1]Current!E7</f>
        <v>10643476</v>
      </c>
      <c r="F7" s="8">
        <f>[1]Current!F7</f>
        <v>7404328</v>
      </c>
      <c r="G7" s="8">
        <f>[1]Current!G7</f>
        <v>14550483</v>
      </c>
      <c r="H7" s="8">
        <f>[1]Current!H7</f>
        <v>12739362</v>
      </c>
      <c r="I7" s="8">
        <f>[1]Current!I7</f>
        <v>6529019</v>
      </c>
      <c r="J7" s="8">
        <f>[1]Current!J7</f>
        <v>6717505</v>
      </c>
      <c r="K7" s="8">
        <f>[1]Current!K7</f>
        <v>4442225</v>
      </c>
      <c r="L7" s="8">
        <f>[1]Current!L7</f>
        <v>4413242</v>
      </c>
      <c r="M7" s="8">
        <f>[1]Current!M7</f>
        <v>4635073</v>
      </c>
      <c r="N7" s="8">
        <f>[1]Current!N7</f>
        <v>3831892</v>
      </c>
      <c r="O7" s="8">
        <f>[1]Current!O7</f>
        <v>8973696</v>
      </c>
      <c r="P7" s="8">
        <f>[1]Current!P7</f>
        <v>8729462</v>
      </c>
      <c r="Q7" s="8">
        <f>[1]Current!Q7</f>
        <v>147304</v>
      </c>
      <c r="R7" s="8">
        <f>[1]Current!R7</f>
        <v>18479808</v>
      </c>
      <c r="S7" s="8"/>
      <c r="T7" s="8"/>
      <c r="U7" s="8"/>
    </row>
    <row r="8" spans="1:26">
      <c r="A8" s="8" t="str">
        <f>[1]Current!A8</f>
        <v>CO</v>
      </c>
      <c r="B8" s="8" t="str">
        <f>[1]Current!B8</f>
        <v>Colorado</v>
      </c>
      <c r="C8" s="8">
        <f>[1]Current!C8</f>
        <v>7291621</v>
      </c>
      <c r="D8" s="8">
        <f>[1]Current!D8</f>
        <v>4056060</v>
      </c>
      <c r="E8" s="8">
        <f>[1]Current!E8</f>
        <v>1297327</v>
      </c>
      <c r="F8" s="8">
        <f>[1]Current!F8</f>
        <v>511145</v>
      </c>
      <c r="G8" s="8">
        <f>[1]Current!G8</f>
        <v>1538317</v>
      </c>
      <c r="H8" s="8">
        <f>[1]Current!H8</f>
        <v>1209056</v>
      </c>
      <c r="I8" s="8">
        <f>[1]Current!I8</f>
        <v>778322</v>
      </c>
      <c r="J8" s="8">
        <f>[1]Current!J8</f>
        <v>714549</v>
      </c>
      <c r="K8" s="8">
        <f>[1]Current!K8</f>
        <v>938010</v>
      </c>
      <c r="L8" s="8">
        <f>[1]Current!L8</f>
        <v>371562</v>
      </c>
      <c r="M8" s="8">
        <f>[1]Current!M8</f>
        <v>551455</v>
      </c>
      <c r="N8" s="8">
        <f>[1]Current!N8</f>
        <v>95240</v>
      </c>
      <c r="O8" s="8">
        <f>[1]Current!O8</f>
        <v>984455</v>
      </c>
      <c r="P8" s="8">
        <f>[1]Current!P8</f>
        <v>873340</v>
      </c>
      <c r="Q8" s="8">
        <f>[1]Current!Q8</f>
        <v>227379</v>
      </c>
      <c r="R8" s="8">
        <f>[1]Current!R8</f>
        <v>2125219</v>
      </c>
      <c r="S8" s="8"/>
      <c r="T8" s="8"/>
      <c r="U8" s="8"/>
    </row>
    <row r="9" spans="1:26">
      <c r="A9" s="8" t="str">
        <f>[1]Current!A9</f>
        <v>CT</v>
      </c>
      <c r="B9" s="8" t="str">
        <f>[1]Current!B9</f>
        <v>Connecticut</v>
      </c>
      <c r="C9" s="8">
        <f>[1]Current!C9</f>
        <v>8025065</v>
      </c>
      <c r="D9" s="8">
        <f>[1]Current!D9</f>
        <v>2216870</v>
      </c>
      <c r="E9" s="8">
        <f>[1]Current!E9</f>
        <v>912856</v>
      </c>
      <c r="F9" s="8">
        <f>[1]Current!F9</f>
        <v>421713</v>
      </c>
      <c r="G9" s="8">
        <f>[1]Current!G9</f>
        <v>1069280</v>
      </c>
      <c r="H9" s="8">
        <f>[1]Current!H9</f>
        <v>676383</v>
      </c>
      <c r="I9" s="8">
        <f>[1]Current!I9</f>
        <v>537569</v>
      </c>
      <c r="J9" s="8">
        <f>[1]Current!J9</f>
        <v>805360</v>
      </c>
      <c r="K9" s="8">
        <f>[1]Current!K9</f>
        <v>251032</v>
      </c>
      <c r="L9" s="8">
        <f>[1]Current!L9</f>
        <v>157213</v>
      </c>
      <c r="M9" s="8">
        <f>[1]Current!M9</f>
        <v>325143</v>
      </c>
      <c r="N9" s="8">
        <f>[1]Current!N9</f>
        <v>373528</v>
      </c>
      <c r="O9" s="8">
        <f>[1]Current!O9</f>
        <v>193289</v>
      </c>
      <c r="P9" s="8">
        <f>[1]Current!P9</f>
        <v>390688</v>
      </c>
      <c r="Q9" s="8">
        <f>[1]Current!Q9</f>
        <v>12129</v>
      </c>
      <c r="R9" s="8">
        <f>[1]Current!R9</f>
        <v>1732930</v>
      </c>
      <c r="S9" s="8"/>
      <c r="T9" s="8"/>
      <c r="U9" s="8"/>
    </row>
    <row r="10" spans="1:26">
      <c r="A10" s="8" t="str">
        <f>[1]Current!A10</f>
        <v>DE</v>
      </c>
      <c r="B10" s="8" t="str">
        <f>[1]Current!B10</f>
        <v>Delaware</v>
      </c>
      <c r="C10" s="8">
        <f>[1]Current!C10</f>
        <v>1689513</v>
      </c>
      <c r="D10" s="8">
        <f>[1]Current!D10</f>
        <v>963356</v>
      </c>
      <c r="E10" s="8">
        <f>[1]Current!E10</f>
        <v>222305</v>
      </c>
      <c r="F10" s="8">
        <f>[1]Current!F10</f>
        <v>114494</v>
      </c>
      <c r="G10" s="8">
        <f>[1]Current!G10</f>
        <v>298362</v>
      </c>
      <c r="H10" s="8">
        <f>[1]Current!H10</f>
        <v>281014</v>
      </c>
      <c r="I10" s="8">
        <f>[1]Current!I10</f>
        <v>30495</v>
      </c>
      <c r="J10" s="8">
        <f>[1]Current!J10</f>
        <v>154652</v>
      </c>
      <c r="K10" s="8">
        <f>[1]Current!K10</f>
        <v>55249</v>
      </c>
      <c r="L10" s="8">
        <f>[1]Current!L10</f>
        <v>71499</v>
      </c>
      <c r="M10" s="8">
        <f>[1]Current!M10</f>
        <v>122740</v>
      </c>
      <c r="N10" s="8">
        <f>[1]Current!N10</f>
        <v>55910</v>
      </c>
      <c r="O10" s="8">
        <f>[1]Current!O10</f>
        <v>56125</v>
      </c>
      <c r="P10" s="8">
        <f>[1]Current!P10</f>
        <v>287895</v>
      </c>
      <c r="Q10" s="8">
        <f>[1]Current!Q10</f>
        <v>0</v>
      </c>
      <c r="R10" s="8">
        <f>[1]Current!R10</f>
        <v>534646</v>
      </c>
      <c r="S10" s="8"/>
      <c r="T10" s="8"/>
      <c r="U10" s="8"/>
    </row>
    <row r="11" spans="1:26">
      <c r="A11" s="8" t="str">
        <f>[1]Current!A11</f>
        <v>DC</v>
      </c>
      <c r="B11" s="8" t="str">
        <f>[1]Current!B11</f>
        <v>District of Columbia</v>
      </c>
      <c r="C11" s="8">
        <f>[1]Current!C11</f>
        <v>1982666</v>
      </c>
      <c r="D11" s="8">
        <f>[1]Current!D11</f>
        <v>143287</v>
      </c>
      <c r="E11" s="8">
        <f>[1]Current!E11</f>
        <v>165560</v>
      </c>
      <c r="F11" s="8">
        <f>[1]Current!F11</f>
        <v>1509675</v>
      </c>
      <c r="G11" s="8">
        <f>[1]Current!G11</f>
        <v>506149</v>
      </c>
      <c r="H11" s="8">
        <f>[1]Current!H11</f>
        <v>233428</v>
      </c>
      <c r="I11" s="8">
        <f>[1]Current!I11</f>
        <v>195385</v>
      </c>
      <c r="J11" s="8">
        <f>[1]Current!J11</f>
        <v>511588</v>
      </c>
      <c r="K11" s="8">
        <f>[1]Current!K11</f>
        <v>140940</v>
      </c>
      <c r="L11" s="8">
        <f>[1]Current!L11</f>
        <v>38974</v>
      </c>
      <c r="M11" s="8">
        <f>[1]Current!M11</f>
        <v>141228</v>
      </c>
      <c r="N11" s="8">
        <f>[1]Current!N11</f>
        <v>91869</v>
      </c>
      <c r="O11" s="8">
        <f>[1]Current!O11</f>
        <v>111058</v>
      </c>
      <c r="P11" s="8">
        <f>[1]Current!P11</f>
        <v>0</v>
      </c>
      <c r="Q11" s="8">
        <f>[1]Current!Q11</f>
        <v>0</v>
      </c>
      <c r="R11" s="8">
        <f>[1]Current!R11</f>
        <v>402780</v>
      </c>
      <c r="S11" s="8"/>
      <c r="T11" s="8"/>
      <c r="U11" s="8"/>
    </row>
    <row r="12" spans="1:26">
      <c r="A12" s="8" t="str">
        <f>[1]Current!A12</f>
        <v>FL</v>
      </c>
      <c r="B12" s="8" t="str">
        <f>[1]Current!B12</f>
        <v>Florida</v>
      </c>
      <c r="C12" s="8">
        <f>[1]Current!C12</f>
        <v>22895422</v>
      </c>
      <c r="D12" s="8">
        <f>[1]Current!D12</f>
        <v>8559551</v>
      </c>
      <c r="E12" s="8">
        <f>[1]Current!E12</f>
        <v>2925526</v>
      </c>
      <c r="F12" s="8">
        <f>[1]Current!F12</f>
        <v>1309209</v>
      </c>
      <c r="G12" s="8">
        <f>[1]Current!G12</f>
        <v>7039605</v>
      </c>
      <c r="H12" s="8">
        <f>[1]Current!H12</f>
        <v>4016572</v>
      </c>
      <c r="I12" s="8">
        <f>[1]Current!I12</f>
        <v>3392616</v>
      </c>
      <c r="J12" s="8">
        <f>[1]Current!J12</f>
        <v>2604181</v>
      </c>
      <c r="K12" s="8">
        <f>[1]Current!K12</f>
        <v>2075061</v>
      </c>
      <c r="L12" s="8">
        <f>[1]Current!L12</f>
        <v>2620161</v>
      </c>
      <c r="M12" s="8">
        <f>[1]Current!M12</f>
        <v>2275288</v>
      </c>
      <c r="N12" s="8">
        <f>[1]Current!N12</f>
        <v>2298561</v>
      </c>
      <c r="O12" s="8">
        <f>[1]Current!O12</f>
        <v>2582688</v>
      </c>
      <c r="P12" s="8">
        <f>[1]Current!P12</f>
        <v>4188732</v>
      </c>
      <c r="Q12" s="8">
        <f>[1]Current!Q12</f>
        <v>190486</v>
      </c>
      <c r="R12" s="8">
        <f>[1]Current!R12</f>
        <v>6276424</v>
      </c>
      <c r="S12" s="8"/>
      <c r="T12" s="8"/>
      <c r="U12" s="8"/>
    </row>
    <row r="13" spans="1:26">
      <c r="A13" s="8" t="str">
        <f>[1]Current!A13</f>
        <v>GA</v>
      </c>
      <c r="B13" s="8" t="str">
        <f>[1]Current!B13</f>
        <v>Georgia</v>
      </c>
      <c r="C13" s="8">
        <f>[1]Current!C13</f>
        <v>15551381</v>
      </c>
      <c r="D13" s="8">
        <f>[1]Current!D13</f>
        <v>5473166</v>
      </c>
      <c r="E13" s="8">
        <f>[1]Current!E13</f>
        <v>1186092</v>
      </c>
      <c r="F13" s="8">
        <f>[1]Current!F13</f>
        <v>558907</v>
      </c>
      <c r="G13" s="8">
        <f>[1]Current!G13</f>
        <v>2234675</v>
      </c>
      <c r="H13" s="8">
        <f>[1]Current!H13</f>
        <v>2091939</v>
      </c>
      <c r="I13" s="8">
        <f>[1]Current!I13</f>
        <v>938239</v>
      </c>
      <c r="J13" s="8">
        <f>[1]Current!J13</f>
        <v>1188283</v>
      </c>
      <c r="K13" s="8">
        <f>[1]Current!K13</f>
        <v>633261</v>
      </c>
      <c r="L13" s="8">
        <f>[1]Current!L13</f>
        <v>415786</v>
      </c>
      <c r="M13" s="8">
        <f>[1]Current!M13</f>
        <v>869767</v>
      </c>
      <c r="N13" s="8">
        <f>[1]Current!N13</f>
        <v>538949</v>
      </c>
      <c r="O13" s="8">
        <f>[1]Current!O13</f>
        <v>1299092</v>
      </c>
      <c r="P13" s="8">
        <f>[1]Current!P13</f>
        <v>1408275</v>
      </c>
      <c r="Q13" s="8">
        <f>[1]Current!Q13</f>
        <v>698475</v>
      </c>
      <c r="R13" s="8">
        <f>[1]Current!R13</f>
        <v>3046987</v>
      </c>
      <c r="S13" s="8"/>
      <c r="T13" s="8"/>
      <c r="U13" s="8"/>
    </row>
    <row r="14" spans="1:26">
      <c r="A14" s="8" t="str">
        <f>[1]Current!A14</f>
        <v>HI</v>
      </c>
      <c r="B14" s="8" t="str">
        <f>[1]Current!B14</f>
        <v>Hawaii</v>
      </c>
      <c r="C14" s="8">
        <f>[1]Current!C14</f>
        <v>1705744</v>
      </c>
      <c r="D14" s="8">
        <f>[1]Current!D14</f>
        <v>1092411</v>
      </c>
      <c r="E14" s="8">
        <f>[1]Current!E14</f>
        <v>385746</v>
      </c>
      <c r="F14" s="8">
        <f>[1]Current!F14</f>
        <v>257442</v>
      </c>
      <c r="G14" s="8">
        <f>[1]Current!G14</f>
        <v>376060</v>
      </c>
      <c r="H14" s="8">
        <f>[1]Current!H14</f>
        <v>197734</v>
      </c>
      <c r="I14" s="8">
        <f>[1]Current!I14</f>
        <v>175749</v>
      </c>
      <c r="J14" s="8">
        <f>[1]Current!J14</f>
        <v>196829</v>
      </c>
      <c r="K14" s="8">
        <f>[1]Current!K14</f>
        <v>211913</v>
      </c>
      <c r="L14" s="8">
        <f>[1]Current!L14</f>
        <v>89224</v>
      </c>
      <c r="M14" s="8">
        <f>[1]Current!M14</f>
        <v>144481</v>
      </c>
      <c r="N14" s="8">
        <f>[1]Current!N14</f>
        <v>197859</v>
      </c>
      <c r="O14" s="8">
        <f>[1]Current!O14</f>
        <v>220209</v>
      </c>
      <c r="P14" s="8">
        <f>[1]Current!P14</f>
        <v>0</v>
      </c>
      <c r="Q14" s="8">
        <f>[1]Current!Q14</f>
        <v>0</v>
      </c>
      <c r="R14" s="8">
        <f>[1]Current!R14</f>
        <v>608005</v>
      </c>
      <c r="S14" s="8"/>
      <c r="T14" s="8"/>
      <c r="U14" s="8"/>
    </row>
    <row r="15" spans="1:26">
      <c r="A15" s="8" t="str">
        <f>[1]Current!A15</f>
        <v>ID</v>
      </c>
      <c r="B15" s="8" t="str">
        <f>[1]Current!B15</f>
        <v>Idaho</v>
      </c>
      <c r="C15" s="8">
        <f>[1]Current!C15</f>
        <v>1783900</v>
      </c>
      <c r="D15" s="8">
        <f>[1]Current!D15</f>
        <v>920372</v>
      </c>
      <c r="E15" s="8">
        <f>[1]Current!E15</f>
        <v>393979</v>
      </c>
      <c r="F15" s="8">
        <f>[1]Current!F15</f>
        <v>15844</v>
      </c>
      <c r="G15" s="8">
        <f>[1]Current!G15</f>
        <v>388340</v>
      </c>
      <c r="H15" s="8">
        <f>[1]Current!H15</f>
        <v>294612</v>
      </c>
      <c r="I15" s="8">
        <f>[1]Current!I15</f>
        <v>154126</v>
      </c>
      <c r="J15" s="8">
        <f>[1]Current!J15</f>
        <v>127258</v>
      </c>
      <c r="K15" s="8">
        <f>[1]Current!K15</f>
        <v>113542</v>
      </c>
      <c r="L15" s="8">
        <f>[1]Current!L15</f>
        <v>223116</v>
      </c>
      <c r="M15" s="8">
        <f>[1]Current!M15</f>
        <v>120348</v>
      </c>
      <c r="N15" s="8">
        <f>[1]Current!N15</f>
        <v>128720</v>
      </c>
      <c r="O15" s="8">
        <f>[1]Current!O15</f>
        <v>82413</v>
      </c>
      <c r="P15" s="8">
        <f>[1]Current!P15</f>
        <v>63565</v>
      </c>
      <c r="Q15" s="8">
        <f>[1]Current!Q15</f>
        <v>24</v>
      </c>
      <c r="R15" s="8">
        <f>[1]Current!R15</f>
        <v>538149</v>
      </c>
      <c r="S15" s="8"/>
      <c r="T15" s="8"/>
      <c r="U15" s="8"/>
    </row>
    <row r="16" spans="1:26">
      <c r="A16" s="8" t="str">
        <f>[1]Current!A16</f>
        <v>IL</v>
      </c>
      <c r="B16" s="8" t="str">
        <f>[1]Current!B16</f>
        <v>Illinois</v>
      </c>
      <c r="C16" s="8">
        <f>[1]Current!C16</f>
        <v>22813755</v>
      </c>
      <c r="D16" s="8">
        <f>[1]Current!D16</f>
        <v>8181837</v>
      </c>
      <c r="E16" s="8">
        <f>[1]Current!E16</f>
        <v>2990707</v>
      </c>
      <c r="F16" s="8">
        <f>[1]Current!F16</f>
        <v>2591927</v>
      </c>
      <c r="G16" s="8">
        <f>[1]Current!G16</f>
        <v>4469905</v>
      </c>
      <c r="H16" s="8">
        <f>[1]Current!H16</f>
        <v>2027385</v>
      </c>
      <c r="I16" s="8">
        <f>[1]Current!I16</f>
        <v>2157689</v>
      </c>
      <c r="J16" s="8">
        <f>[1]Current!J16</f>
        <v>1854629</v>
      </c>
      <c r="K16" s="8">
        <f>[1]Current!K16</f>
        <v>2125559</v>
      </c>
      <c r="L16" s="8">
        <f>[1]Current!L16</f>
        <v>550334</v>
      </c>
      <c r="M16" s="8">
        <f>[1]Current!M16</f>
        <v>1135387</v>
      </c>
      <c r="N16" s="8">
        <f>[1]Current!N16</f>
        <v>487409</v>
      </c>
      <c r="O16" s="8">
        <f>[1]Current!O16</f>
        <v>1467610</v>
      </c>
      <c r="P16" s="8">
        <f>[1]Current!P16</f>
        <v>877296</v>
      </c>
      <c r="Q16" s="8">
        <f>[1]Current!Q16</f>
        <v>91283</v>
      </c>
      <c r="R16" s="8">
        <f>[1]Current!R16</f>
        <v>4400395</v>
      </c>
      <c r="S16" s="8"/>
      <c r="T16" s="8"/>
      <c r="U16" s="8"/>
    </row>
    <row r="17" spans="1:21">
      <c r="A17" s="8" t="str">
        <f>[1]Current!A17</f>
        <v>IN</v>
      </c>
      <c r="B17" s="8" t="str">
        <f>[1]Current!B17</f>
        <v>Indiana</v>
      </c>
      <c r="C17" s="8">
        <f>[1]Current!C17</f>
        <v>8914008</v>
      </c>
      <c r="D17" s="8">
        <f>[1]Current!D17</f>
        <v>5388569</v>
      </c>
      <c r="E17" s="8">
        <f>[1]Current!E17</f>
        <v>847718</v>
      </c>
      <c r="F17" s="8">
        <f>[1]Current!F17</f>
        <v>152615</v>
      </c>
      <c r="G17" s="8">
        <f>[1]Current!G17</f>
        <v>1130601</v>
      </c>
      <c r="H17" s="8">
        <f>[1]Current!H17</f>
        <v>939329</v>
      </c>
      <c r="I17" s="8">
        <f>[1]Current!I17</f>
        <v>635504</v>
      </c>
      <c r="J17" s="8">
        <f>[1]Current!J17</f>
        <v>1063445</v>
      </c>
      <c r="K17" s="8">
        <f>[1]Current!K17</f>
        <v>347964</v>
      </c>
      <c r="L17" s="8">
        <f>[1]Current!L17</f>
        <v>327288</v>
      </c>
      <c r="M17" s="8">
        <f>[1]Current!M17</f>
        <v>662933</v>
      </c>
      <c r="N17" s="8">
        <f>[1]Current!N17</f>
        <v>251031</v>
      </c>
      <c r="O17" s="8">
        <f>[1]Current!O17</f>
        <v>408861</v>
      </c>
      <c r="P17" s="8">
        <f>[1]Current!P17</f>
        <v>964263</v>
      </c>
      <c r="Q17" s="8">
        <f>[1]Current!Q17</f>
        <v>400829</v>
      </c>
      <c r="R17" s="8">
        <f>[1]Current!R17</f>
        <v>1808625</v>
      </c>
      <c r="S17" s="8"/>
      <c r="T17" s="8"/>
      <c r="U17" s="8"/>
    </row>
    <row r="18" spans="1:21">
      <c r="A18" s="8" t="str">
        <f>[1]Current!A18</f>
        <v>IA</v>
      </c>
      <c r="B18" s="8" t="str">
        <f>[1]Current!B18</f>
        <v>Iowa</v>
      </c>
      <c r="C18" s="8">
        <f>[1]Current!C18</f>
        <v>5003871</v>
      </c>
      <c r="D18" s="8">
        <f>[1]Current!D18</f>
        <v>3050290</v>
      </c>
      <c r="E18" s="8">
        <f>[1]Current!E18</f>
        <v>1007353</v>
      </c>
      <c r="F18" s="8">
        <f>[1]Current!F18</f>
        <v>79016</v>
      </c>
      <c r="G18" s="8">
        <f>[1]Current!G18</f>
        <v>665863</v>
      </c>
      <c r="H18" s="8">
        <f>[1]Current!H18</f>
        <v>404782</v>
      </c>
      <c r="I18" s="8">
        <f>[1]Current!I18</f>
        <v>209356</v>
      </c>
      <c r="J18" s="8">
        <f>[1]Current!J18</f>
        <v>239449</v>
      </c>
      <c r="K18" s="8">
        <f>[1]Current!K18</f>
        <v>270950</v>
      </c>
      <c r="L18" s="8">
        <f>[1]Current!L18</f>
        <v>325574</v>
      </c>
      <c r="M18" s="8">
        <f>[1]Current!M18</f>
        <v>315210</v>
      </c>
      <c r="N18" s="8">
        <f>[1]Current!N18</f>
        <v>237354</v>
      </c>
      <c r="O18" s="8">
        <f>[1]Current!O18</f>
        <v>337863</v>
      </c>
      <c r="P18" s="8">
        <f>[1]Current!P18</f>
        <v>451285</v>
      </c>
      <c r="Q18" s="8">
        <f>[1]Current!Q18</f>
        <v>55592</v>
      </c>
      <c r="R18" s="8">
        <f>[1]Current!R18</f>
        <v>959224</v>
      </c>
      <c r="S18" s="8"/>
      <c r="T18" s="8"/>
      <c r="U18" s="8"/>
    </row>
    <row r="19" spans="1:21">
      <c r="A19" s="8" t="str">
        <f>[1]Current!A19</f>
        <v>KS</v>
      </c>
      <c r="B19" s="8" t="str">
        <f>[1]Current!B19</f>
        <v>Kansas</v>
      </c>
      <c r="C19" s="8">
        <f>[1]Current!C19</f>
        <v>4425935</v>
      </c>
      <c r="D19" s="8">
        <f>[1]Current!D19</f>
        <v>2835832</v>
      </c>
      <c r="E19" s="8">
        <f>[1]Current!E19</f>
        <v>879178</v>
      </c>
      <c r="F19" s="8">
        <f>[1]Current!F19</f>
        <v>41696</v>
      </c>
      <c r="G19" s="8">
        <f>[1]Current!G19</f>
        <v>715644</v>
      </c>
      <c r="H19" s="8">
        <f>[1]Current!H19</f>
        <v>471229</v>
      </c>
      <c r="I19" s="8">
        <f>[1]Current!I19</f>
        <v>279074</v>
      </c>
      <c r="J19" s="8">
        <f>[1]Current!J19</f>
        <v>241805</v>
      </c>
      <c r="K19" s="8">
        <f>[1]Current!K19</f>
        <v>253435</v>
      </c>
      <c r="L19" s="8">
        <f>[1]Current!L19</f>
        <v>274793</v>
      </c>
      <c r="M19" s="8">
        <f>[1]Current!M19</f>
        <v>226199</v>
      </c>
      <c r="N19" s="8">
        <f>[1]Current!N19</f>
        <v>139084</v>
      </c>
      <c r="O19" s="8">
        <f>[1]Current!O19</f>
        <v>410884</v>
      </c>
      <c r="P19" s="8">
        <f>[1]Current!P19</f>
        <v>617722</v>
      </c>
      <c r="Q19" s="8">
        <f>[1]Current!Q19</f>
        <v>36244</v>
      </c>
      <c r="R19" s="8">
        <f>[1]Current!R19</f>
        <v>1043641</v>
      </c>
      <c r="S19" s="8"/>
      <c r="T19" s="8"/>
      <c r="U19" s="8"/>
    </row>
    <row r="20" spans="1:21">
      <c r="A20" s="8" t="str">
        <f>[1]Current!A20</f>
        <v>KY</v>
      </c>
      <c r="B20" s="8" t="str">
        <f>[1]Current!B20</f>
        <v>Kentucky</v>
      </c>
      <c r="C20" s="8">
        <f>[1]Current!C20</f>
        <v>6144169</v>
      </c>
      <c r="D20" s="8">
        <f>[1]Current!D20</f>
        <v>3469033</v>
      </c>
      <c r="E20" s="8">
        <f>[1]Current!E20</f>
        <v>882023</v>
      </c>
      <c r="F20" s="8">
        <f>[1]Current!F20</f>
        <v>130239</v>
      </c>
      <c r="G20" s="8">
        <f>[1]Current!G20</f>
        <v>655866</v>
      </c>
      <c r="H20" s="8">
        <f>[1]Current!H20</f>
        <v>727233</v>
      </c>
      <c r="I20" s="8">
        <f>[1]Current!I20</f>
        <v>352172</v>
      </c>
      <c r="J20" s="8">
        <f>[1]Current!J20</f>
        <v>397222</v>
      </c>
      <c r="K20" s="8">
        <f>[1]Current!K20</f>
        <v>230046</v>
      </c>
      <c r="L20" s="8">
        <f>[1]Current!L20</f>
        <v>332485</v>
      </c>
      <c r="M20" s="8">
        <f>[1]Current!M20</f>
        <v>307117</v>
      </c>
      <c r="N20" s="8">
        <f>[1]Current!N20</f>
        <v>202546</v>
      </c>
      <c r="O20" s="8">
        <f>[1]Current!O20</f>
        <v>549124</v>
      </c>
      <c r="P20" s="8">
        <f>[1]Current!P20</f>
        <v>593682</v>
      </c>
      <c r="Q20" s="8">
        <f>[1]Current!Q20</f>
        <v>265820</v>
      </c>
      <c r="R20" s="8">
        <f>[1]Current!R20</f>
        <v>1352107</v>
      </c>
      <c r="S20" s="8"/>
      <c r="T20" s="8"/>
      <c r="U20" s="8"/>
    </row>
    <row r="21" spans="1:21">
      <c r="A21" s="8" t="str">
        <f>[1]Current!A21</f>
        <v>LA</v>
      </c>
      <c r="B21" s="8" t="str">
        <f>[1]Current!B21</f>
        <v>Louisiana</v>
      </c>
      <c r="C21" s="8">
        <f>[1]Current!C21</f>
        <v>7854670</v>
      </c>
      <c r="D21" s="8">
        <f>[1]Current!D21</f>
        <v>2888811</v>
      </c>
      <c r="E21" s="8">
        <f>[1]Current!E21</f>
        <v>983898</v>
      </c>
      <c r="F21" s="8">
        <f>[1]Current!F21</f>
        <v>157975</v>
      </c>
      <c r="G21" s="8">
        <f>[1]Current!G21</f>
        <v>1484059</v>
      </c>
      <c r="H21" s="8">
        <f>[1]Current!H21</f>
        <v>1200851</v>
      </c>
      <c r="I21" s="8">
        <f>[1]Current!I21</f>
        <v>591124</v>
      </c>
      <c r="J21" s="8">
        <f>[1]Current!J21</f>
        <v>1242514</v>
      </c>
      <c r="K21" s="8">
        <f>[1]Current!K21</f>
        <v>532395</v>
      </c>
      <c r="L21" s="8">
        <f>[1]Current!L21</f>
        <v>682638</v>
      </c>
      <c r="M21" s="8">
        <f>[1]Current!M21</f>
        <v>331008</v>
      </c>
      <c r="N21" s="8">
        <f>[1]Current!N21</f>
        <v>340384</v>
      </c>
      <c r="O21" s="8">
        <f>[1]Current!O21</f>
        <v>355126</v>
      </c>
      <c r="P21" s="8">
        <f>[1]Current!P21</f>
        <v>427024</v>
      </c>
      <c r="Q21" s="8">
        <f>[1]Current!Q21</f>
        <v>98831</v>
      </c>
      <c r="R21" s="8">
        <f>[1]Current!R21</f>
        <v>1957199</v>
      </c>
      <c r="S21" s="8"/>
      <c r="T21" s="8"/>
      <c r="U21" s="8"/>
    </row>
    <row r="22" spans="1:21">
      <c r="A22" s="8" t="str">
        <f>[1]Current!A22</f>
        <v>ME</v>
      </c>
      <c r="B22" s="8" t="str">
        <f>[1]Current!B22</f>
        <v>Maine</v>
      </c>
      <c r="C22" s="8">
        <f>[1]Current!C22</f>
        <v>2209513</v>
      </c>
      <c r="D22" s="8">
        <f>[1]Current!D22</f>
        <v>731936</v>
      </c>
      <c r="E22" s="8">
        <f>[1]Current!E22</f>
        <v>502795</v>
      </c>
      <c r="F22" s="8">
        <f>[1]Current!F22</f>
        <v>15915</v>
      </c>
      <c r="G22" s="8">
        <f>[1]Current!G22</f>
        <v>240042</v>
      </c>
      <c r="H22" s="8">
        <f>[1]Current!H22</f>
        <v>192576</v>
      </c>
      <c r="I22" s="8">
        <f>[1]Current!I22</f>
        <v>128653</v>
      </c>
      <c r="J22" s="8">
        <f>[1]Current!J22</f>
        <v>326492</v>
      </c>
      <c r="K22" s="8">
        <f>[1]Current!K22</f>
        <v>84012</v>
      </c>
      <c r="L22" s="8">
        <f>[1]Current!L22</f>
        <v>162018</v>
      </c>
      <c r="M22" s="8">
        <f>[1]Current!M22</f>
        <v>127230</v>
      </c>
      <c r="N22" s="8">
        <f>[1]Current!N22</f>
        <v>112001</v>
      </c>
      <c r="O22" s="8">
        <f>[1]Current!O22</f>
        <v>75477</v>
      </c>
      <c r="P22" s="8">
        <f>[1]Current!P22</f>
        <v>13560</v>
      </c>
      <c r="Q22" s="8">
        <f>[1]Current!Q22</f>
        <v>0</v>
      </c>
      <c r="R22" s="8">
        <f>[1]Current!R22</f>
        <v>469961</v>
      </c>
      <c r="S22" s="8"/>
      <c r="T22" s="8"/>
      <c r="U22" s="8"/>
    </row>
    <row r="23" spans="1:21">
      <c r="A23" s="8" t="str">
        <f>[1]Current!A23</f>
        <v>MD</v>
      </c>
      <c r="B23" s="8" t="str">
        <f>[1]Current!B23</f>
        <v>Maryland</v>
      </c>
      <c r="C23" s="8">
        <f>[1]Current!C23</f>
        <v>10833288</v>
      </c>
      <c r="D23" s="8">
        <f>[1]Current!D23</f>
        <v>5239238</v>
      </c>
      <c r="E23" s="8">
        <f>[1]Current!E23</f>
        <v>1474459</v>
      </c>
      <c r="F23" s="8">
        <f>[1]Current!F23</f>
        <v>851779</v>
      </c>
      <c r="G23" s="8">
        <f>[1]Current!G23</f>
        <v>2097927</v>
      </c>
      <c r="H23" s="8">
        <f>[1]Current!H23</f>
        <v>1720028</v>
      </c>
      <c r="I23" s="8">
        <f>[1]Current!I23</f>
        <v>887202</v>
      </c>
      <c r="J23" s="8">
        <f>[1]Current!J23</f>
        <v>1275655</v>
      </c>
      <c r="K23" s="8">
        <f>[1]Current!K23</f>
        <v>791739</v>
      </c>
      <c r="L23" s="8">
        <f>[1]Current!L23</f>
        <v>466509</v>
      </c>
      <c r="M23" s="8">
        <f>[1]Current!M23</f>
        <v>863707</v>
      </c>
      <c r="N23" s="8">
        <f>[1]Current!N23</f>
        <v>618948</v>
      </c>
      <c r="O23" s="8">
        <f>[1]Current!O23</f>
        <v>701713</v>
      </c>
      <c r="P23" s="8">
        <f>[1]Current!P23</f>
        <v>85570</v>
      </c>
      <c r="Q23" s="8">
        <f>[1]Current!Q23</f>
        <v>0</v>
      </c>
      <c r="R23" s="8">
        <f>[1]Current!R23</f>
        <v>2649464</v>
      </c>
      <c r="S23" s="8"/>
      <c r="T23" s="8"/>
      <c r="U23" s="8"/>
    </row>
    <row r="24" spans="1:21">
      <c r="A24" s="8" t="str">
        <f>[1]Current!A24</f>
        <v>MA</v>
      </c>
      <c r="B24" s="8" t="str">
        <f>[1]Current!B24</f>
        <v>Massachusetts</v>
      </c>
      <c r="C24" s="8">
        <f>[1]Current!C24</f>
        <v>12929251</v>
      </c>
      <c r="D24" s="8">
        <f>[1]Current!D24</f>
        <v>3900543</v>
      </c>
      <c r="E24" s="8">
        <f>[1]Current!E24</f>
        <v>1280746</v>
      </c>
      <c r="F24" s="8">
        <f>[1]Current!F24</f>
        <v>1658280</v>
      </c>
      <c r="G24" s="8">
        <f>[1]Current!G24</f>
        <v>2076157</v>
      </c>
      <c r="H24" s="8">
        <f>[1]Current!H24</f>
        <v>1036328</v>
      </c>
      <c r="I24" s="8">
        <f>[1]Current!I24</f>
        <v>1053107</v>
      </c>
      <c r="J24" s="8">
        <f>[1]Current!J24</f>
        <v>2671036</v>
      </c>
      <c r="K24" s="8">
        <f>[1]Current!K24</f>
        <v>333602</v>
      </c>
      <c r="L24" s="8">
        <f>[1]Current!L24</f>
        <v>232169</v>
      </c>
      <c r="M24" s="8">
        <f>[1]Current!M24</f>
        <v>608013</v>
      </c>
      <c r="N24" s="8">
        <f>[1]Current!N24</f>
        <v>392212</v>
      </c>
      <c r="O24" s="8">
        <f>[1]Current!O24</f>
        <v>580916</v>
      </c>
      <c r="P24" s="8">
        <f>[1]Current!P24</f>
        <v>1179445</v>
      </c>
      <c r="Q24" s="8">
        <f>[1]Current!Q24</f>
        <v>46425</v>
      </c>
      <c r="R24" s="8">
        <f>[1]Current!R24</f>
        <v>2283067</v>
      </c>
      <c r="S24" s="8"/>
      <c r="T24" s="8"/>
      <c r="U24" s="8"/>
    </row>
    <row r="25" spans="1:21">
      <c r="A25" s="8" t="str">
        <f>[1]Current!A25</f>
        <v>MI</v>
      </c>
      <c r="B25" s="8" t="str">
        <f>[1]Current!B25</f>
        <v>Michigan</v>
      </c>
      <c r="C25" s="8">
        <f>[1]Current!C25</f>
        <v>15881467</v>
      </c>
      <c r="D25" s="8">
        <f>[1]Current!D25</f>
        <v>9025106</v>
      </c>
      <c r="E25" s="8">
        <f>[1]Current!E25</f>
        <v>2127591</v>
      </c>
      <c r="F25" s="8">
        <f>[1]Current!F25</f>
        <v>524579</v>
      </c>
      <c r="G25" s="8">
        <f>[1]Current!G25</f>
        <v>2293322</v>
      </c>
      <c r="H25" s="8">
        <f>[1]Current!H25</f>
        <v>2214651</v>
      </c>
      <c r="I25" s="8">
        <f>[1]Current!I25</f>
        <v>894772</v>
      </c>
      <c r="J25" s="8">
        <f>[1]Current!J25</f>
        <v>1306744</v>
      </c>
      <c r="K25" s="8">
        <f>[1]Current!K25</f>
        <v>637323</v>
      </c>
      <c r="L25" s="8">
        <f>[1]Current!L25</f>
        <v>290393</v>
      </c>
      <c r="M25" s="8">
        <f>[1]Current!M25</f>
        <v>1437059</v>
      </c>
      <c r="N25" s="8">
        <f>[1]Current!N25</f>
        <v>437191</v>
      </c>
      <c r="O25" s="8">
        <f>[1]Current!O25</f>
        <v>1186025</v>
      </c>
      <c r="P25" s="8">
        <f>[1]Current!P25</f>
        <v>892542</v>
      </c>
      <c r="Q25" s="8">
        <f>[1]Current!Q25</f>
        <v>0</v>
      </c>
      <c r="R25" s="8">
        <f>[1]Current!R25</f>
        <v>2831246</v>
      </c>
      <c r="S25" s="8"/>
      <c r="T25" s="8"/>
      <c r="U25" s="8"/>
    </row>
    <row r="26" spans="1:21">
      <c r="A26" s="8" t="str">
        <f>[1]Current!A26</f>
        <v>MN</v>
      </c>
      <c r="B26" s="8" t="str">
        <f>[1]Current!B26</f>
        <v>Minnesota</v>
      </c>
      <c r="C26" s="8">
        <f>[1]Current!C26</f>
        <v>9054773</v>
      </c>
      <c r="D26" s="8">
        <f>[1]Current!D26</f>
        <v>3975014</v>
      </c>
      <c r="E26" s="8">
        <f>[1]Current!E26</f>
        <v>1542851</v>
      </c>
      <c r="F26" s="8">
        <f>[1]Current!F26</f>
        <v>237667</v>
      </c>
      <c r="G26" s="8">
        <f>[1]Current!G26</f>
        <v>1569592</v>
      </c>
      <c r="H26" s="8">
        <f>[1]Current!H26</f>
        <v>845707</v>
      </c>
      <c r="I26" s="8">
        <f>[1]Current!I26</f>
        <v>352235</v>
      </c>
      <c r="J26" s="8">
        <f>[1]Current!J26</f>
        <v>770476</v>
      </c>
      <c r="K26" s="8">
        <f>[1]Current!K26</f>
        <v>772268</v>
      </c>
      <c r="L26" s="8">
        <f>[1]Current!L26</f>
        <v>614181</v>
      </c>
      <c r="M26" s="8">
        <f>[1]Current!M26</f>
        <v>524950</v>
      </c>
      <c r="N26" s="8">
        <f>[1]Current!N26</f>
        <v>314335</v>
      </c>
      <c r="O26" s="8">
        <f>[1]Current!O26</f>
        <v>429904</v>
      </c>
      <c r="P26" s="8">
        <f>[1]Current!P26</f>
        <v>1156014</v>
      </c>
      <c r="Q26" s="8">
        <f>[1]Current!Q26</f>
        <v>115736</v>
      </c>
      <c r="R26" s="8">
        <f>[1]Current!R26</f>
        <v>2003735</v>
      </c>
      <c r="S26" s="8"/>
      <c r="T26" s="8"/>
      <c r="U26" s="8"/>
    </row>
    <row r="27" spans="1:21">
      <c r="A27" s="8" t="str">
        <f>[1]Current!A27</f>
        <v>MS</v>
      </c>
      <c r="B27" s="8" t="str">
        <f>[1]Current!B27</f>
        <v>Mississippi</v>
      </c>
      <c r="C27" s="8">
        <f>[1]Current!C27</f>
        <v>4022904</v>
      </c>
      <c r="D27" s="8">
        <f>[1]Current!D27</f>
        <v>2403572</v>
      </c>
      <c r="E27" s="8">
        <f>[1]Current!E27</f>
        <v>737625</v>
      </c>
      <c r="F27" s="8">
        <f>[1]Current!F27</f>
        <v>14478</v>
      </c>
      <c r="G27" s="8">
        <f>[1]Current!G27</f>
        <v>635328</v>
      </c>
      <c r="H27" s="8">
        <f>[1]Current!H27</f>
        <v>472165</v>
      </c>
      <c r="I27" s="8">
        <f>[1]Current!I27</f>
        <v>240596</v>
      </c>
      <c r="J27" s="8">
        <f>[1]Current!J27</f>
        <v>260307</v>
      </c>
      <c r="K27" s="8">
        <f>[1]Current!K27</f>
        <v>181175</v>
      </c>
      <c r="L27" s="8">
        <f>[1]Current!L27</f>
        <v>273760</v>
      </c>
      <c r="M27" s="8">
        <f>[1]Current!M27</f>
        <v>151867</v>
      </c>
      <c r="N27" s="8">
        <f>[1]Current!N27</f>
        <v>166412</v>
      </c>
      <c r="O27" s="8">
        <f>[1]Current!O27</f>
        <v>190716</v>
      </c>
      <c r="P27" s="8">
        <f>[1]Current!P27</f>
        <v>421806</v>
      </c>
      <c r="Q27" s="8">
        <f>[1]Current!Q27</f>
        <v>147213</v>
      </c>
      <c r="R27" s="8">
        <f>[1]Current!R27</f>
        <v>862163</v>
      </c>
      <c r="S27" s="8"/>
      <c r="T27" s="8"/>
      <c r="U27" s="8"/>
    </row>
    <row r="28" spans="1:21">
      <c r="A28" s="8" t="str">
        <f>[1]Current!A28</f>
        <v>MO</v>
      </c>
      <c r="B28" s="8" t="str">
        <f>[1]Current!B28</f>
        <v>Missouri</v>
      </c>
      <c r="C28" s="8">
        <f>[1]Current!C28</f>
        <v>8612001</v>
      </c>
      <c r="D28" s="8">
        <f>[1]Current!D28</f>
        <v>3643803</v>
      </c>
      <c r="E28" s="8">
        <f>[1]Current!E28</f>
        <v>1261050</v>
      </c>
      <c r="F28" s="8">
        <f>[1]Current!F28</f>
        <v>336196</v>
      </c>
      <c r="G28" s="8">
        <f>[1]Current!G28</f>
        <v>1587715</v>
      </c>
      <c r="H28" s="8">
        <f>[1]Current!H28</f>
        <v>849688</v>
      </c>
      <c r="I28" s="8">
        <f>[1]Current!I28</f>
        <v>702550</v>
      </c>
      <c r="J28" s="8">
        <f>[1]Current!J28</f>
        <v>627667</v>
      </c>
      <c r="K28" s="8">
        <f>[1]Current!K28</f>
        <v>535734</v>
      </c>
      <c r="L28" s="8">
        <f>[1]Current!L28</f>
        <v>353895</v>
      </c>
      <c r="M28" s="8">
        <f>[1]Current!M28</f>
        <v>521488</v>
      </c>
      <c r="N28" s="8">
        <f>[1]Current!N28</f>
        <v>151658</v>
      </c>
      <c r="O28" s="8">
        <f>[1]Current!O28</f>
        <v>543969</v>
      </c>
      <c r="P28" s="8">
        <f>[1]Current!P28</f>
        <v>1173431</v>
      </c>
      <c r="Q28" s="8">
        <f>[1]Current!Q28</f>
        <v>127704</v>
      </c>
      <c r="R28" s="8">
        <f>[1]Current!R28</f>
        <v>1399083</v>
      </c>
      <c r="S28" s="8"/>
      <c r="T28" s="8"/>
      <c r="U28" s="8"/>
    </row>
    <row r="29" spans="1:21">
      <c r="A29" s="8" t="str">
        <f>[1]Current!A29</f>
        <v>MT</v>
      </c>
      <c r="B29" s="8" t="str">
        <f>[1]Current!B29</f>
        <v>Montana</v>
      </c>
      <c r="C29" s="8">
        <f>[1]Current!C29</f>
        <v>1501001</v>
      </c>
      <c r="D29" s="8">
        <f>[1]Current!D29</f>
        <v>731038</v>
      </c>
      <c r="E29" s="8">
        <f>[1]Current!E29</f>
        <v>367298</v>
      </c>
      <c r="F29" s="8">
        <f>[1]Current!F29</f>
        <v>31160</v>
      </c>
      <c r="G29" s="8">
        <f>[1]Current!G29</f>
        <v>262674</v>
      </c>
      <c r="H29" s="8">
        <f>[1]Current!H29</f>
        <v>223515</v>
      </c>
      <c r="I29" s="8">
        <f>[1]Current!I29</f>
        <v>84225</v>
      </c>
      <c r="J29" s="8">
        <f>[1]Current!J29</f>
        <v>95933</v>
      </c>
      <c r="K29" s="8">
        <f>[1]Current!K29</f>
        <v>63510</v>
      </c>
      <c r="L29" s="8">
        <f>[1]Current!L29</f>
        <v>257591</v>
      </c>
      <c r="M29" s="8">
        <f>[1]Current!M29</f>
        <v>60332</v>
      </c>
      <c r="N29" s="8">
        <f>[1]Current!N29</f>
        <v>70803</v>
      </c>
      <c r="O29" s="8">
        <f>[1]Current!O29</f>
        <v>72129</v>
      </c>
      <c r="P29" s="8">
        <f>[1]Current!P29</f>
        <v>4785</v>
      </c>
      <c r="Q29" s="8">
        <f>[1]Current!Q29</f>
        <v>0</v>
      </c>
      <c r="R29" s="8">
        <f>[1]Current!R29</f>
        <v>520229</v>
      </c>
      <c r="S29" s="8"/>
      <c r="T29" s="8"/>
      <c r="U29" s="8"/>
    </row>
    <row r="30" spans="1:21">
      <c r="A30" s="8" t="str">
        <f>[1]Current!A30</f>
        <v>NE</v>
      </c>
      <c r="B30" s="8" t="str">
        <f>[1]Current!B30</f>
        <v>Nebraska</v>
      </c>
      <c r="C30" s="8">
        <f>[1]Current!C30</f>
        <v>3398332</v>
      </c>
      <c r="D30" s="8">
        <f>[1]Current!D30</f>
        <v>1708519</v>
      </c>
      <c r="E30" s="8">
        <f>[1]Current!E30</f>
        <v>480238</v>
      </c>
      <c r="F30" s="8">
        <f>[1]Current!F30</f>
        <v>36639</v>
      </c>
      <c r="G30" s="8">
        <f>[1]Current!G30</f>
        <v>387722</v>
      </c>
      <c r="H30" s="8">
        <f>[1]Current!H30</f>
        <v>357650</v>
      </c>
      <c r="I30" s="8">
        <f>[1]Current!I30</f>
        <v>169952</v>
      </c>
      <c r="J30" s="8">
        <f>[1]Current!J30</f>
        <v>168553</v>
      </c>
      <c r="K30" s="8">
        <f>[1]Current!K30</f>
        <v>140189</v>
      </c>
      <c r="L30" s="8">
        <f>[1]Current!L30</f>
        <v>301172</v>
      </c>
      <c r="M30" s="8">
        <f>[1]Current!M30</f>
        <v>116371</v>
      </c>
      <c r="N30" s="8">
        <f>[1]Current!N30</f>
        <v>79739</v>
      </c>
      <c r="O30" s="8">
        <f>[1]Current!O30</f>
        <v>165173</v>
      </c>
      <c r="P30" s="8">
        <f>[1]Current!P30</f>
        <v>2712664</v>
      </c>
      <c r="Q30" s="8">
        <f>[1]Current!Q30</f>
        <v>246018</v>
      </c>
      <c r="R30" s="8">
        <f>[1]Current!R30</f>
        <v>540581</v>
      </c>
      <c r="S30" s="8"/>
      <c r="T30" s="8"/>
      <c r="U30" s="8"/>
    </row>
    <row r="31" spans="1:21">
      <c r="A31" s="8" t="str">
        <f>[1]Current!A31</f>
        <v>NV</v>
      </c>
      <c r="B31" s="8" t="str">
        <f>[1]Current!B31</f>
        <v>Nevada</v>
      </c>
      <c r="C31" s="8">
        <f>[1]Current!C31</f>
        <v>3546300</v>
      </c>
      <c r="D31" s="8">
        <f>[1]Current!D31</f>
        <v>1126071</v>
      </c>
      <c r="E31" s="8">
        <f>[1]Current!E31</f>
        <v>585162</v>
      </c>
      <c r="F31" s="8">
        <f>[1]Current!F31</f>
        <v>220237</v>
      </c>
      <c r="G31" s="8">
        <f>[1]Current!G31</f>
        <v>1053220</v>
      </c>
      <c r="H31" s="8">
        <f>[1]Current!H31</f>
        <v>690178</v>
      </c>
      <c r="I31" s="8">
        <f>[1]Current!I31</f>
        <v>487993</v>
      </c>
      <c r="J31" s="8">
        <f>[1]Current!J31</f>
        <v>283849</v>
      </c>
      <c r="K31" s="8">
        <f>[1]Current!K31</f>
        <v>441962</v>
      </c>
      <c r="L31" s="8">
        <f>[1]Current!L31</f>
        <v>149520</v>
      </c>
      <c r="M31" s="8">
        <f>[1]Current!M31</f>
        <v>230053</v>
      </c>
      <c r="N31" s="8">
        <f>[1]Current!N31</f>
        <v>26961</v>
      </c>
      <c r="O31" s="8">
        <f>[1]Current!O31</f>
        <v>571332</v>
      </c>
      <c r="P31" s="8">
        <f>[1]Current!P31</f>
        <v>140555</v>
      </c>
      <c r="Q31" s="8">
        <f>[1]Current!Q31</f>
        <v>0</v>
      </c>
      <c r="R31" s="8">
        <f>[1]Current!R31</f>
        <v>1073041</v>
      </c>
      <c r="S31" s="8"/>
      <c r="T31" s="8"/>
      <c r="U31" s="8"/>
    </row>
    <row r="32" spans="1:21">
      <c r="A32" s="8" t="str">
        <f>[1]Current!A32</f>
        <v>NH</v>
      </c>
      <c r="B32" s="8" t="str">
        <f>[1]Current!B32</f>
        <v>New Hampshire</v>
      </c>
      <c r="C32" s="8">
        <f>[1]Current!C32</f>
        <v>2599134</v>
      </c>
      <c r="D32" s="8">
        <f>[1]Current!D32</f>
        <v>840027</v>
      </c>
      <c r="E32" s="8">
        <f>[1]Current!E32</f>
        <v>446028</v>
      </c>
      <c r="F32" s="8">
        <f>[1]Current!F32</f>
        <v>14623</v>
      </c>
      <c r="G32" s="8">
        <f>[1]Current!G32</f>
        <v>346679</v>
      </c>
      <c r="H32" s="8">
        <f>[1]Current!H32</f>
        <v>179412</v>
      </c>
      <c r="I32" s="8">
        <f>[1]Current!I32</f>
        <v>199049</v>
      </c>
      <c r="J32" s="8">
        <f>[1]Current!J32</f>
        <v>201581</v>
      </c>
      <c r="K32" s="8">
        <f>[1]Current!K32</f>
        <v>72337</v>
      </c>
      <c r="L32" s="8">
        <f>[1]Current!L32</f>
        <v>59254</v>
      </c>
      <c r="M32" s="8">
        <f>[1]Current!M32</f>
        <v>103621</v>
      </c>
      <c r="N32" s="8">
        <f>[1]Current!N32</f>
        <v>110794</v>
      </c>
      <c r="O32" s="8">
        <f>[1]Current!O32</f>
        <v>73679</v>
      </c>
      <c r="P32" s="8">
        <f>[1]Current!P32</f>
        <v>13550</v>
      </c>
      <c r="Q32" s="8">
        <f>[1]Current!Q32</f>
        <v>0</v>
      </c>
      <c r="R32" s="8">
        <f>[1]Current!R32</f>
        <v>492104</v>
      </c>
      <c r="S32" s="8"/>
      <c r="T32" s="8"/>
      <c r="U32" s="8"/>
    </row>
    <row r="33" spans="1:21">
      <c r="A33" s="8" t="str">
        <f>[1]Current!A33</f>
        <v>NJ</v>
      </c>
      <c r="B33" s="8" t="str">
        <f>[1]Current!B33</f>
        <v>New Jersey</v>
      </c>
      <c r="C33" s="8">
        <f>[1]Current!C33</f>
        <v>22820234</v>
      </c>
      <c r="D33" s="8">
        <f>[1]Current!D33</f>
        <v>5117329</v>
      </c>
      <c r="E33" s="8">
        <f>[1]Current!E33</f>
        <v>1522817</v>
      </c>
      <c r="F33" s="8">
        <f>[1]Current!F33</f>
        <v>1973092</v>
      </c>
      <c r="G33" s="8">
        <f>[1]Current!G33</f>
        <v>3266571</v>
      </c>
      <c r="H33" s="8">
        <f>[1]Current!H33</f>
        <v>2027673</v>
      </c>
      <c r="I33" s="8">
        <f>[1]Current!I33</f>
        <v>926970</v>
      </c>
      <c r="J33" s="8">
        <f>[1]Current!J33</f>
        <v>1279751</v>
      </c>
      <c r="K33" s="8">
        <f>[1]Current!K33</f>
        <v>694493</v>
      </c>
      <c r="L33" s="8">
        <f>[1]Current!L33</f>
        <v>517253</v>
      </c>
      <c r="M33" s="8">
        <f>[1]Current!M33</f>
        <v>1132032</v>
      </c>
      <c r="N33" s="8">
        <f>[1]Current!N33</f>
        <v>958818</v>
      </c>
      <c r="O33" s="8">
        <f>[1]Current!O33</f>
        <v>607193</v>
      </c>
      <c r="P33" s="8">
        <f>[1]Current!P33</f>
        <v>163120</v>
      </c>
      <c r="Q33" s="8">
        <f>[1]Current!Q33</f>
        <v>0</v>
      </c>
      <c r="R33" s="8">
        <f>[1]Current!R33</f>
        <v>3217457</v>
      </c>
      <c r="S33" s="8"/>
      <c r="T33" s="8"/>
      <c r="U33" s="8"/>
    </row>
    <row r="34" spans="1:21">
      <c r="A34" s="8" t="str">
        <f>[1]Current!A34</f>
        <v>NM</v>
      </c>
      <c r="B34" s="8" t="str">
        <f>[1]Current!B34</f>
        <v>New Mexico</v>
      </c>
      <c r="C34" s="8">
        <f>[1]Current!C34</f>
        <v>2928849</v>
      </c>
      <c r="D34" s="8">
        <f>[1]Current!D34</f>
        <v>1976478</v>
      </c>
      <c r="E34" s="8">
        <f>[1]Current!E34</f>
        <v>420220</v>
      </c>
      <c r="F34" s="8">
        <f>[1]Current!F34</f>
        <v>107868</v>
      </c>
      <c r="G34" s="8">
        <f>[1]Current!G34</f>
        <v>617353</v>
      </c>
      <c r="H34" s="8">
        <f>[1]Current!H34</f>
        <v>593359</v>
      </c>
      <c r="I34" s="8">
        <f>[1]Current!I34</f>
        <v>268588</v>
      </c>
      <c r="J34" s="8">
        <f>[1]Current!J34</f>
        <v>177926</v>
      </c>
      <c r="K34" s="8">
        <f>[1]Current!K34</f>
        <v>268036</v>
      </c>
      <c r="L34" s="8">
        <f>[1]Current!L34</f>
        <v>247293</v>
      </c>
      <c r="M34" s="8">
        <f>[1]Current!M34</f>
        <v>113713</v>
      </c>
      <c r="N34" s="8">
        <f>[1]Current!N34</f>
        <v>175198</v>
      </c>
      <c r="O34" s="8">
        <f>[1]Current!O34</f>
        <v>210349</v>
      </c>
      <c r="P34" s="8">
        <f>[1]Current!P34</f>
        <v>142697</v>
      </c>
      <c r="Q34" s="8">
        <f>[1]Current!Q34</f>
        <v>66696</v>
      </c>
      <c r="R34" s="8">
        <f>[1]Current!R34</f>
        <v>948477</v>
      </c>
      <c r="S34" s="8"/>
      <c r="T34" s="8"/>
      <c r="U34" s="8"/>
    </row>
    <row r="35" spans="1:21">
      <c r="A35" s="8" t="str">
        <f>[1]Current!A35</f>
        <v>NY</v>
      </c>
      <c r="B35" s="8" t="str">
        <f>[1]Current!B35</f>
        <v>New York</v>
      </c>
      <c r="C35" s="8">
        <f>[1]Current!C35</f>
        <v>51399718</v>
      </c>
      <c r="D35" s="8">
        <f>[1]Current!D35</f>
        <v>11298779</v>
      </c>
      <c r="E35" s="8">
        <f>[1]Current!E35</f>
        <v>4529332</v>
      </c>
      <c r="F35" s="8">
        <f>[1]Current!F35</f>
        <v>11141134</v>
      </c>
      <c r="G35" s="8">
        <f>[1]Current!G35</f>
        <v>8785013</v>
      </c>
      <c r="H35" s="8">
        <f>[1]Current!H35</f>
        <v>5458734</v>
      </c>
      <c r="I35" s="8">
        <f>[1]Current!I35</f>
        <v>3072270</v>
      </c>
      <c r="J35" s="8">
        <f>[1]Current!J35</f>
        <v>4800244</v>
      </c>
      <c r="K35" s="8">
        <f>[1]Current!K35</f>
        <v>1868324</v>
      </c>
      <c r="L35" s="8">
        <f>[1]Current!L35</f>
        <v>487834</v>
      </c>
      <c r="M35" s="8">
        <f>[1]Current!M35</f>
        <v>1279660</v>
      </c>
      <c r="N35" s="8">
        <f>[1]Current!N35</f>
        <v>2509796</v>
      </c>
      <c r="O35" s="8">
        <f>[1]Current!O35</f>
        <v>1275271</v>
      </c>
      <c r="P35" s="8">
        <f>[1]Current!P35</f>
        <v>5328234</v>
      </c>
      <c r="Q35" s="8">
        <f>[1]Current!Q35</f>
        <v>16797</v>
      </c>
      <c r="R35" s="8">
        <f>[1]Current!R35</f>
        <v>9080563</v>
      </c>
      <c r="S35" s="8"/>
      <c r="T35" s="8"/>
      <c r="U35" s="8"/>
    </row>
    <row r="36" spans="1:21">
      <c r="A36" s="8" t="str">
        <f>[1]Current!A36</f>
        <v>NC</v>
      </c>
      <c r="B36" s="8" t="str">
        <f>[1]Current!B36</f>
        <v>North Carolina</v>
      </c>
      <c r="C36" s="8">
        <f>[1]Current!C36</f>
        <v>12082843</v>
      </c>
      <c r="D36" s="8">
        <f>[1]Current!D36</f>
        <v>8465750</v>
      </c>
      <c r="E36" s="8">
        <f>[1]Current!E36</f>
        <v>1504816</v>
      </c>
      <c r="F36" s="8">
        <f>[1]Current!F36</f>
        <v>448109</v>
      </c>
      <c r="G36" s="8">
        <f>[1]Current!G36</f>
        <v>2603194</v>
      </c>
      <c r="H36" s="8">
        <f>[1]Current!H36</f>
        <v>1748797</v>
      </c>
      <c r="I36" s="8">
        <f>[1]Current!I36</f>
        <v>864957</v>
      </c>
      <c r="J36" s="8">
        <f>[1]Current!J36</f>
        <v>1269232</v>
      </c>
      <c r="K36" s="8">
        <f>[1]Current!K36</f>
        <v>682698</v>
      </c>
      <c r="L36" s="8">
        <f>[1]Current!L36</f>
        <v>634502</v>
      </c>
      <c r="M36" s="8">
        <f>[1]Current!M36</f>
        <v>887713</v>
      </c>
      <c r="N36" s="8">
        <f>[1]Current!N36</f>
        <v>733722</v>
      </c>
      <c r="O36" s="8">
        <f>[1]Current!O36</f>
        <v>909951</v>
      </c>
      <c r="P36" s="8">
        <f>[1]Current!P36</f>
        <v>2243009</v>
      </c>
      <c r="Q36" s="8">
        <f>[1]Current!Q36</f>
        <v>87226</v>
      </c>
      <c r="R36" s="8">
        <f>[1]Current!R36</f>
        <v>2366378</v>
      </c>
      <c r="S36" s="8"/>
      <c r="T36" s="8"/>
      <c r="U36" s="8"/>
    </row>
    <row r="37" spans="1:21">
      <c r="A37" s="8" t="str">
        <f>[1]Current!A37</f>
        <v>ND</v>
      </c>
      <c r="B37" s="8" t="str">
        <f>[1]Current!B37</f>
        <v>North Dakota</v>
      </c>
      <c r="C37" s="8">
        <f>[1]Current!C37</f>
        <v>1148601</v>
      </c>
      <c r="D37" s="8">
        <f>[1]Current!D37</f>
        <v>850859</v>
      </c>
      <c r="E37" s="8">
        <f>[1]Current!E37</f>
        <v>411228</v>
      </c>
      <c r="F37" s="8">
        <f>[1]Current!F37</f>
        <v>12453</v>
      </c>
      <c r="G37" s="8">
        <f>[1]Current!G37</f>
        <v>167147</v>
      </c>
      <c r="H37" s="8">
        <f>[1]Current!H37</f>
        <v>110190</v>
      </c>
      <c r="I37" s="8">
        <f>[1]Current!I37</f>
        <v>39504</v>
      </c>
      <c r="J37" s="8">
        <f>[1]Current!J37</f>
        <v>81293</v>
      </c>
      <c r="K37" s="8">
        <f>[1]Current!K37</f>
        <v>144308</v>
      </c>
      <c r="L37" s="8">
        <f>[1]Current!L37</f>
        <v>258300</v>
      </c>
      <c r="M37" s="8">
        <f>[1]Current!M37</f>
        <v>43085</v>
      </c>
      <c r="N37" s="8">
        <f>[1]Current!N37</f>
        <v>46130</v>
      </c>
      <c r="O37" s="8">
        <f>[1]Current!O37</f>
        <v>131767</v>
      </c>
      <c r="P37" s="8">
        <f>[1]Current!P37</f>
        <v>18634</v>
      </c>
      <c r="Q37" s="8">
        <f>[1]Current!Q37</f>
        <v>405</v>
      </c>
      <c r="R37" s="8">
        <f>[1]Current!R37</f>
        <v>266903</v>
      </c>
      <c r="S37" s="8"/>
      <c r="T37" s="8"/>
      <c r="U37" s="8"/>
    </row>
    <row r="38" spans="1:21">
      <c r="A38" s="8" t="str">
        <f>[1]Current!A38</f>
        <v>OH</v>
      </c>
      <c r="B38" s="8" t="str">
        <f>[1]Current!B38</f>
        <v>Ohio</v>
      </c>
      <c r="C38" s="8">
        <f>[1]Current!C38</f>
        <v>20007363</v>
      </c>
      <c r="D38" s="8">
        <f>[1]Current!D38</f>
        <v>7528143</v>
      </c>
      <c r="E38" s="8">
        <f>[1]Current!E38</f>
        <v>2332419</v>
      </c>
      <c r="F38" s="8">
        <f>[1]Current!F38</f>
        <v>616232</v>
      </c>
      <c r="G38" s="8">
        <f>[1]Current!G38</f>
        <v>3112643</v>
      </c>
      <c r="H38" s="8">
        <f>[1]Current!H38</f>
        <v>1772282</v>
      </c>
      <c r="I38" s="8">
        <f>[1]Current!I38</f>
        <v>1618360</v>
      </c>
      <c r="J38" s="8">
        <f>[1]Current!J38</f>
        <v>2146818</v>
      </c>
      <c r="K38" s="8">
        <f>[1]Current!K38</f>
        <v>945080</v>
      </c>
      <c r="L38" s="8">
        <f>[1]Current!L38</f>
        <v>382096</v>
      </c>
      <c r="M38" s="8">
        <f>[1]Current!M38</f>
        <v>1224678</v>
      </c>
      <c r="N38" s="8">
        <f>[1]Current!N38</f>
        <v>455170</v>
      </c>
      <c r="O38" s="8">
        <f>[1]Current!O38</f>
        <v>1079680</v>
      </c>
      <c r="P38" s="8">
        <f>[1]Current!P38</f>
        <v>881025</v>
      </c>
      <c r="Q38" s="8">
        <f>[1]Current!Q38</f>
        <v>36393</v>
      </c>
      <c r="R38" s="8">
        <f>[1]Current!R38</f>
        <v>4818763</v>
      </c>
      <c r="S38" s="8"/>
      <c r="T38" s="8"/>
      <c r="U38" s="8"/>
    </row>
    <row r="39" spans="1:21">
      <c r="A39" s="8" t="str">
        <f>[1]Current!A39</f>
        <v>OK</v>
      </c>
      <c r="B39" s="8" t="str">
        <f>[1]Current!B39</f>
        <v>Oklahoma</v>
      </c>
      <c r="C39" s="8">
        <f>[1]Current!C39</f>
        <v>4999435</v>
      </c>
      <c r="D39" s="8">
        <f>[1]Current!D39</f>
        <v>3040179</v>
      </c>
      <c r="E39" s="8">
        <f>[1]Current!E39</f>
        <v>847948</v>
      </c>
      <c r="F39" s="8">
        <f>[1]Current!F39</f>
        <v>53724</v>
      </c>
      <c r="G39" s="8">
        <f>[1]Current!G39</f>
        <v>854026</v>
      </c>
      <c r="H39" s="8">
        <f>[1]Current!H39</f>
        <v>666067</v>
      </c>
      <c r="I39" s="8">
        <f>[1]Current!I39</f>
        <v>449343</v>
      </c>
      <c r="J39" s="8">
        <f>[1]Current!J39</f>
        <v>426284</v>
      </c>
      <c r="K39" s="8">
        <f>[1]Current!K39</f>
        <v>293820</v>
      </c>
      <c r="L39" s="8">
        <f>[1]Current!L39</f>
        <v>214731</v>
      </c>
      <c r="M39" s="8">
        <f>[1]Current!M39</f>
        <v>209389</v>
      </c>
      <c r="N39" s="8">
        <f>[1]Current!N39</f>
        <v>188340</v>
      </c>
      <c r="O39" s="8">
        <f>[1]Current!O39</f>
        <v>526139</v>
      </c>
      <c r="P39" s="8">
        <f>[1]Current!P39</f>
        <v>698513</v>
      </c>
      <c r="Q39" s="8">
        <f>[1]Current!Q39</f>
        <v>31352</v>
      </c>
      <c r="R39" s="8">
        <f>[1]Current!R39</f>
        <v>1039354</v>
      </c>
      <c r="S39" s="8"/>
      <c r="T39" s="8"/>
      <c r="U39" s="8"/>
    </row>
    <row r="40" spans="1:21">
      <c r="A40" s="8" t="str">
        <f>[1]Current!A40</f>
        <v>OR</v>
      </c>
      <c r="B40" s="8" t="str">
        <f>[1]Current!B40</f>
        <v>Oregon</v>
      </c>
      <c r="C40" s="8">
        <f>[1]Current!C40</f>
        <v>5536815</v>
      </c>
      <c r="D40" s="8">
        <f>[1]Current!D40</f>
        <v>3383009</v>
      </c>
      <c r="E40" s="8">
        <f>[1]Current!E40</f>
        <v>963060</v>
      </c>
      <c r="F40" s="8">
        <f>[1]Current!F40</f>
        <v>525610</v>
      </c>
      <c r="G40" s="8">
        <f>[1]Current!G40</f>
        <v>1111474</v>
      </c>
      <c r="H40" s="8">
        <f>[1]Current!H40</f>
        <v>1055005</v>
      </c>
      <c r="I40" s="8">
        <f>[1]Current!I40</f>
        <v>593909</v>
      </c>
      <c r="J40" s="8">
        <f>[1]Current!J40</f>
        <v>562001</v>
      </c>
      <c r="K40" s="8">
        <f>[1]Current!K40</f>
        <v>450088</v>
      </c>
      <c r="L40" s="8">
        <f>[1]Current!L40</f>
        <v>494032</v>
      </c>
      <c r="M40" s="8">
        <f>[1]Current!M40</f>
        <v>476138</v>
      </c>
      <c r="N40" s="8">
        <f>[1]Current!N40</f>
        <v>122137</v>
      </c>
      <c r="O40" s="8">
        <f>[1]Current!O40</f>
        <v>381755</v>
      </c>
      <c r="P40" s="8">
        <f>[1]Current!P40</f>
        <v>541776</v>
      </c>
      <c r="Q40" s="8">
        <f>[1]Current!Q40</f>
        <v>705</v>
      </c>
      <c r="R40" s="8">
        <f>[1]Current!R40</f>
        <v>1865445</v>
      </c>
      <c r="S40" s="8"/>
      <c r="T40" s="8"/>
      <c r="U40" s="8"/>
    </row>
    <row r="41" spans="1:21">
      <c r="A41" s="8" t="str">
        <f>[1]Current!A41</f>
        <v>PA</v>
      </c>
      <c r="B41" s="8" t="str">
        <f>[1]Current!B41</f>
        <v>Pennsylvania</v>
      </c>
      <c r="C41" s="8">
        <f>[1]Current!C41</f>
        <v>22436342</v>
      </c>
      <c r="D41" s="8">
        <f>[1]Current!D41</f>
        <v>8351220</v>
      </c>
      <c r="E41" s="8">
        <f>[1]Current!E41</f>
        <v>3240113</v>
      </c>
      <c r="F41" s="8">
        <f>[1]Current!F41</f>
        <v>1881175</v>
      </c>
      <c r="G41" s="8">
        <f>[1]Current!G41</f>
        <v>3148757</v>
      </c>
      <c r="H41" s="8">
        <f>[1]Current!H41</f>
        <v>3150781</v>
      </c>
      <c r="I41" s="8">
        <f>[1]Current!I41</f>
        <v>696582</v>
      </c>
      <c r="J41" s="8">
        <f>[1]Current!J41</f>
        <v>1798219</v>
      </c>
      <c r="K41" s="8">
        <f>[1]Current!K41</f>
        <v>699659</v>
      </c>
      <c r="L41" s="8">
        <f>[1]Current!L41</f>
        <v>677052</v>
      </c>
      <c r="M41" s="8">
        <f>[1]Current!M41</f>
        <v>1767581</v>
      </c>
      <c r="N41" s="8">
        <f>[1]Current!N41</f>
        <v>798740</v>
      </c>
      <c r="O41" s="8">
        <f>[1]Current!O41</f>
        <v>818391</v>
      </c>
      <c r="P41" s="8">
        <f>[1]Current!P41</f>
        <v>160652</v>
      </c>
      <c r="Q41" s="8">
        <f>[1]Current!Q41</f>
        <v>610247</v>
      </c>
      <c r="R41" s="8">
        <f>[1]Current!R41</f>
        <v>5056168</v>
      </c>
      <c r="S41" s="8"/>
      <c r="T41" s="8"/>
      <c r="U41" s="8"/>
    </row>
    <row r="42" spans="1:21">
      <c r="A42" s="8" t="str">
        <f>[1]Current!A42</f>
        <v>RI</v>
      </c>
      <c r="B42" s="8" t="str">
        <f>[1]Current!B42</f>
        <v>Rhode Island</v>
      </c>
      <c r="C42" s="8">
        <f>[1]Current!C42</f>
        <v>2154308</v>
      </c>
      <c r="D42" s="8">
        <f>[1]Current!D42</f>
        <v>631098</v>
      </c>
      <c r="E42" s="8">
        <f>[1]Current!E42</f>
        <v>167159</v>
      </c>
      <c r="F42" s="8">
        <f>[1]Current!F42</f>
        <v>142111</v>
      </c>
      <c r="G42" s="8">
        <f>[1]Current!G42</f>
        <v>351436</v>
      </c>
      <c r="H42" s="8">
        <f>[1]Current!H42</f>
        <v>197252</v>
      </c>
      <c r="I42" s="8">
        <f>[1]Current!I42</f>
        <v>281527</v>
      </c>
      <c r="J42" s="8">
        <f>[1]Current!J42</f>
        <v>206131</v>
      </c>
      <c r="K42" s="8">
        <f>[1]Current!K42</f>
        <v>67092</v>
      </c>
      <c r="L42" s="8">
        <f>[1]Current!L42</f>
        <v>54378</v>
      </c>
      <c r="M42" s="8">
        <f>[1]Current!M42</f>
        <v>112876</v>
      </c>
      <c r="N42" s="8">
        <f>[1]Current!N42</f>
        <v>72927</v>
      </c>
      <c r="O42" s="8">
        <f>[1]Current!O42</f>
        <v>120617</v>
      </c>
      <c r="P42" s="8">
        <f>[1]Current!P42</f>
        <v>7859</v>
      </c>
      <c r="Q42" s="8">
        <f>[1]Current!Q42</f>
        <v>0</v>
      </c>
      <c r="R42" s="8">
        <f>[1]Current!R42</f>
        <v>463470</v>
      </c>
      <c r="S42" s="8"/>
      <c r="T42" s="8"/>
      <c r="U42" s="8"/>
    </row>
    <row r="43" spans="1:21">
      <c r="A43" s="8" t="str">
        <f>[1]Current!A43</f>
        <v>SC</v>
      </c>
      <c r="B43" s="8" t="str">
        <f>[1]Current!B43</f>
        <v>South Carolina</v>
      </c>
      <c r="C43" s="8">
        <f>[1]Current!C43</f>
        <v>6650192</v>
      </c>
      <c r="D43" s="8">
        <f>[1]Current!D43</f>
        <v>3134131</v>
      </c>
      <c r="E43" s="8">
        <f>[1]Current!E43</f>
        <v>660218</v>
      </c>
      <c r="F43" s="8">
        <f>[1]Current!F43</f>
        <v>82879</v>
      </c>
      <c r="G43" s="8">
        <f>[1]Current!G43</f>
        <v>1019265</v>
      </c>
      <c r="H43" s="8">
        <f>[1]Current!H43</f>
        <v>666846</v>
      </c>
      <c r="I43" s="8">
        <f>[1]Current!I43</f>
        <v>391736</v>
      </c>
      <c r="J43" s="8">
        <f>[1]Current!J43</f>
        <v>457461</v>
      </c>
      <c r="K43" s="8">
        <f>[1]Current!K43</f>
        <v>357686</v>
      </c>
      <c r="L43" s="8">
        <f>[1]Current!L43</f>
        <v>196354</v>
      </c>
      <c r="M43" s="8">
        <f>[1]Current!M43</f>
        <v>386432</v>
      </c>
      <c r="N43" s="8">
        <f>[1]Current!N43</f>
        <v>294111</v>
      </c>
      <c r="O43" s="8">
        <f>[1]Current!O43</f>
        <v>470316</v>
      </c>
      <c r="P43" s="8">
        <f>[1]Current!P43</f>
        <v>1845072</v>
      </c>
      <c r="Q43" s="8">
        <f>[1]Current!Q43</f>
        <v>197776</v>
      </c>
      <c r="R43" s="8">
        <f>[1]Current!R43</f>
        <v>1349038</v>
      </c>
      <c r="S43" s="8"/>
      <c r="T43" s="8"/>
      <c r="U43" s="8"/>
    </row>
    <row r="44" spans="1:21">
      <c r="A44" s="8" t="str">
        <f>[1]Current!A44</f>
        <v>SD</v>
      </c>
      <c r="B44" s="8" t="str">
        <f>[1]Current!B44</f>
        <v>South Dakota</v>
      </c>
      <c r="C44" s="8">
        <f>[1]Current!C44</f>
        <v>1085224</v>
      </c>
      <c r="D44" s="8">
        <f>[1]Current!D44</f>
        <v>569358</v>
      </c>
      <c r="E44" s="8">
        <f>[1]Current!E44</f>
        <v>352755</v>
      </c>
      <c r="F44" s="8">
        <f>[1]Current!F44</f>
        <v>9875</v>
      </c>
      <c r="G44" s="8">
        <f>[1]Current!G44</f>
        <v>162738</v>
      </c>
      <c r="H44" s="8">
        <f>[1]Current!H44</f>
        <v>154634</v>
      </c>
      <c r="I44" s="8">
        <f>[1]Current!I44</f>
        <v>52937</v>
      </c>
      <c r="J44" s="8">
        <f>[1]Current!J44</f>
        <v>103525</v>
      </c>
      <c r="K44" s="8">
        <f>[1]Current!K44</f>
        <v>122388</v>
      </c>
      <c r="L44" s="8">
        <f>[1]Current!L44</f>
        <v>160145</v>
      </c>
      <c r="M44" s="8">
        <f>[1]Current!M44</f>
        <v>47608</v>
      </c>
      <c r="N44" s="8">
        <f>[1]Current!N44</f>
        <v>39922</v>
      </c>
      <c r="O44" s="8">
        <f>[1]Current!O44</f>
        <v>68429</v>
      </c>
      <c r="P44" s="8">
        <f>[1]Current!P44</f>
        <v>164803</v>
      </c>
      <c r="Q44" s="8">
        <f>[1]Current!Q44</f>
        <v>11014</v>
      </c>
      <c r="R44" s="8">
        <f>[1]Current!R44</f>
        <v>310321</v>
      </c>
      <c r="S44" s="8"/>
      <c r="T44" s="8"/>
      <c r="U44" s="8"/>
    </row>
    <row r="45" spans="1:21">
      <c r="A45" s="8" t="str">
        <f>[1]Current!A45</f>
        <v>TN</v>
      </c>
      <c r="B45" s="8" t="str">
        <f>[1]Current!B45</f>
        <v>Tennessee</v>
      </c>
      <c r="C45" s="8">
        <f>[1]Current!C45</f>
        <v>8359529</v>
      </c>
      <c r="D45" s="8">
        <f>[1]Current!D45</f>
        <v>3495293</v>
      </c>
      <c r="E45" s="8">
        <f>[1]Current!E45</f>
        <v>1097730</v>
      </c>
      <c r="F45" s="8">
        <f>[1]Current!F45</f>
        <v>238632</v>
      </c>
      <c r="G45" s="8">
        <f>[1]Current!G45</f>
        <v>1605004</v>
      </c>
      <c r="H45" s="8">
        <f>[1]Current!H45</f>
        <v>1038664</v>
      </c>
      <c r="I45" s="8">
        <f>[1]Current!I45</f>
        <v>654723</v>
      </c>
      <c r="J45" s="8">
        <f>[1]Current!J45</f>
        <v>765357</v>
      </c>
      <c r="K45" s="8">
        <f>[1]Current!K45</f>
        <v>428331</v>
      </c>
      <c r="L45" s="8">
        <f>[1]Current!L45</f>
        <v>339548</v>
      </c>
      <c r="M45" s="8">
        <f>[1]Current!M45</f>
        <v>458473</v>
      </c>
      <c r="N45" s="8">
        <f>[1]Current!N45</f>
        <v>344463</v>
      </c>
      <c r="O45" s="8">
        <f>[1]Current!O45</f>
        <v>718093</v>
      </c>
      <c r="P45" s="8">
        <f>[1]Current!P45</f>
        <v>5938905</v>
      </c>
      <c r="Q45" s="8">
        <f>[1]Current!Q45</f>
        <v>905976</v>
      </c>
      <c r="R45" s="8">
        <f>[1]Current!R45</f>
        <v>1822451</v>
      </c>
      <c r="S45" s="8"/>
      <c r="T45" s="8"/>
      <c r="U45" s="8"/>
    </row>
    <row r="46" spans="1:21">
      <c r="A46" s="8" t="str">
        <f>[1]Current!A46</f>
        <v>TX</v>
      </c>
      <c r="B46" s="8" t="str">
        <f>[1]Current!B46</f>
        <v>Texas</v>
      </c>
      <c r="C46" s="8">
        <f>[1]Current!C46</f>
        <v>38870967</v>
      </c>
      <c r="D46" s="8">
        <f>[1]Current!D46</f>
        <v>21270334</v>
      </c>
      <c r="E46" s="8">
        <f>[1]Current!E46</f>
        <v>4403006</v>
      </c>
      <c r="F46" s="8">
        <f>[1]Current!F46</f>
        <v>1594245</v>
      </c>
      <c r="G46" s="8">
        <f>[1]Current!G46</f>
        <v>6207840</v>
      </c>
      <c r="H46" s="8">
        <f>[1]Current!H46</f>
        <v>5356153</v>
      </c>
      <c r="I46" s="8">
        <f>[1]Current!I46</f>
        <v>2642017</v>
      </c>
      <c r="J46" s="8">
        <f>[1]Current!J46</f>
        <v>1944806</v>
      </c>
      <c r="K46" s="8">
        <f>[1]Current!K46</f>
        <v>1567012</v>
      </c>
      <c r="L46" s="8">
        <f>[1]Current!L46</f>
        <v>1229411</v>
      </c>
      <c r="M46" s="8">
        <f>[1]Current!M46</f>
        <v>2022308</v>
      </c>
      <c r="N46" s="8">
        <f>[1]Current!N46</f>
        <v>1189924</v>
      </c>
      <c r="O46" s="8">
        <f>[1]Current!O46</f>
        <v>3581847</v>
      </c>
      <c r="P46" s="8">
        <f>[1]Current!P46</f>
        <v>4533029</v>
      </c>
      <c r="Q46" s="8">
        <f>[1]Current!Q46</f>
        <v>434206</v>
      </c>
      <c r="R46" s="8">
        <f>[1]Current!R46</f>
        <v>6472342</v>
      </c>
      <c r="S46" s="8"/>
      <c r="T46" s="8"/>
      <c r="U46" s="8"/>
    </row>
    <row r="47" spans="1:21">
      <c r="A47" s="8" t="str">
        <f>[1]Current!A47</f>
        <v>UT</v>
      </c>
      <c r="B47" s="8" t="str">
        <f>[1]Current!B47</f>
        <v>Utah</v>
      </c>
      <c r="C47" s="8">
        <f>[1]Current!C47</f>
        <v>3548527</v>
      </c>
      <c r="D47" s="8">
        <f>[1]Current!D47</f>
        <v>3152914</v>
      </c>
      <c r="E47" s="8">
        <f>[1]Current!E47</f>
        <v>583909</v>
      </c>
      <c r="F47" s="8">
        <f>[1]Current!F47</f>
        <v>198832</v>
      </c>
      <c r="G47" s="8">
        <f>[1]Current!G47</f>
        <v>640640</v>
      </c>
      <c r="H47" s="8">
        <f>[1]Current!H47</f>
        <v>493603</v>
      </c>
      <c r="I47" s="8">
        <f>[1]Current!I47</f>
        <v>233530</v>
      </c>
      <c r="J47" s="8">
        <f>[1]Current!J47</f>
        <v>309771</v>
      </c>
      <c r="K47" s="8">
        <f>[1]Current!K47</f>
        <v>381640</v>
      </c>
      <c r="L47" s="8">
        <f>[1]Current!L47</f>
        <v>172016</v>
      </c>
      <c r="M47" s="8">
        <f>[1]Current!M47</f>
        <v>281285</v>
      </c>
      <c r="N47" s="8">
        <f>[1]Current!N47</f>
        <v>154477</v>
      </c>
      <c r="O47" s="8">
        <f>[1]Current!O47</f>
        <v>455374</v>
      </c>
      <c r="P47" s="8">
        <f>[1]Current!P47</f>
        <v>932925</v>
      </c>
      <c r="Q47" s="8">
        <f>[1]Current!Q47</f>
        <v>7824</v>
      </c>
      <c r="R47" s="8">
        <f>[1]Current!R47</f>
        <v>1101530</v>
      </c>
      <c r="S47" s="8"/>
      <c r="T47" s="8"/>
      <c r="U47" s="8"/>
    </row>
    <row r="48" spans="1:21">
      <c r="A48" s="8" t="str">
        <f>[1]Current!A48</f>
        <v>VT</v>
      </c>
      <c r="B48" s="8" t="str">
        <f>[1]Current!B48</f>
        <v>Vermont</v>
      </c>
      <c r="C48" s="8">
        <f>[1]Current!C48</f>
        <v>1431420</v>
      </c>
      <c r="D48" s="8">
        <f>[1]Current!D48</f>
        <v>694487</v>
      </c>
      <c r="E48" s="8">
        <f>[1]Current!E48</f>
        <v>431589</v>
      </c>
      <c r="F48" s="8">
        <f>[1]Current!F48</f>
        <v>23704</v>
      </c>
      <c r="G48" s="8">
        <f>[1]Current!G48</f>
        <v>166625</v>
      </c>
      <c r="H48" s="8">
        <f>[1]Current!H48</f>
        <v>125280</v>
      </c>
      <c r="I48" s="8">
        <f>[1]Current!I48</f>
        <v>43019</v>
      </c>
      <c r="J48" s="8">
        <f>[1]Current!J48</f>
        <v>137751</v>
      </c>
      <c r="K48" s="8">
        <f>[1]Current!K48</f>
        <v>42620</v>
      </c>
      <c r="L48" s="8">
        <f>[1]Current!L48</f>
        <v>86566</v>
      </c>
      <c r="M48" s="8">
        <f>[1]Current!M48</f>
        <v>60102</v>
      </c>
      <c r="N48" s="8">
        <f>[1]Current!N48</f>
        <v>39054</v>
      </c>
      <c r="O48" s="8">
        <f>[1]Current!O48</f>
        <v>58224</v>
      </c>
      <c r="P48" s="8">
        <f>[1]Current!P48</f>
        <v>130189</v>
      </c>
      <c r="Q48" s="8">
        <f>[1]Current!Q48</f>
        <v>0</v>
      </c>
      <c r="R48" s="8">
        <f>[1]Current!R48</f>
        <v>232031</v>
      </c>
      <c r="S48" s="8"/>
      <c r="T48" s="8"/>
      <c r="U48" s="8"/>
    </row>
    <row r="49" spans="1:21">
      <c r="A49" s="8" t="str">
        <f>[1]Current!A49</f>
        <v>VA</v>
      </c>
      <c r="B49" s="8" t="str">
        <f>[1]Current!B49</f>
        <v>Virginia</v>
      </c>
      <c r="C49" s="8">
        <f>[1]Current!C49</f>
        <v>13693436</v>
      </c>
      <c r="D49" s="8">
        <f>[1]Current!D49</f>
        <v>6165066</v>
      </c>
      <c r="E49" s="8">
        <f>[1]Current!E49</f>
        <v>2037543</v>
      </c>
      <c r="F49" s="8">
        <f>[1]Current!F49</f>
        <v>400075</v>
      </c>
      <c r="G49" s="8">
        <f>[1]Current!G49</f>
        <v>1947795</v>
      </c>
      <c r="H49" s="8">
        <f>[1]Current!H49</f>
        <v>2112165</v>
      </c>
      <c r="I49" s="8">
        <f>[1]Current!I49</f>
        <v>1106228</v>
      </c>
      <c r="J49" s="8">
        <f>[1]Current!J49</f>
        <v>908569</v>
      </c>
      <c r="K49" s="8">
        <f>[1]Current!K49</f>
        <v>768562</v>
      </c>
      <c r="L49" s="8">
        <f>[1]Current!L49</f>
        <v>252180</v>
      </c>
      <c r="M49" s="8">
        <f>[1]Current!M49</f>
        <v>852381</v>
      </c>
      <c r="N49" s="8">
        <f>[1]Current!N49</f>
        <v>595000</v>
      </c>
      <c r="O49" s="8">
        <f>[1]Current!O49</f>
        <v>706203</v>
      </c>
      <c r="P49" s="8">
        <f>[1]Current!P49</f>
        <v>346486</v>
      </c>
      <c r="Q49" s="8">
        <f>[1]Current!Q49</f>
        <v>139226</v>
      </c>
      <c r="R49" s="8">
        <f>[1]Current!R49</f>
        <v>2840370</v>
      </c>
      <c r="S49" s="8"/>
      <c r="T49" s="8"/>
      <c r="U49" s="8"/>
    </row>
    <row r="50" spans="1:21">
      <c r="A50" s="8" t="str">
        <f>[1]Current!A50</f>
        <v>WA</v>
      </c>
      <c r="B50" s="8" t="str">
        <f>[1]Current!B50</f>
        <v>Washington</v>
      </c>
      <c r="C50" s="8">
        <f>[1]Current!C50</f>
        <v>10202942</v>
      </c>
      <c r="D50" s="8">
        <f>[1]Current!D50</f>
        <v>5153522</v>
      </c>
      <c r="E50" s="8">
        <f>[1]Current!E50</f>
        <v>1567840</v>
      </c>
      <c r="F50" s="8">
        <f>[1]Current!F50</f>
        <v>1196893</v>
      </c>
      <c r="G50" s="8">
        <f>[1]Current!G50</f>
        <v>1595095</v>
      </c>
      <c r="H50" s="8">
        <f>[1]Current!H50</f>
        <v>1484030</v>
      </c>
      <c r="I50" s="8">
        <f>[1]Current!I50</f>
        <v>1132943</v>
      </c>
      <c r="J50" s="8">
        <f>[1]Current!J50</f>
        <v>1076707</v>
      </c>
      <c r="K50" s="8">
        <f>[1]Current!K50</f>
        <v>790485</v>
      </c>
      <c r="L50" s="8">
        <f>[1]Current!L50</f>
        <v>798824</v>
      </c>
      <c r="M50" s="8">
        <f>[1]Current!M50</f>
        <v>905010</v>
      </c>
      <c r="N50" s="8">
        <f>[1]Current!N50</f>
        <v>554653</v>
      </c>
      <c r="O50" s="8">
        <f>[1]Current!O50</f>
        <v>668311</v>
      </c>
      <c r="P50" s="8">
        <f>[1]Current!P50</f>
        <v>3131348</v>
      </c>
      <c r="Q50" s="8">
        <f>[1]Current!Q50</f>
        <v>9608</v>
      </c>
      <c r="R50" s="8">
        <f>[1]Current!R50</f>
        <v>2448954</v>
      </c>
      <c r="S50" s="8"/>
      <c r="T50" s="8"/>
      <c r="U50" s="8"/>
    </row>
    <row r="51" spans="1:21">
      <c r="A51" s="8" t="str">
        <f>[1]Current!A51</f>
        <v>WV</v>
      </c>
      <c r="B51" s="8" t="str">
        <f>[1]Current!B51</f>
        <v>West Virginia</v>
      </c>
      <c r="C51" s="8">
        <f>[1]Current!C51</f>
        <v>2953222</v>
      </c>
      <c r="D51" s="8">
        <f>[1]Current!D51</f>
        <v>1492799</v>
      </c>
      <c r="E51" s="8">
        <f>[1]Current!E51</f>
        <v>495780</v>
      </c>
      <c r="F51" s="8">
        <f>[1]Current!F51</f>
        <v>44601</v>
      </c>
      <c r="G51" s="8">
        <f>[1]Current!G51</f>
        <v>347992</v>
      </c>
      <c r="H51" s="8">
        <f>[1]Current!H51</f>
        <v>322133</v>
      </c>
      <c r="I51" s="8">
        <f>[1]Current!I51</f>
        <v>101458</v>
      </c>
      <c r="J51" s="8">
        <f>[1]Current!J51</f>
        <v>139874</v>
      </c>
      <c r="K51" s="8">
        <f>[1]Current!K51</f>
        <v>176633</v>
      </c>
      <c r="L51" s="8">
        <f>[1]Current!L51</f>
        <v>176903</v>
      </c>
      <c r="M51" s="8">
        <f>[1]Current!M51</f>
        <v>171666</v>
      </c>
      <c r="N51" s="8">
        <f>[1]Current!N51</f>
        <v>73886</v>
      </c>
      <c r="O51" s="8">
        <f>[1]Current!O51</f>
        <v>153808</v>
      </c>
      <c r="P51" s="8">
        <f>[1]Current!P51</f>
        <v>6888</v>
      </c>
      <c r="Q51" s="8">
        <f>[1]Current!Q51</f>
        <v>374</v>
      </c>
      <c r="R51" s="8">
        <f>[1]Current!R51</f>
        <v>834686</v>
      </c>
      <c r="S51" s="8"/>
      <c r="T51" s="8"/>
      <c r="U51" s="8"/>
    </row>
    <row r="52" spans="1:21">
      <c r="A52" s="8" t="str">
        <f>[1]Current!A52</f>
        <v>WI</v>
      </c>
      <c r="B52" s="8" t="str">
        <f>[1]Current!B52</f>
        <v>Wisconsin</v>
      </c>
      <c r="C52" s="8">
        <f>[1]Current!C52</f>
        <v>9680984</v>
      </c>
      <c r="D52" s="8">
        <f>[1]Current!D52</f>
        <v>5393860</v>
      </c>
      <c r="E52" s="8">
        <f>[1]Current!E52</f>
        <v>1698646</v>
      </c>
      <c r="F52" s="8">
        <f>[1]Current!F52</f>
        <v>327815</v>
      </c>
      <c r="G52" s="8">
        <f>[1]Current!G52</f>
        <v>1693659</v>
      </c>
      <c r="H52" s="8">
        <f>[1]Current!H52</f>
        <v>1483106</v>
      </c>
      <c r="I52" s="8">
        <f>[1]Current!I52</f>
        <v>594413</v>
      </c>
      <c r="J52" s="8">
        <f>[1]Current!J52</f>
        <v>298758</v>
      </c>
      <c r="K52" s="8">
        <f>[1]Current!K52</f>
        <v>484228</v>
      </c>
      <c r="L52" s="8">
        <f>[1]Current!L52</f>
        <v>539386</v>
      </c>
      <c r="M52" s="8">
        <f>[1]Current!M52</f>
        <v>698591</v>
      </c>
      <c r="N52" s="8">
        <f>[1]Current!N52</f>
        <v>364235</v>
      </c>
      <c r="O52" s="8">
        <f>[1]Current!O52</f>
        <v>506531</v>
      </c>
      <c r="P52" s="8">
        <f>[1]Current!P52</f>
        <v>1129857</v>
      </c>
      <c r="Q52" s="8">
        <f>[1]Current!Q52</f>
        <v>1621</v>
      </c>
      <c r="R52" s="8">
        <f>[1]Current!R52</f>
        <v>1706571</v>
      </c>
      <c r="S52" s="8"/>
      <c r="T52" s="8"/>
      <c r="U52" s="8"/>
    </row>
    <row r="53" spans="1:21">
      <c r="A53" s="8" t="str">
        <f>[1]Current!A53</f>
        <v>WY</v>
      </c>
      <c r="B53" s="8" t="str">
        <f>[1]Current!B53</f>
        <v>Wyoming</v>
      </c>
      <c r="C53" s="8">
        <f>[1]Current!C53</f>
        <v>1439610</v>
      </c>
      <c r="D53" s="8">
        <f>[1]Current!D53</f>
        <v>622909</v>
      </c>
      <c r="E53" s="8">
        <f>[1]Current!E53</f>
        <v>340496</v>
      </c>
      <c r="F53" s="8">
        <f>[1]Current!F53</f>
        <v>3499</v>
      </c>
      <c r="G53" s="8">
        <f>[1]Current!G53</f>
        <v>202182</v>
      </c>
      <c r="H53" s="8">
        <f>[1]Current!H53</f>
        <v>209405</v>
      </c>
      <c r="I53" s="8">
        <f>[1]Current!I53</f>
        <v>66071</v>
      </c>
      <c r="J53" s="8">
        <f>[1]Current!J53</f>
        <v>18487</v>
      </c>
      <c r="K53" s="8">
        <f>[1]Current!K53</f>
        <v>113232</v>
      </c>
      <c r="L53" s="8">
        <f>[1]Current!L53</f>
        <v>332545</v>
      </c>
      <c r="M53" s="8">
        <f>[1]Current!M53</f>
        <v>47359</v>
      </c>
      <c r="N53" s="8">
        <f>[1]Current!N53</f>
        <v>66381</v>
      </c>
      <c r="O53" s="8">
        <f>[1]Current!O53</f>
        <v>93382</v>
      </c>
      <c r="P53" s="8">
        <f>[1]Current!P53</f>
        <v>63620</v>
      </c>
      <c r="Q53" s="8">
        <f>[1]Current!Q53</f>
        <v>0</v>
      </c>
      <c r="R53" s="8">
        <f>[1]Current!R53</f>
        <v>431150</v>
      </c>
      <c r="S53" s="8"/>
      <c r="T53" s="8"/>
      <c r="U5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2" sqref="C2"/>
    </sheetView>
  </sheetViews>
  <sheetFormatPr defaultColWidth="8.85546875" defaultRowHeight="15"/>
  <sheetData>
    <row r="1" spans="1:3">
      <c r="A1" s="17" t="str">
        <f>'[1]Expenditures Net of Charges'!A1</f>
        <v>Code</v>
      </c>
      <c r="B1" s="17" t="str">
        <f>'[1]Expenditures Net of Charges'!B1</f>
        <v xml:space="preserve">State </v>
      </c>
      <c r="C1" s="21" t="s">
        <v>160</v>
      </c>
    </row>
    <row r="2" spans="1:3">
      <c r="A2" s="17" t="str">
        <f>'[1]Expenditures Net of Charges'!A2</f>
        <v>US</v>
      </c>
      <c r="B2" s="17" t="str">
        <f>'[1]Expenditures Net of Charges'!B2</f>
        <v>United States</v>
      </c>
      <c r="C2">
        <v>314112078</v>
      </c>
    </row>
    <row r="3" spans="1:3">
      <c r="A3" s="17" t="str">
        <f>'[1]Expenditures Net of Charges'!A3</f>
        <v>AL</v>
      </c>
      <c r="B3" s="17" t="str">
        <f>'[1]Expenditures Net of Charges'!B3</f>
        <v>Alabama</v>
      </c>
      <c r="C3">
        <v>4817484</v>
      </c>
    </row>
    <row r="4" spans="1:3">
      <c r="A4" s="17" t="str">
        <f>'[1]Expenditures Net of Charges'!A4</f>
        <v>AK</v>
      </c>
      <c r="B4" s="17" t="str">
        <f>'[1]Expenditures Net of Charges'!B4</f>
        <v>Alaska</v>
      </c>
      <c r="C4">
        <v>731081</v>
      </c>
    </row>
    <row r="5" spans="1:3">
      <c r="A5" s="17" t="str">
        <f>'[1]Expenditures Net of Charges'!A5</f>
        <v>AZ</v>
      </c>
      <c r="B5" s="17" t="str">
        <f>'[1]Expenditures Net of Charges'!B5</f>
        <v>Arizona</v>
      </c>
      <c r="C5">
        <v>6556236</v>
      </c>
    </row>
    <row r="6" spans="1:3">
      <c r="A6" s="17" t="str">
        <f>'[1]Expenditures Net of Charges'!A6</f>
        <v>AR</v>
      </c>
      <c r="B6" s="17" t="str">
        <f>'[1]Expenditures Net of Charges'!B6</f>
        <v>Arkansas</v>
      </c>
      <c r="C6">
        <v>2949300</v>
      </c>
    </row>
    <row r="7" spans="1:3">
      <c r="A7" s="17" t="str">
        <f>'[1]Expenditures Net of Charges'!A7</f>
        <v>CA</v>
      </c>
      <c r="B7" s="17" t="str">
        <f>'[1]Expenditures Net of Charges'!B7</f>
        <v>California</v>
      </c>
      <c r="C7">
        <v>38062780</v>
      </c>
    </row>
    <row r="8" spans="1:3">
      <c r="A8" s="17" t="str">
        <f>'[1]Expenditures Net of Charges'!A8</f>
        <v>CO</v>
      </c>
      <c r="B8" s="17" t="str">
        <f>'[1]Expenditures Net of Charges'!B8</f>
        <v>Colorado</v>
      </c>
      <c r="C8">
        <v>5191709</v>
      </c>
    </row>
    <row r="9" spans="1:3">
      <c r="A9" s="17" t="str">
        <f>'[1]Expenditures Net of Charges'!A9</f>
        <v>CT</v>
      </c>
      <c r="B9" s="17" t="str">
        <f>'[1]Expenditures Net of Charges'!B9</f>
        <v>Connecticut</v>
      </c>
      <c r="C9">
        <v>3594362</v>
      </c>
    </row>
    <row r="10" spans="1:3">
      <c r="A10" s="17" t="str">
        <f>'[1]Expenditures Net of Charges'!A10</f>
        <v>DE</v>
      </c>
      <c r="B10" s="17" t="str">
        <f>'[1]Expenditures Net of Charges'!B10</f>
        <v>Delaware</v>
      </c>
      <c r="C10">
        <v>916881</v>
      </c>
    </row>
    <row r="11" spans="1:3">
      <c r="A11" s="17" t="str">
        <f>'[1]Expenditures Net of Charges'!A11</f>
        <v>DC</v>
      </c>
      <c r="B11" s="17" t="str">
        <f>'[1]Expenditures Net of Charges'!B11</f>
        <v>District of Columbia</v>
      </c>
      <c r="C11">
        <v>635040</v>
      </c>
    </row>
    <row r="12" spans="1:3">
      <c r="A12" s="17" t="str">
        <f>'[1]Expenditures Net of Charges'!A12</f>
        <v>FL</v>
      </c>
      <c r="B12" s="17" t="str">
        <f>'[1]Expenditures Net of Charges'!B12</f>
        <v>Florida</v>
      </c>
      <c r="C12">
        <v>19355257</v>
      </c>
    </row>
    <row r="13" spans="1:3">
      <c r="A13" s="17" t="str">
        <f>'[1]Expenditures Net of Charges'!A13</f>
        <v>GA</v>
      </c>
      <c r="B13" s="17" t="str">
        <f>'[1]Expenditures Net of Charges'!B13</f>
        <v>Georgia</v>
      </c>
      <c r="C13">
        <v>9919000</v>
      </c>
    </row>
    <row r="14" spans="1:3">
      <c r="A14" s="17" t="str">
        <f>'[1]Expenditures Net of Charges'!A14</f>
        <v>HI</v>
      </c>
      <c r="B14" s="17" t="str">
        <f>'[1]Expenditures Net of Charges'!B14</f>
        <v>Hawaii</v>
      </c>
      <c r="C14">
        <v>1392766</v>
      </c>
    </row>
    <row r="15" spans="1:3">
      <c r="A15" s="17" t="str">
        <f>'[1]Expenditures Net of Charges'!A15</f>
        <v>ID</v>
      </c>
      <c r="B15" s="17" t="str">
        <f>'[1]Expenditures Net of Charges'!B15</f>
        <v>Idaho</v>
      </c>
      <c r="C15">
        <v>1595590</v>
      </c>
    </row>
    <row r="16" spans="1:3">
      <c r="A16" s="17" t="str">
        <f>'[1]Expenditures Net of Charges'!A16</f>
        <v>IL</v>
      </c>
      <c r="B16" s="17" t="str">
        <f>'[1]Expenditures Net of Charges'!B16</f>
        <v>Illinois</v>
      </c>
      <c r="C16">
        <v>12873763</v>
      </c>
    </row>
    <row r="17" spans="1:3">
      <c r="A17" s="17" t="str">
        <f>'[1]Expenditures Net of Charges'!A17</f>
        <v>IN</v>
      </c>
      <c r="B17" s="17" t="str">
        <f>'[1]Expenditures Net of Charges'!B17</f>
        <v>Indiana</v>
      </c>
      <c r="C17">
        <v>6537632</v>
      </c>
    </row>
    <row r="18" spans="1:3">
      <c r="A18" s="17" t="str">
        <f>'[1]Expenditures Net of Charges'!A18</f>
        <v>IA</v>
      </c>
      <c r="B18" s="17" t="str">
        <f>'[1]Expenditures Net of Charges'!B18</f>
        <v>Iowa</v>
      </c>
      <c r="C18">
        <v>3075935</v>
      </c>
    </row>
    <row r="19" spans="1:3">
      <c r="A19" s="17" t="str">
        <f>'[1]Expenditures Net of Charges'!A19</f>
        <v>KS</v>
      </c>
      <c r="B19" s="17" t="str">
        <f>'[1]Expenditures Net of Charges'!B19</f>
        <v>Kansas</v>
      </c>
      <c r="C19">
        <v>2885966</v>
      </c>
    </row>
    <row r="20" spans="1:3">
      <c r="A20" s="17" t="str">
        <f>'[1]Expenditures Net of Charges'!A20</f>
        <v>KY</v>
      </c>
      <c r="B20" s="17" t="str">
        <f>'[1]Expenditures Net of Charges'!B20</f>
        <v>Kentucky</v>
      </c>
      <c r="C20">
        <v>4383465</v>
      </c>
    </row>
    <row r="21" spans="1:3">
      <c r="A21" s="17" t="str">
        <f>'[1]Expenditures Net of Charges'!A21</f>
        <v>LA</v>
      </c>
      <c r="B21" s="17" t="str">
        <f>'[1]Expenditures Net of Charges'!B21</f>
        <v>Louisiana</v>
      </c>
      <c r="C21">
        <v>4604744</v>
      </c>
    </row>
    <row r="22" spans="1:3">
      <c r="A22" s="17" t="str">
        <f>'[1]Expenditures Net of Charges'!A22</f>
        <v>ME</v>
      </c>
      <c r="B22" s="17" t="str">
        <f>'[1]Expenditures Net of Charges'!B22</f>
        <v>Maine</v>
      </c>
      <c r="C22">
        <v>1328592</v>
      </c>
    </row>
    <row r="23" spans="1:3">
      <c r="A23" s="17" t="str">
        <f>'[1]Expenditures Net of Charges'!A23</f>
        <v>MD</v>
      </c>
      <c r="B23" s="17" t="str">
        <f>'[1]Expenditures Net of Charges'!B23</f>
        <v>Maryland</v>
      </c>
      <c r="C23">
        <v>5891819</v>
      </c>
    </row>
    <row r="24" spans="1:3">
      <c r="A24" s="17" t="str">
        <f>'[1]Expenditures Net of Charges'!A24</f>
        <v>MA</v>
      </c>
      <c r="B24" s="17" t="str">
        <f>'[1]Expenditures Net of Charges'!B24</f>
        <v>Massachusetts</v>
      </c>
      <c r="C24">
        <v>6655829</v>
      </c>
    </row>
    <row r="25" spans="1:3">
      <c r="A25" s="17" t="str">
        <f>'[1]Expenditures Net of Charges'!A25</f>
        <v>MI</v>
      </c>
      <c r="B25" s="17" t="str">
        <f>'[1]Expenditures Net of Charges'!B25</f>
        <v>Michigan</v>
      </c>
      <c r="C25">
        <v>9884781</v>
      </c>
    </row>
    <row r="26" spans="1:3">
      <c r="A26" s="17" t="str">
        <f>'[1]Expenditures Net of Charges'!A26</f>
        <v>MN</v>
      </c>
      <c r="B26" s="17" t="str">
        <f>'[1]Expenditures Net of Charges'!B26</f>
        <v>Minnesota</v>
      </c>
      <c r="C26">
        <v>5380615</v>
      </c>
    </row>
    <row r="27" spans="1:3">
      <c r="A27" s="17" t="str">
        <f>'[1]Expenditures Net of Charges'!A27</f>
        <v>MS</v>
      </c>
      <c r="B27" s="17" t="str">
        <f>'[1]Expenditures Net of Charges'!B27</f>
        <v>Mississippi</v>
      </c>
      <c r="C27">
        <v>2986137</v>
      </c>
    </row>
    <row r="28" spans="1:3">
      <c r="A28" s="17" t="str">
        <f>'[1]Expenditures Net of Charges'!A28</f>
        <v>MO</v>
      </c>
      <c r="B28" s="17" t="str">
        <f>'[1]Expenditures Net of Charges'!B28</f>
        <v>Missouri</v>
      </c>
      <c r="C28">
        <v>6025281</v>
      </c>
    </row>
    <row r="29" spans="1:3">
      <c r="A29" s="17" t="str">
        <f>'[1]Expenditures Net of Charges'!A29</f>
        <v>MT</v>
      </c>
      <c r="B29" s="17" t="str">
        <f>'[1]Expenditures Net of Charges'!B29</f>
        <v>Montana</v>
      </c>
      <c r="C29">
        <v>1005163</v>
      </c>
    </row>
    <row r="30" spans="1:3">
      <c r="A30" s="17" t="str">
        <f>'[1]Expenditures Net of Charges'!A30</f>
        <v>NE</v>
      </c>
      <c r="B30" s="17" t="str">
        <f>'[1]Expenditures Net of Charges'!B30</f>
        <v>Nebraska</v>
      </c>
      <c r="C30">
        <v>1855487</v>
      </c>
    </row>
    <row r="31" spans="1:3">
      <c r="A31" s="17" t="str">
        <f>'[1]Expenditures Net of Charges'!A31</f>
        <v>NV</v>
      </c>
      <c r="B31" s="17" t="str">
        <f>'[1]Expenditures Net of Charges'!B31</f>
        <v>Nevada</v>
      </c>
      <c r="C31">
        <v>2755245</v>
      </c>
    </row>
    <row r="32" spans="1:3">
      <c r="A32" s="17" t="str">
        <f>'[1]Expenditures Net of Charges'!A32</f>
        <v>NH</v>
      </c>
      <c r="B32" s="17" t="str">
        <f>'[1]Expenditures Net of Charges'!B32</f>
        <v>New Hampshire</v>
      </c>
      <c r="C32">
        <v>1321297</v>
      </c>
    </row>
    <row r="33" spans="1:3">
      <c r="A33" s="17" t="str">
        <f>'[1]Expenditures Net of Charges'!A33</f>
        <v>NJ</v>
      </c>
      <c r="B33" s="17" t="str">
        <f>'[1]Expenditures Net of Charges'!B33</f>
        <v>New Jersey</v>
      </c>
      <c r="C33">
        <v>8876000</v>
      </c>
    </row>
    <row r="34" spans="1:3">
      <c r="A34" s="17" t="str">
        <f>'[1]Expenditures Net of Charges'!A34</f>
        <v>NM</v>
      </c>
      <c r="B34" s="17" t="str">
        <f>'[1]Expenditures Net of Charges'!B34</f>
        <v>New Mexico</v>
      </c>
      <c r="C34">
        <v>2084594</v>
      </c>
    </row>
    <row r="35" spans="1:3">
      <c r="A35" s="17" t="str">
        <f>'[1]Expenditures Net of Charges'!A35</f>
        <v>NY</v>
      </c>
      <c r="B35" s="17" t="str">
        <f>'[1]Expenditures Net of Charges'!B35</f>
        <v>New York</v>
      </c>
      <c r="C35">
        <v>19607140</v>
      </c>
    </row>
    <row r="36" spans="1:3">
      <c r="A36" s="17" t="str">
        <f>'[1]Expenditures Net of Charges'!A36</f>
        <v>NC</v>
      </c>
      <c r="B36" s="17" t="str">
        <f>'[1]Expenditures Net of Charges'!B36</f>
        <v>North Carolina</v>
      </c>
      <c r="C36">
        <v>9748181</v>
      </c>
    </row>
    <row r="37" spans="1:3">
      <c r="A37" s="17" t="str">
        <f>'[1]Expenditures Net of Charges'!A37</f>
        <v>ND</v>
      </c>
      <c r="B37" s="17" t="str">
        <f>'[1]Expenditures Net of Charges'!B37</f>
        <v>North Dakota</v>
      </c>
      <c r="C37">
        <v>701705</v>
      </c>
    </row>
    <row r="38" spans="1:3">
      <c r="A38" s="17" t="str">
        <f>'[1]Expenditures Net of Charges'!A38</f>
        <v>OH</v>
      </c>
      <c r="B38" s="17" t="str">
        <f>'[1]Expenditures Net of Charges'!B38</f>
        <v>Ohio</v>
      </c>
      <c r="C38">
        <v>11550901</v>
      </c>
    </row>
    <row r="39" spans="1:3">
      <c r="A39" s="17" t="str">
        <f>'[1]Expenditures Net of Charges'!A39</f>
        <v>OK</v>
      </c>
      <c r="B39" s="17" t="str">
        <f>'[1]Expenditures Net of Charges'!B39</f>
        <v>Oklahoma</v>
      </c>
      <c r="C39">
        <v>3817059</v>
      </c>
    </row>
    <row r="40" spans="1:3">
      <c r="A40" s="17" t="str">
        <f>'[1]Expenditures Net of Charges'!A40</f>
        <v>OR</v>
      </c>
      <c r="B40" s="17" t="str">
        <f>'[1]Expenditures Net of Charges'!B40</f>
        <v>Oregon</v>
      </c>
      <c r="C40">
        <v>3898684</v>
      </c>
    </row>
    <row r="41" spans="1:3">
      <c r="A41" s="17" t="str">
        <f>'[1]Expenditures Net of Charges'!A41</f>
        <v>PA</v>
      </c>
      <c r="B41" s="17" t="str">
        <f>'[1]Expenditures Net of Charges'!B41</f>
        <v>Pennsylvania</v>
      </c>
      <c r="C41">
        <v>12770043</v>
      </c>
    </row>
    <row r="42" spans="1:3">
      <c r="A42" s="17" t="str">
        <f>'[1]Expenditures Net of Charges'!A42</f>
        <v>RI</v>
      </c>
      <c r="B42" s="17" t="str">
        <f>'[1]Expenditures Net of Charges'!B42</f>
        <v>Rhode Island</v>
      </c>
      <c r="C42">
        <v>1052637</v>
      </c>
    </row>
    <row r="43" spans="1:3">
      <c r="A43" s="17" t="str">
        <f>'[1]Expenditures Net of Charges'!A43</f>
        <v>SC</v>
      </c>
      <c r="B43" s="17" t="str">
        <f>'[1]Expenditures Net of Charges'!B43</f>
        <v>South Carolina</v>
      </c>
      <c r="C43">
        <v>4722621</v>
      </c>
    </row>
    <row r="44" spans="1:3">
      <c r="A44" s="17" t="str">
        <f>'[1]Expenditures Net of Charges'!A44</f>
        <v>SD</v>
      </c>
      <c r="B44" s="17" t="str">
        <f>'[1]Expenditures Net of Charges'!B44</f>
        <v>South Dakota</v>
      </c>
      <c r="C44">
        <v>834504</v>
      </c>
    </row>
    <row r="45" spans="1:3">
      <c r="A45" s="17" t="str">
        <f>'[1]Expenditures Net of Charges'!A45</f>
        <v>TN</v>
      </c>
      <c r="B45" s="17" t="str">
        <f>'[1]Expenditures Net of Charges'!B45</f>
        <v>Tennessee</v>
      </c>
      <c r="C45">
        <v>6455177</v>
      </c>
    </row>
    <row r="46" spans="1:3">
      <c r="A46" s="17" t="str">
        <f>'[1]Expenditures Net of Charges'!A46</f>
        <v>TX</v>
      </c>
      <c r="B46" s="17" t="str">
        <f>'[1]Expenditures Net of Charges'!B46</f>
        <v>Texas</v>
      </c>
      <c r="C46">
        <v>26094422</v>
      </c>
    </row>
    <row r="47" spans="1:3">
      <c r="A47" s="17" t="str">
        <f>'[1]Expenditures Net of Charges'!A47</f>
        <v>UT</v>
      </c>
      <c r="B47" s="17" t="str">
        <f>'[1]Expenditures Net of Charges'!B47</f>
        <v>Utah</v>
      </c>
      <c r="C47">
        <v>2855194</v>
      </c>
    </row>
    <row r="48" spans="1:3">
      <c r="A48" s="17" t="str">
        <f>'[1]Expenditures Net of Charges'!A48</f>
        <v>VT</v>
      </c>
      <c r="B48" s="17" t="str">
        <f>'[1]Expenditures Net of Charges'!B48</f>
        <v>Vermont</v>
      </c>
      <c r="C48">
        <v>626138</v>
      </c>
    </row>
    <row r="49" spans="1:3">
      <c r="A49" s="17" t="str">
        <f>'[1]Expenditures Net of Charges'!A49</f>
        <v>VA</v>
      </c>
      <c r="B49" s="17" t="str">
        <f>'[1]Expenditures Net of Charges'!B49</f>
        <v>Virginia</v>
      </c>
      <c r="C49">
        <v>8193422</v>
      </c>
    </row>
    <row r="50" spans="1:3">
      <c r="A50" s="17" t="str">
        <f>'[1]Expenditures Net of Charges'!A50</f>
        <v>WA</v>
      </c>
      <c r="B50" s="17" t="str">
        <f>'[1]Expenditures Net of Charges'!B50</f>
        <v>Washington</v>
      </c>
      <c r="C50">
        <v>6896325</v>
      </c>
    </row>
    <row r="51" spans="1:3">
      <c r="A51" s="17" t="str">
        <f>'[1]Expenditures Net of Charges'!A51</f>
        <v>WV</v>
      </c>
      <c r="B51" s="17" t="str">
        <f>'[1]Expenditures Net of Charges'!B51</f>
        <v>West Virginia</v>
      </c>
      <c r="C51">
        <v>1856313</v>
      </c>
    </row>
    <row r="52" spans="1:3">
      <c r="A52" s="17" t="str">
        <f>'[1]Expenditures Net of Charges'!A52</f>
        <v>WI</v>
      </c>
      <c r="B52" s="17" t="str">
        <f>'[1]Expenditures Net of Charges'!B52</f>
        <v>Wisconsin</v>
      </c>
      <c r="C52">
        <v>5724888</v>
      </c>
    </row>
    <row r="53" spans="1:3">
      <c r="A53" s="17" t="str">
        <f>'[1]Expenditures Net of Charges'!A53</f>
        <v>WY</v>
      </c>
      <c r="B53" s="17" t="str">
        <f>'[1]Expenditures Net of Charges'!B53</f>
        <v>Wyoming</v>
      </c>
      <c r="C53">
        <v>576893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"/>
  <sheetViews>
    <sheetView topLeftCell="A19" workbookViewId="0">
      <selection activeCell="J9" sqref="J9"/>
    </sheetView>
  </sheetViews>
  <sheetFormatPr defaultColWidth="11.42578125" defaultRowHeight="15"/>
  <cols>
    <col min="2" max="2" width="15.85546875" bestFit="1" customWidth="1"/>
    <col min="3" max="3" width="19.7109375" customWidth="1"/>
    <col min="4" max="5" width="12.7109375" bestFit="1" customWidth="1"/>
    <col min="6" max="6" width="16.85546875" bestFit="1" customWidth="1"/>
    <col min="7" max="7" width="12.42578125" bestFit="1" customWidth="1"/>
    <col min="8" max="8" width="19" bestFit="1" customWidth="1"/>
    <col min="9" max="10" width="13.28515625" bestFit="1" customWidth="1"/>
  </cols>
  <sheetData>
    <row r="1" spans="1:10">
      <c r="A1" s="26" t="s">
        <v>125</v>
      </c>
      <c r="B1" s="27"/>
      <c r="C1" s="27"/>
      <c r="D1" s="27"/>
      <c r="E1" s="27"/>
      <c r="F1" s="28"/>
      <c r="H1" t="s">
        <v>114</v>
      </c>
    </row>
    <row r="2" spans="1:10">
      <c r="A2" s="29" t="s">
        <v>161</v>
      </c>
      <c r="B2" s="30"/>
      <c r="C2" s="30"/>
      <c r="D2" s="30"/>
      <c r="E2" s="30"/>
      <c r="F2" s="31"/>
    </row>
    <row r="3" spans="1:10" ht="30" customHeight="1">
      <c r="A3" s="15" t="s">
        <v>104</v>
      </c>
      <c r="B3" s="15" t="s">
        <v>105</v>
      </c>
      <c r="C3" s="15" t="s">
        <v>111</v>
      </c>
      <c r="D3" s="16" t="s">
        <v>123</v>
      </c>
      <c r="E3" s="15" t="s">
        <v>124</v>
      </c>
      <c r="F3" s="15" t="s">
        <v>110</v>
      </c>
    </row>
    <row r="4" spans="1:10">
      <c r="A4" s="1" t="s">
        <v>96</v>
      </c>
      <c r="B4" s="1" t="s">
        <v>44</v>
      </c>
      <c r="C4" s="12">
        <f>1000*INDEX('Data - Total'!$C$2:$R$53,MATCH($B4,'Data - Total'!$B$2:$B$53,0),MATCH($H$1,'Data - Total'!$C$1:$R$1,0))/Population!$C2</f>
        <v>1779.0705870278571</v>
      </c>
      <c r="D4" s="12">
        <f>INDEX('Data - Current'!$C$2:$R$53,MATCH($B4,'Data - Current'!$B$2:$B$53,0),MATCH($H$1,'Data - Current'!$C$1:$R$1,0))*1000/Population!$C2</f>
        <v>1638.0104428840204</v>
      </c>
      <c r="E4" s="12">
        <f>INDEX('Data - Capital'!$C$2:$R$53,MATCH($B4,'Data - Capital'!$B$2:$B$53,0),MATCH($H$1,'Data - Capital'!$C$1:$R$1,0))*1000/Population!$C2</f>
        <v>163.0051519381563</v>
      </c>
      <c r="F4" s="9">
        <f>D4+E4-C4</f>
        <v>21.945007794319736</v>
      </c>
      <c r="G4" s="19"/>
      <c r="H4" s="8"/>
      <c r="I4" s="8"/>
      <c r="J4" s="8"/>
    </row>
    <row r="5" spans="1:10">
      <c r="A5" s="2" t="s">
        <v>52</v>
      </c>
      <c r="B5" s="2" t="s">
        <v>0</v>
      </c>
      <c r="C5" s="13">
        <f>1000*INDEX('Data - Total'!$C$2:$R$53,MATCH($B5,'Data - Total'!$B$2:$B$53,0),MATCH($H$1,'Data - Total'!$C$1:$R$1,0))/Population!$C3</f>
        <v>1456.9312529112708</v>
      </c>
      <c r="D5" s="10">
        <f>INDEX('Data - Current'!$C$2:$R$53,MATCH($B5,'Data - Current'!$B$2:$B$53,0),MATCH($H$1,'Data - Current'!$C$1:$R$1,0))*1000/Population!$C3</f>
        <v>1379.450352092503</v>
      </c>
      <c r="E5" s="10">
        <f>INDEX('Data - Capital'!$C$2:$R$53,MATCH($B5,'Data - Capital'!$B$2:$B$53,0),MATCH($H$1,'Data - Capital'!$C$1:$R$1,0))*1000/Population!$C3</f>
        <v>120.69702774311239</v>
      </c>
      <c r="F5" s="4">
        <f>D5+E5-C5</f>
        <v>43.216126924344508</v>
      </c>
      <c r="G5" s="19"/>
      <c r="H5" s="8"/>
      <c r="I5" s="8"/>
      <c r="J5" s="8"/>
    </row>
    <row r="6" spans="1:10">
      <c r="A6" s="2" t="s">
        <v>53</v>
      </c>
      <c r="B6" s="2" t="s">
        <v>1</v>
      </c>
      <c r="C6" s="13">
        <f>1000*INDEX('Data - Total'!$C$2:$R$53,MATCH($B6,'Data - Total'!$B$2:$B$53,0),MATCH($H$1,'Data - Total'!$C$1:$R$1,0))/Population!$C4</f>
        <v>3104.3372758969253</v>
      </c>
      <c r="D6" s="10">
        <f>INDEX('Data - Current'!$C$2:$R$53,MATCH($B6,'Data - Current'!$B$2:$B$53,0),MATCH($H$1,'Data - Current'!$C$1:$R$1,0))*1000/Population!$C4</f>
        <v>2930.5001771349548</v>
      </c>
      <c r="E6" s="10">
        <f>INDEX('Data - Capital'!$C$2:$R$53,MATCH($B6,'Data - Capital'!$B$2:$B$53,0),MATCH($H$1,'Data - Capital'!$C$1:$R$1,0))*1000/Population!$C4</f>
        <v>200.52634386613795</v>
      </c>
      <c r="F6" s="4">
        <f t="shared" ref="F6:F55" si="0">D6+E6-C6</f>
        <v>26.68924510416764</v>
      </c>
      <c r="G6" s="19"/>
      <c r="H6" s="8"/>
      <c r="I6" s="8"/>
      <c r="J6" s="8"/>
    </row>
    <row r="7" spans="1:10">
      <c r="A7" s="2" t="s">
        <v>54</v>
      </c>
      <c r="B7" s="2" t="s">
        <v>2</v>
      </c>
      <c r="C7" s="13">
        <f>1000*INDEX('Data - Total'!$C$2:$R$53,MATCH($B7,'Data - Total'!$B$2:$B$53,0),MATCH($H$1,'Data - Total'!$C$1:$R$1,0))/Population!$C5</f>
        <v>1184.1913561378815</v>
      </c>
      <c r="D7" s="10">
        <f>INDEX('Data - Current'!$C$2:$R$53,MATCH($B7,'Data - Current'!$B$2:$B$53,0),MATCH($H$1,'Data - Current'!$C$1:$R$1,0))*1000/Population!$C5</f>
        <v>1098.0791417514561</v>
      </c>
      <c r="E7" s="10">
        <f>INDEX('Data - Capital'!$C$2:$R$53,MATCH($B7,'Data - Capital'!$B$2:$B$53,0),MATCH($H$1,'Data - Capital'!$C$1:$R$1,0))*1000/Population!$C5</f>
        <v>106.66409811971381</v>
      </c>
      <c r="F7" s="4">
        <f t="shared" si="0"/>
        <v>20.551883733288378</v>
      </c>
      <c r="G7" s="19"/>
      <c r="H7" s="8"/>
      <c r="I7" s="8"/>
      <c r="J7" s="8"/>
    </row>
    <row r="8" spans="1:10">
      <c r="A8" s="2" t="s">
        <v>55</v>
      </c>
      <c r="B8" s="2" t="s">
        <v>3</v>
      </c>
      <c r="C8" s="13">
        <f>1000*INDEX('Data - Total'!$C$2:$R$53,MATCH($B8,'Data - Total'!$B$2:$B$53,0),MATCH($H$1,'Data - Total'!$C$1:$R$1,0))/Population!$C6</f>
        <v>1661.2202895602347</v>
      </c>
      <c r="D8" s="10">
        <f>INDEX('Data - Current'!$C$2:$R$53,MATCH($B8,'Data - Current'!$B$2:$B$53,0),MATCH($H$1,'Data - Current'!$C$1:$R$1,0))*1000/Population!$C6</f>
        <v>1482.5979045875292</v>
      </c>
      <c r="E8" s="10">
        <f>INDEX('Data - Capital'!$C$2:$R$53,MATCH($B8,'Data - Capital'!$B$2:$B$53,0),MATCH($H$1,'Data - Capital'!$C$1:$R$1,0))*1000/Population!$C6</f>
        <v>207.64927270877834</v>
      </c>
      <c r="F8" s="4">
        <f t="shared" si="0"/>
        <v>29.026887736072922</v>
      </c>
      <c r="G8" s="19"/>
      <c r="H8" s="8"/>
      <c r="I8" s="8"/>
      <c r="J8" s="8"/>
    </row>
    <row r="9" spans="1:10">
      <c r="A9" s="2" t="s">
        <v>56</v>
      </c>
      <c r="B9" s="2" t="s">
        <v>4</v>
      </c>
      <c r="C9" s="13">
        <f>1000*INDEX('Data - Total'!$C$2:$R$53,MATCH($B9,'Data - Total'!$B$2:$B$53,0),MATCH($H$1,'Data - Total'!$C$1:$R$1,0))/Population!$C7</f>
        <v>1740.021879642002</v>
      </c>
      <c r="D9" s="10">
        <f>INDEX('Data - Current'!$C$2:$R$53,MATCH($B9,'Data - Current'!$B$2:$B$53,0),MATCH($H$1,'Data - Current'!$C$1:$R$1,0))*1000/Population!$C7</f>
        <v>1577.8882677513309</v>
      </c>
      <c r="E9" s="10">
        <f>INDEX('Data - Capital'!$C$2:$R$53,MATCH($B9,'Data - Capital'!$B$2:$B$53,0),MATCH($H$1,'Data - Capital'!$C$1:$R$1,0))*1000/Population!$C7</f>
        <v>177.7093790837138</v>
      </c>
      <c r="F9" s="4">
        <f t="shared" si="0"/>
        <v>15.575767193042793</v>
      </c>
      <c r="G9" s="19"/>
      <c r="H9" s="8"/>
      <c r="I9" s="8"/>
      <c r="J9" s="8"/>
    </row>
    <row r="10" spans="1:10">
      <c r="A10" s="2" t="s">
        <v>57</v>
      </c>
      <c r="B10" s="2" t="s">
        <v>5</v>
      </c>
      <c r="C10" s="13">
        <f>1000*INDEX('Data - Total'!$C$2:$R$53,MATCH($B10,'Data - Total'!$B$2:$B$53,0),MATCH($H$1,'Data - Total'!$C$1:$R$1,0))/Population!$C8</f>
        <v>1487.9300823678677</v>
      </c>
      <c r="D10" s="10">
        <f>INDEX('Data - Current'!$C$2:$R$53,MATCH($B10,'Data - Current'!$B$2:$B$53,0),MATCH($H$1,'Data - Current'!$C$1:$R$1,0))*1000/Population!$C8</f>
        <v>1404.47413366196</v>
      </c>
      <c r="E10" s="10">
        <f>INDEX('Data - Capital'!$C$2:$R$53,MATCH($B10,'Data - Capital'!$B$2:$B$53,0),MATCH($H$1,'Data - Capital'!$C$1:$R$1,0))*1000/Population!$C8</f>
        <v>134.33611167343932</v>
      </c>
      <c r="F10" s="4">
        <f t="shared" si="0"/>
        <v>50.880162967531533</v>
      </c>
      <c r="G10" s="19"/>
      <c r="H10" s="8"/>
      <c r="I10" s="8"/>
      <c r="J10" s="8"/>
    </row>
    <row r="11" spans="1:10">
      <c r="A11" s="2" t="s">
        <v>58</v>
      </c>
      <c r="B11" s="2" t="s">
        <v>6</v>
      </c>
      <c r="C11" s="13">
        <f>1000*INDEX('Data - Total'!$C$2:$R$53,MATCH($B11,'Data - Total'!$B$2:$B$53,0),MATCH($H$1,'Data - Total'!$C$1:$R$1,0))/Population!$C9</f>
        <v>2409.8641149667174</v>
      </c>
      <c r="D11" s="10">
        <f>INDEX('Data - Current'!$C$2:$R$53,MATCH($B11,'Data - Current'!$B$2:$B$53,0),MATCH($H$1,'Data - Current'!$C$1:$R$1,0))*1000/Population!$C9</f>
        <v>2232.6813492909173</v>
      </c>
      <c r="E11" s="10">
        <f>INDEX('Data - Capital'!$C$2:$R$53,MATCH($B11,'Data - Capital'!$B$2:$B$53,0),MATCH($H$1,'Data - Capital'!$C$1:$R$1,0))*1000/Population!$C9</f>
        <v>178.30229676365374</v>
      </c>
      <c r="F11" s="4">
        <f t="shared" si="0"/>
        <v>1.1195310878538294</v>
      </c>
      <c r="G11" s="19"/>
      <c r="H11" s="8"/>
      <c r="I11" s="8"/>
      <c r="J11" s="8"/>
    </row>
    <row r="12" spans="1:10">
      <c r="A12" s="2" t="s">
        <v>59</v>
      </c>
      <c r="B12" s="2" t="s">
        <v>7</v>
      </c>
      <c r="C12" s="13">
        <f>1000*INDEX('Data - Total'!$C$2:$R$53,MATCH($B12,'Data - Total'!$B$2:$B$53,0),MATCH($H$1,'Data - Total'!$C$1:$R$1,0))/Population!$C10</f>
        <v>2005.1478872394564</v>
      </c>
      <c r="D12" s="10">
        <f>INDEX('Data - Current'!$C$2:$R$53,MATCH($B12,'Data - Current'!$B$2:$B$53,0),MATCH($H$1,'Data - Current'!$C$1:$R$1,0))*1000/Population!$C10</f>
        <v>1842.6742401685715</v>
      </c>
      <c r="E12" s="10">
        <f>INDEX('Data - Capital'!$C$2:$R$53,MATCH($B12,'Data - Capital'!$B$2:$B$53,0),MATCH($H$1,'Data - Capital'!$C$1:$R$1,0))*1000/Population!$C10</f>
        <v>163.14439932772083</v>
      </c>
      <c r="F12" s="4">
        <f t="shared" si="0"/>
        <v>0.67075225683583994</v>
      </c>
      <c r="G12" s="19"/>
      <c r="H12" s="8"/>
      <c r="I12" s="8"/>
      <c r="J12" s="8"/>
    </row>
    <row r="13" spans="1:10">
      <c r="A13" s="2" t="s">
        <v>60</v>
      </c>
      <c r="B13" s="2" t="s">
        <v>8</v>
      </c>
      <c r="C13" s="13">
        <f>1000*INDEX('Data - Total'!$C$2:$R$53,MATCH($B13,'Data - Total'!$B$2:$B$53,0),MATCH($H$1,'Data - Total'!$C$1:$R$1,0))/Population!$C11</f>
        <v>3465.5706727135298</v>
      </c>
      <c r="D13" s="10">
        <f>INDEX('Data - Current'!$C$2:$R$53,MATCH($B13,'Data - Current'!$B$2:$B$53,0),MATCH($H$1,'Data - Current'!$C$1:$R$1,0))*1000/Population!$C11</f>
        <v>3122.1119929453262</v>
      </c>
      <c r="E13" s="10">
        <f>INDEX('Data - Capital'!$C$2:$R$53,MATCH($B13,'Data - Capital'!$B$2:$B$53,0),MATCH($H$1,'Data - Capital'!$C$1:$R$1,0))*1000/Population!$C11</f>
        <v>344.08068783068785</v>
      </c>
      <c r="F13" s="4">
        <f t="shared" si="0"/>
        <v>0.62200806248438312</v>
      </c>
      <c r="G13" s="19"/>
      <c r="H13" s="8"/>
      <c r="I13" s="8"/>
      <c r="J13" s="8"/>
    </row>
    <row r="14" spans="1:10">
      <c r="A14" s="2" t="s">
        <v>61</v>
      </c>
      <c r="B14" s="2" t="s">
        <v>9</v>
      </c>
      <c r="C14" s="13">
        <f>1000*INDEX('Data - Total'!$C$2:$R$53,MATCH($B14,'Data - Total'!$B$2:$B$53,0),MATCH($H$1,'Data - Total'!$C$1:$R$1,0))/Population!$C12</f>
        <v>1235.0346471762168</v>
      </c>
      <c r="D14" s="10">
        <f>INDEX('Data - Current'!$C$2:$R$53,MATCH($B14,'Data - Current'!$B$2:$B$53,0),MATCH($H$1,'Data - Current'!$C$1:$R$1,0))*1000/Population!$C12</f>
        <v>1182.9045721273553</v>
      </c>
      <c r="E14" s="10">
        <f>INDEX('Data - Capital'!$C$2:$R$53,MATCH($B14,'Data - Capital'!$B$2:$B$53,0),MATCH($H$1,'Data - Capital'!$C$1:$R$1,0))*1000/Population!$C12</f>
        <v>95.334203002316116</v>
      </c>
      <c r="F14" s="4">
        <f t="shared" si="0"/>
        <v>43.204127953454645</v>
      </c>
      <c r="G14" s="19"/>
      <c r="H14" s="8"/>
      <c r="I14" s="8"/>
      <c r="J14" s="8"/>
    </row>
    <row r="15" spans="1:10">
      <c r="A15" s="2" t="s">
        <v>62</v>
      </c>
      <c r="B15" s="2" t="s">
        <v>10</v>
      </c>
      <c r="C15" s="13">
        <f>1000*INDEX('Data - Total'!$C$2:$R$53,MATCH($B15,'Data - Total'!$B$2:$B$53,0),MATCH($H$1,'Data - Total'!$C$1:$R$1,0))/Population!$C13</f>
        <v>1695.5334207077326</v>
      </c>
      <c r="D15" s="10">
        <f>INDEX('Data - Current'!$C$2:$R$53,MATCH($B15,'Data - Current'!$B$2:$B$53,0),MATCH($H$1,'Data - Current'!$C$1:$R$1,0))*1000/Population!$C13</f>
        <v>1567.8375844339148</v>
      </c>
      <c r="E15" s="10">
        <f>INDEX('Data - Capital'!$C$2:$R$53,MATCH($B15,'Data - Capital'!$B$2:$B$53,0),MATCH($H$1,'Data - Capital'!$C$1:$R$1,0))*1000/Population!$C13</f>
        <v>157.88154047787074</v>
      </c>
      <c r="F15" s="4">
        <f t="shared" si="0"/>
        <v>30.185704204052854</v>
      </c>
      <c r="G15" s="19"/>
      <c r="H15" s="8"/>
      <c r="I15" s="8"/>
      <c r="J15" s="8"/>
    </row>
    <row r="16" spans="1:10">
      <c r="A16" s="2" t="s">
        <v>63</v>
      </c>
      <c r="B16" s="2" t="s">
        <v>11</v>
      </c>
      <c r="C16" s="13">
        <f>1000*INDEX('Data - Total'!$C$2:$R$53,MATCH($B16,'Data - Total'!$B$2:$B$53,0),MATCH($H$1,'Data - Total'!$C$1:$R$1,0))/Population!$C14</f>
        <v>1358.04435203042</v>
      </c>
      <c r="D16" s="10">
        <f>INDEX('Data - Current'!$C$2:$R$53,MATCH($B16,'Data - Current'!$B$2:$B$53,0),MATCH($H$1,'Data - Current'!$C$1:$R$1,0))*1000/Population!$C14</f>
        <v>1224.7168583954519</v>
      </c>
      <c r="E16" s="10">
        <f>INDEX('Data - Capital'!$C$2:$R$53,MATCH($B16,'Data - Capital'!$B$2:$B$53,0),MATCH($H$1,'Data - Capital'!$C$1:$R$1,0))*1000/Population!$C14</f>
        <v>136.48452073068987</v>
      </c>
      <c r="F16" s="4">
        <f t="shared" si="0"/>
        <v>3.1570270957217872</v>
      </c>
      <c r="G16" s="19"/>
      <c r="H16" s="8"/>
      <c r="I16" s="8"/>
      <c r="J16" s="8"/>
    </row>
    <row r="17" spans="1:10">
      <c r="A17" s="2" t="s">
        <v>64</v>
      </c>
      <c r="B17" s="2" t="s">
        <v>12</v>
      </c>
      <c r="C17" s="13">
        <f>1000*INDEX('Data - Total'!$C$2:$R$53,MATCH($B17,'Data - Total'!$B$2:$B$53,0),MATCH($H$1,'Data - Total'!$C$1:$R$1,0))/Population!$C15</f>
        <v>1157.7391435143113</v>
      </c>
      <c r="D17" s="10">
        <f>INDEX('Data - Current'!$C$2:$R$53,MATCH($B17,'Data - Current'!$B$2:$B$53,0),MATCH($H$1,'Data - Current'!$C$1:$R$1,0))*1000/Population!$C15</f>
        <v>1118.0190399789419</v>
      </c>
      <c r="E17" s="10">
        <f>INDEX('Data - Capital'!$C$2:$R$53,MATCH($B17,'Data - Capital'!$B$2:$B$53,0),MATCH($H$1,'Data - Capital'!$C$1:$R$1,0))*1000/Population!$C15</f>
        <v>43.39397965642803</v>
      </c>
      <c r="F17" s="4">
        <f t="shared" si="0"/>
        <v>3.6738761210585835</v>
      </c>
      <c r="G17" s="19"/>
      <c r="H17" s="8"/>
      <c r="I17" s="8"/>
      <c r="J17" s="8"/>
    </row>
    <row r="18" spans="1:10">
      <c r="A18" s="2" t="s">
        <v>65</v>
      </c>
      <c r="B18" s="2" t="s">
        <v>13</v>
      </c>
      <c r="C18" s="13">
        <f>1000*INDEX('Data - Total'!$C$2:$R$53,MATCH($B18,'Data - Total'!$B$2:$B$53,0),MATCH($H$1,'Data - Total'!$C$1:$R$1,0))/Population!$C16</f>
        <v>1909.6342693274687</v>
      </c>
      <c r="D18" s="10">
        <f>INDEX('Data - Current'!$C$2:$R$53,MATCH($B18,'Data - Current'!$B$2:$B$53,0),MATCH($H$1,'Data - Current'!$C$1:$R$1,0))*1000/Population!$C16</f>
        <v>1772.1123963521777</v>
      </c>
      <c r="E18" s="10">
        <f>INDEX('Data - Capital'!$C$2:$R$53,MATCH($B18,'Data - Capital'!$B$2:$B$53,0),MATCH($H$1,'Data - Capital'!$C$1:$R$1,0))*1000/Population!$C16</f>
        <v>157.87940169474925</v>
      </c>
      <c r="F18" s="4">
        <f t="shared" si="0"/>
        <v>20.357528719458287</v>
      </c>
      <c r="G18" s="19"/>
      <c r="H18" s="8"/>
      <c r="I18" s="8"/>
      <c r="J18" s="8"/>
    </row>
    <row r="19" spans="1:10">
      <c r="A19" s="2" t="s">
        <v>66</v>
      </c>
      <c r="B19" s="2" t="s">
        <v>14</v>
      </c>
      <c r="C19" s="13">
        <f>1000*INDEX('Data - Total'!$C$2:$R$53,MATCH($B19,'Data - Total'!$B$2:$B$53,0),MATCH($H$1,'Data - Total'!$C$1:$R$1,0))/Population!$C17</f>
        <v>1478.7883441588635</v>
      </c>
      <c r="D19" s="10">
        <f>INDEX('Data - Current'!$C$2:$R$53,MATCH($B19,'Data - Current'!$B$2:$B$53,0),MATCH($H$1,'Data - Current'!$C$1:$R$1,0))*1000/Population!$C17</f>
        <v>1363.4918576022633</v>
      </c>
      <c r="E19" s="10">
        <f>INDEX('Data - Capital'!$C$2:$R$53,MATCH($B19,'Data - Capital'!$B$2:$B$53,0),MATCH($H$1,'Data - Capital'!$C$1:$R$1,0))*1000/Population!$C17</f>
        <v>137.40127923994498</v>
      </c>
      <c r="F19" s="4">
        <f t="shared" si="0"/>
        <v>22.104792683344613</v>
      </c>
      <c r="G19" s="19"/>
      <c r="H19" s="8"/>
      <c r="I19" s="8"/>
      <c r="J19" s="8"/>
    </row>
    <row r="20" spans="1:10">
      <c r="A20" s="2" t="s">
        <v>67</v>
      </c>
      <c r="B20" s="2" t="s">
        <v>15</v>
      </c>
      <c r="C20" s="13">
        <f>1000*INDEX('Data - Total'!$C$2:$R$53,MATCH($B20,'Data - Total'!$B$2:$B$53,0),MATCH($H$1,'Data - Total'!$C$1:$R$1,0))/Population!$C18</f>
        <v>1903.4368411556161</v>
      </c>
      <c r="D20" s="10">
        <f>INDEX('Data - Current'!$C$2:$R$53,MATCH($B20,'Data - Current'!$B$2:$B$53,0),MATCH($H$1,'Data - Current'!$C$1:$R$1,0))*1000/Population!$C18</f>
        <v>1626.7804748799958</v>
      </c>
      <c r="E20" s="10">
        <f>INDEX('Data - Capital'!$C$2:$R$53,MATCH($B20,'Data - Capital'!$B$2:$B$53,0),MATCH($H$1,'Data - Capital'!$C$1:$R$1,0))*1000/Population!$C18</f>
        <v>292.78609593505712</v>
      </c>
      <c r="F20" s="4">
        <f t="shared" si="0"/>
        <v>16.129729659436862</v>
      </c>
      <c r="G20" s="19"/>
      <c r="H20" s="8"/>
      <c r="I20" s="8"/>
      <c r="J20" s="8"/>
    </row>
    <row r="21" spans="1:10">
      <c r="A21" s="2" t="s">
        <v>68</v>
      </c>
      <c r="B21" s="2" t="s">
        <v>16</v>
      </c>
      <c r="C21" s="13">
        <f>1000*INDEX('Data - Total'!$C$2:$R$53,MATCH($B21,'Data - Total'!$B$2:$B$53,0),MATCH($H$1,'Data - Total'!$C$1:$R$1,0))/Population!$C19</f>
        <v>1746.4959739650433</v>
      </c>
      <c r="D21" s="10">
        <f>INDEX('Data - Current'!$C$2:$R$53,MATCH($B21,'Data - Current'!$B$2:$B$53,0),MATCH($H$1,'Data - Current'!$C$1:$R$1,0))*1000/Population!$C19</f>
        <v>1533.6060785192897</v>
      </c>
      <c r="E21" s="10">
        <f>INDEX('Data - Capital'!$C$2:$R$53,MATCH($B21,'Data - Capital'!$B$2:$B$53,0),MATCH($H$1,'Data - Capital'!$C$1:$R$1,0))*1000/Population!$C19</f>
        <v>229.63610797909607</v>
      </c>
      <c r="F21" s="4">
        <f t="shared" si="0"/>
        <v>16.746212533342486</v>
      </c>
      <c r="G21" s="19"/>
      <c r="H21" s="8"/>
      <c r="I21" s="8"/>
      <c r="J21" s="8"/>
    </row>
    <row r="22" spans="1:10">
      <c r="A22" s="2" t="s">
        <v>69</v>
      </c>
      <c r="B22" s="2" t="s">
        <v>17</v>
      </c>
      <c r="C22" s="13">
        <f>1000*INDEX('Data - Total'!$C$2:$R$53,MATCH($B22,'Data - Total'!$B$2:$B$53,0),MATCH($H$1,'Data - Total'!$C$1:$R$1,0))/Population!$C20</f>
        <v>1578.6775986576829</v>
      </c>
      <c r="D22" s="10">
        <f>INDEX('Data - Current'!$C$2:$R$53,MATCH($B22,'Data - Current'!$B$2:$B$53,0),MATCH($H$1,'Data - Current'!$C$1:$R$1,0))*1000/Population!$C20</f>
        <v>1401.6694555562781</v>
      </c>
      <c r="E22" s="10">
        <f>INDEX('Data - Capital'!$C$2:$R$53,MATCH($B22,'Data - Capital'!$B$2:$B$53,0),MATCH($H$1,'Data - Capital'!$C$1:$R$1,0))*1000/Population!$C20</f>
        <v>179.52624236762469</v>
      </c>
      <c r="F22" s="4">
        <f t="shared" si="0"/>
        <v>2.518099266219906</v>
      </c>
      <c r="G22" s="19"/>
      <c r="H22" s="8"/>
      <c r="I22" s="8"/>
      <c r="J22" s="8"/>
    </row>
    <row r="23" spans="1:10">
      <c r="A23" s="2" t="s">
        <v>70</v>
      </c>
      <c r="B23" s="2" t="s">
        <v>18</v>
      </c>
      <c r="C23" s="13">
        <f>1000*INDEX('Data - Total'!$C$2:$R$53,MATCH($B23,'Data - Total'!$B$2:$B$53,0),MATCH($H$1,'Data - Total'!$C$1:$R$1,0))/Population!$C21</f>
        <v>1893.4223053442277</v>
      </c>
      <c r="D23" s="10">
        <f>INDEX('Data - Current'!$C$2:$R$53,MATCH($B23,'Data - Current'!$B$2:$B$53,0),MATCH($H$1,'Data - Current'!$C$1:$R$1,0))*1000/Population!$C21</f>
        <v>1705.7777804803047</v>
      </c>
      <c r="E23" s="10">
        <f>INDEX('Data - Capital'!$C$2:$R$53,MATCH($B23,'Data - Capital'!$B$2:$B$53,0),MATCH($H$1,'Data - Capital'!$C$1:$R$1,0))*1000/Population!$C21</f>
        <v>189.98602311007951</v>
      </c>
      <c r="F23" s="4">
        <f t="shared" si="0"/>
        <v>2.3414982461565614</v>
      </c>
      <c r="G23" s="19"/>
      <c r="H23" s="8"/>
      <c r="I23" s="8"/>
      <c r="J23" s="8"/>
    </row>
    <row r="24" spans="1:10">
      <c r="A24" s="2" t="s">
        <v>71</v>
      </c>
      <c r="B24" s="2" t="s">
        <v>19</v>
      </c>
      <c r="C24" s="13">
        <f>1000*INDEX('Data - Total'!$C$2:$R$53,MATCH($B24,'Data - Total'!$B$2:$B$53,0),MATCH($H$1,'Data - Total'!$C$1:$R$1,0))/Population!$C22</f>
        <v>1758.1605188048702</v>
      </c>
      <c r="D24" s="10">
        <f>INDEX('Data - Current'!$C$2:$R$53,MATCH($B24,'Data - Current'!$B$2:$B$53,0),MATCH($H$1,'Data - Current'!$C$1:$R$1,0))*1000/Population!$C22</f>
        <v>1663.0485506460975</v>
      </c>
      <c r="E24" s="10">
        <f>INDEX('Data - Capital'!$C$2:$R$53,MATCH($B24,'Data - Capital'!$B$2:$B$53,0),MATCH($H$1,'Data - Capital'!$C$1:$R$1,0))*1000/Population!$C22</f>
        <v>98.885888218505002</v>
      </c>
      <c r="F24" s="4">
        <f t="shared" si="0"/>
        <v>3.7739200597322906</v>
      </c>
      <c r="G24" s="19"/>
      <c r="H24" s="8"/>
      <c r="I24" s="8"/>
      <c r="J24" s="8"/>
    </row>
    <row r="25" spans="1:10">
      <c r="A25" s="2" t="s">
        <v>72</v>
      </c>
      <c r="B25" s="2" t="s">
        <v>20</v>
      </c>
      <c r="C25" s="13">
        <f>1000*INDEX('Data - Total'!$C$2:$R$53,MATCH($B25,'Data - Total'!$B$2:$B$53,0),MATCH($H$1,'Data - Total'!$C$1:$R$1,0))/Population!$C23</f>
        <v>2027.8557437015631</v>
      </c>
      <c r="D25" s="10">
        <f>INDEX('Data - Current'!$C$2:$R$53,MATCH($B25,'Data - Current'!$B$2:$B$53,0),MATCH($H$1,'Data - Current'!$C$1:$R$1,0))*1000/Population!$C23</f>
        <v>1838.7000686884644</v>
      </c>
      <c r="E25" s="10">
        <f>INDEX('Data - Capital'!$C$2:$R$53,MATCH($B25,'Data - Capital'!$B$2:$B$53,0),MATCH($H$1,'Data - Capital'!$C$1:$R$1,0))*1000/Population!$C23</f>
        <v>193.34521308275083</v>
      </c>
      <c r="F25" s="4">
        <f t="shared" si="0"/>
        <v>4.1895380696521443</v>
      </c>
      <c r="G25" s="19"/>
      <c r="H25" s="8"/>
      <c r="I25" s="8"/>
      <c r="J25" s="8"/>
    </row>
    <row r="26" spans="1:10">
      <c r="A26" s="2" t="s">
        <v>73</v>
      </c>
      <c r="B26" s="2" t="s">
        <v>21</v>
      </c>
      <c r="C26" s="13">
        <f>1000*INDEX('Data - Total'!$C$2:$R$53,MATCH($B26,'Data - Total'!$B$2:$B$53,0),MATCH($H$1,'Data - Total'!$C$1:$R$1,0))/Population!$C24</f>
        <v>2164.5978284598359</v>
      </c>
      <c r="D26" s="10">
        <f>INDEX('Data - Current'!$C$2:$R$53,MATCH($B26,'Data - Current'!$B$2:$B$53,0),MATCH($H$1,'Data - Current'!$C$1:$R$1,0))*1000/Population!$C24</f>
        <v>1942.5455491720115</v>
      </c>
      <c r="E26" s="10">
        <f>INDEX('Data - Capital'!$C$2:$R$53,MATCH($B26,'Data - Capital'!$B$2:$B$53,0),MATCH($H$1,'Data - Capital'!$C$1:$R$1,0))*1000/Population!$C24</f>
        <v>228.09615451358502</v>
      </c>
      <c r="F26" s="4">
        <f t="shared" si="0"/>
        <v>6.0438752257605302</v>
      </c>
      <c r="G26" s="19"/>
      <c r="H26" s="8"/>
      <c r="I26" s="8"/>
      <c r="J26" s="8"/>
    </row>
    <row r="27" spans="1:10">
      <c r="A27" s="2" t="s">
        <v>74</v>
      </c>
      <c r="B27" s="2" t="s">
        <v>22</v>
      </c>
      <c r="C27" s="13">
        <f>1000*INDEX('Data - Total'!$C$2:$R$53,MATCH($B27,'Data - Total'!$B$2:$B$53,0),MATCH($H$1,'Data - Total'!$C$1:$R$1,0))/Population!$C25</f>
        <v>1685.1617653441183</v>
      </c>
      <c r="D27" s="10">
        <f>INDEX('Data - Current'!$C$2:$R$53,MATCH($B27,'Data - Current'!$B$2:$B$53,0),MATCH($H$1,'Data - Current'!$C$1:$R$1,0))*1000/Population!$C25</f>
        <v>1606.658458088247</v>
      </c>
      <c r="E27" s="10">
        <f>INDEX('Data - Capital'!$C$2:$R$53,MATCH($B27,'Data - Capital'!$B$2:$B$53,0),MATCH($H$1,'Data - Capital'!$C$1:$R$1,0))*1000/Population!$C25</f>
        <v>121.45782491286353</v>
      </c>
      <c r="F27" s="4">
        <f t="shared" si="0"/>
        <v>42.954517656992266</v>
      </c>
      <c r="G27" s="19"/>
      <c r="H27" s="8"/>
      <c r="I27" s="8"/>
      <c r="J27" s="8"/>
    </row>
    <row r="28" spans="1:10">
      <c r="A28" s="2" t="s">
        <v>75</v>
      </c>
      <c r="B28" s="2" t="s">
        <v>23</v>
      </c>
      <c r="C28" s="13">
        <f>1000*INDEX('Data - Total'!$C$2:$R$53,MATCH($B28,'Data - Total'!$B$2:$B$53,0),MATCH($H$1,'Data - Total'!$C$1:$R$1,0))/Population!$C26</f>
        <v>1836.5495394113871</v>
      </c>
      <c r="D28" s="10">
        <f>INDEX('Data - Current'!$C$2:$R$53,MATCH($B28,'Data - Current'!$B$2:$B$53,0),MATCH($H$1,'Data - Current'!$C$1:$R$1,0))*1000/Population!$C26</f>
        <v>1682.8509380433277</v>
      </c>
      <c r="E28" s="10">
        <f>INDEX('Data - Capital'!$C$2:$R$53,MATCH($B28,'Data - Capital'!$B$2:$B$53,0),MATCH($H$1,'Data - Capital'!$C$1:$R$1,0))*1000/Population!$C26</f>
        <v>192.20144909085673</v>
      </c>
      <c r="F28" s="4">
        <f t="shared" si="0"/>
        <v>38.502847722797242</v>
      </c>
      <c r="G28" s="19"/>
      <c r="H28" s="8"/>
      <c r="I28" s="8"/>
      <c r="J28" s="8"/>
    </row>
    <row r="29" spans="1:10">
      <c r="A29" s="2" t="s">
        <v>76</v>
      </c>
      <c r="B29" s="2" t="s">
        <v>24</v>
      </c>
      <c r="C29" s="13">
        <f>1000*INDEX('Data - Total'!$C$2:$R$53,MATCH($B29,'Data - Total'!$B$2:$B$53,0),MATCH($H$1,'Data - Total'!$C$1:$R$1,0))/Population!$C27</f>
        <v>1411.5906269538202</v>
      </c>
      <c r="D29" s="10">
        <f>INDEX('Data - Current'!$C$2:$R$53,MATCH($B29,'Data - Current'!$B$2:$B$53,0),MATCH($H$1,'Data - Current'!$C$1:$R$1,0))*1000/Population!$C27</f>
        <v>1347.1933806118072</v>
      </c>
      <c r="E29" s="10">
        <f>INDEX('Data - Capital'!$C$2:$R$53,MATCH($B29,'Data - Capital'!$B$2:$B$53,0),MATCH($H$1,'Data - Capital'!$C$1:$R$1,0))*1000/Population!$C27</f>
        <v>110.30136929417505</v>
      </c>
      <c r="F29" s="4">
        <f t="shared" si="0"/>
        <v>45.90412295216197</v>
      </c>
      <c r="G29" s="19"/>
      <c r="H29" s="8"/>
      <c r="I29" s="8"/>
      <c r="J29" s="8"/>
    </row>
    <row r="30" spans="1:10">
      <c r="A30" s="2" t="s">
        <v>77</v>
      </c>
      <c r="B30" s="2" t="s">
        <v>25</v>
      </c>
      <c r="C30" s="13">
        <f>1000*INDEX('Data - Total'!$C$2:$R$53,MATCH($B30,'Data - Total'!$B$2:$B$53,0),MATCH($H$1,'Data - Total'!$C$1:$R$1,0))/Population!$C28</f>
        <v>1536.7601942548406</v>
      </c>
      <c r="D30" s="10">
        <f>INDEX('Data - Current'!$C$2:$R$53,MATCH($B30,'Data - Current'!$B$2:$B$53,0),MATCH($H$1,'Data - Current'!$C$1:$R$1,0))*1000/Population!$C28</f>
        <v>1429.3110976898836</v>
      </c>
      <c r="E30" s="10">
        <f>INDEX('Data - Capital'!$C$2:$R$53,MATCH($B30,'Data - Capital'!$B$2:$B$53,0),MATCH($H$1,'Data - Capital'!$C$1:$R$1,0))*1000/Population!$C28</f>
        <v>147.95558912522088</v>
      </c>
      <c r="F30" s="4">
        <f t="shared" si="0"/>
        <v>40.506492560263951</v>
      </c>
      <c r="G30" s="19"/>
      <c r="H30" s="8"/>
      <c r="I30" s="8"/>
      <c r="J30" s="8"/>
    </row>
    <row r="31" spans="1:10">
      <c r="A31" s="2" t="s">
        <v>78</v>
      </c>
      <c r="B31" s="2" t="s">
        <v>26</v>
      </c>
      <c r="C31" s="13">
        <f>1000*INDEX('Data - Total'!$C$2:$R$53,MATCH($B31,'Data - Total'!$B$2:$B$53,0),MATCH($H$1,'Data - Total'!$C$1:$R$1,0))/Population!$C29</f>
        <v>1572.95881364515</v>
      </c>
      <c r="D31" s="10">
        <f>INDEX('Data - Current'!$C$2:$R$53,MATCH($B31,'Data - Current'!$B$2:$B$53,0),MATCH($H$1,'Data - Current'!$C$1:$R$1,0))*1000/Population!$C29</f>
        <v>1493.2911378552533</v>
      </c>
      <c r="E31" s="10">
        <f>INDEX('Data - Capital'!$C$2:$R$53,MATCH($B31,'Data - Capital'!$B$2:$B$53,0),MATCH($H$1,'Data - Capital'!$C$1:$R$1,0))*1000/Population!$C29</f>
        <v>116.40002666234233</v>
      </c>
      <c r="F31" s="4">
        <f t="shared" si="0"/>
        <v>36.732350872445522</v>
      </c>
      <c r="G31" s="19"/>
      <c r="H31" s="8"/>
      <c r="I31" s="8"/>
      <c r="J31" s="8"/>
    </row>
    <row r="32" spans="1:10">
      <c r="A32" s="2" t="s">
        <v>79</v>
      </c>
      <c r="B32" s="2" t="s">
        <v>27</v>
      </c>
      <c r="C32" s="13">
        <f>1000*INDEX('Data - Total'!$C$2:$R$53,MATCH($B32,'Data - Total'!$B$2:$B$53,0),MATCH($H$1,'Data - Total'!$C$1:$R$1,0))/Population!$C30</f>
        <v>1990.7727728623267</v>
      </c>
      <c r="D32" s="10">
        <f>INDEX('Data - Current'!$C$2:$R$53,MATCH($B32,'Data - Current'!$B$2:$B$53,0),MATCH($H$1,'Data - Current'!$C$1:$R$1,0))*1000/Population!$C30</f>
        <v>1831.5040741325593</v>
      </c>
      <c r="E32" s="10">
        <f>INDEX('Data - Capital'!$C$2:$R$53,MATCH($B32,'Data - Capital'!$B$2:$B$53,0),MATCH($H$1,'Data - Capital'!$C$1:$R$1,0))*1000/Population!$C30</f>
        <v>201.9259633724192</v>
      </c>
      <c r="F32" s="4">
        <f t="shared" si="0"/>
        <v>42.657264642651626</v>
      </c>
      <c r="G32" s="19"/>
      <c r="H32" s="8"/>
      <c r="I32" s="8"/>
      <c r="J32" s="8"/>
    </row>
    <row r="33" spans="1:10">
      <c r="A33" s="2" t="s">
        <v>80</v>
      </c>
      <c r="B33" s="2" t="s">
        <v>28</v>
      </c>
      <c r="C33" s="13">
        <f>1000*INDEX('Data - Total'!$C$2:$R$53,MATCH($B33,'Data - Total'!$B$2:$B$53,0),MATCH($H$1,'Data - Total'!$C$1:$R$1,0))/Population!$C31</f>
        <v>1401.856096281819</v>
      </c>
      <c r="D33" s="10">
        <f>INDEX('Data - Current'!$C$2:$R$53,MATCH($B33,'Data - Current'!$B$2:$B$53,0),MATCH($H$1,'Data - Current'!$C$1:$R$1,0))*1000/Population!$C31</f>
        <v>1287.1087689116575</v>
      </c>
      <c r="E33" s="10">
        <f>INDEX('Data - Capital'!$C$2:$R$53,MATCH($B33,'Data - Capital'!$B$2:$B$53,0),MATCH($H$1,'Data - Capital'!$C$1:$R$1,0))*1000/Population!$C31</f>
        <v>116.55769269157553</v>
      </c>
      <c r="F33" s="4">
        <f t="shared" si="0"/>
        <v>1.8103653214141104</v>
      </c>
      <c r="G33" s="19"/>
      <c r="H33" s="8"/>
      <c r="I33" s="8"/>
      <c r="J33" s="8"/>
    </row>
    <row r="34" spans="1:10">
      <c r="A34" s="2" t="s">
        <v>81</v>
      </c>
      <c r="B34" s="2" t="s">
        <v>29</v>
      </c>
      <c r="C34" s="13">
        <f>1000*INDEX('Data - Total'!$C$2:$R$53,MATCH($B34,'Data - Total'!$B$2:$B$53,0),MATCH($H$1,'Data - Total'!$C$1:$R$1,0))/Population!$C32</f>
        <v>2084.3496957913321</v>
      </c>
      <c r="D34" s="10">
        <f>INDEX('Data - Current'!$C$2:$R$53,MATCH($B34,'Data - Current'!$B$2:$B$53,0),MATCH($H$1,'Data - Current'!$C$1:$R$1,0))*1000/Population!$C32</f>
        <v>1967.1080763825241</v>
      </c>
      <c r="E34" s="10">
        <f>INDEX('Data - Capital'!$C$2:$R$53,MATCH($B34,'Data - Capital'!$B$2:$B$53,0),MATCH($H$1,'Data - Capital'!$C$1:$R$1,0))*1000/Population!$C32</f>
        <v>121.13552062859448</v>
      </c>
      <c r="F34" s="4">
        <f t="shared" si="0"/>
        <v>3.893901219786585</v>
      </c>
      <c r="G34" s="19"/>
      <c r="H34" s="8"/>
      <c r="I34" s="8"/>
      <c r="J34" s="8"/>
    </row>
    <row r="35" spans="1:10">
      <c r="A35" s="2" t="s">
        <v>82</v>
      </c>
      <c r="B35" s="2" t="s">
        <v>30</v>
      </c>
      <c r="C35" s="13">
        <f>1000*INDEX('Data - Total'!$C$2:$R$53,MATCH($B35,'Data - Total'!$B$2:$B$53,0),MATCH($H$1,'Data - Total'!$C$1:$R$1,0))/Population!$C33</f>
        <v>2663.4916629112213</v>
      </c>
      <c r="D35" s="10">
        <f>INDEX('Data - Current'!$C$2:$R$53,MATCH($B35,'Data - Current'!$B$2:$B$53,0),MATCH($H$1,'Data - Current'!$C$1:$R$1,0))*1000/Population!$C33</f>
        <v>2571.0042812077513</v>
      </c>
      <c r="E35" s="10">
        <f>INDEX('Data - Capital'!$C$2:$R$53,MATCH($B35,'Data - Capital'!$B$2:$B$53,0),MATCH($H$1,'Data - Capital'!$C$1:$R$1,0))*1000/Population!$C33</f>
        <v>126.17214961694457</v>
      </c>
      <c r="F35" s="4">
        <f t="shared" si="0"/>
        <v>33.684767913474388</v>
      </c>
      <c r="G35" s="19"/>
      <c r="H35" s="8"/>
      <c r="I35" s="8"/>
      <c r="J35" s="8"/>
    </row>
    <row r="36" spans="1:10">
      <c r="A36" s="2" t="s">
        <v>83</v>
      </c>
      <c r="B36" s="2" t="s">
        <v>31</v>
      </c>
      <c r="C36" s="13">
        <f>1000*INDEX('Data - Total'!$C$2:$R$53,MATCH($B36,'Data - Total'!$B$2:$B$53,0),MATCH($H$1,'Data - Total'!$C$1:$R$1,0))/Population!$C34</f>
        <v>1686.5327253172561</v>
      </c>
      <c r="D36" s="10">
        <f>INDEX('Data - Current'!$C$2:$R$53,MATCH($B36,'Data - Current'!$B$2:$B$53,0),MATCH($H$1,'Data - Current'!$C$1:$R$1,0))*1000/Population!$C34</f>
        <v>1404.9973280168704</v>
      </c>
      <c r="E36" s="10">
        <f>INDEX('Data - Capital'!$C$2:$R$53,MATCH($B36,'Data - Capital'!$B$2:$B$53,0),MATCH($H$1,'Data - Capital'!$C$1:$R$1,0))*1000/Population!$C34</f>
        <v>295.22631265368699</v>
      </c>
      <c r="F36" s="4">
        <f t="shared" si="0"/>
        <v>13.690915353301307</v>
      </c>
      <c r="G36" s="19"/>
      <c r="H36" s="8"/>
      <c r="I36" s="8"/>
      <c r="J36" s="8"/>
    </row>
    <row r="37" spans="1:10">
      <c r="A37" s="2" t="s">
        <v>84</v>
      </c>
      <c r="B37" s="2" t="s">
        <v>32</v>
      </c>
      <c r="C37" s="13">
        <f>1000*INDEX('Data - Total'!$C$2:$R$53,MATCH($B37,'Data - Total'!$B$2:$B$53,0),MATCH($H$1,'Data - Total'!$C$1:$R$1,0))/Population!$C35</f>
        <v>2825.1111584861433</v>
      </c>
      <c r="D37" s="10">
        <f>INDEX('Data - Current'!$C$2:$R$53,MATCH($B37,'Data - Current'!$B$2:$B$53,0),MATCH($H$1,'Data - Current'!$C$1:$R$1,0))*1000/Population!$C35</f>
        <v>2621.4796242593261</v>
      </c>
      <c r="E37" s="10">
        <f>INDEX('Data - Capital'!$C$2:$R$53,MATCH($B37,'Data - Capital'!$B$2:$B$53,0),MATCH($H$1,'Data - Capital'!$C$1:$R$1,0))*1000/Population!$C35</f>
        <v>207.75090094730797</v>
      </c>
      <c r="F37" s="4">
        <f t="shared" si="0"/>
        <v>4.1193667204906887</v>
      </c>
      <c r="G37" s="19"/>
      <c r="H37" s="8"/>
      <c r="I37" s="8"/>
      <c r="J37" s="8"/>
    </row>
    <row r="38" spans="1:10">
      <c r="A38" s="2" t="s">
        <v>85</v>
      </c>
      <c r="B38" s="2" t="s">
        <v>33</v>
      </c>
      <c r="C38" s="13">
        <f>1000*INDEX('Data - Total'!$C$2:$R$53,MATCH($B38,'Data - Total'!$B$2:$B$53,0),MATCH($H$1,'Data - Total'!$C$1:$R$1,0))/Population!$C36</f>
        <v>1315.5573332091392</v>
      </c>
      <c r="D38" s="10">
        <f>INDEX('Data - Current'!$C$2:$R$53,MATCH($B38,'Data - Current'!$B$2:$B$53,0),MATCH($H$1,'Data - Current'!$C$1:$R$1,0))*1000/Population!$C36</f>
        <v>1239.4971943996527</v>
      </c>
      <c r="E38" s="10">
        <f>INDEX('Data - Capital'!$C$2:$R$53,MATCH($B38,'Data - Capital'!$B$2:$B$53,0),MATCH($H$1,'Data - Capital'!$C$1:$R$1,0))*1000/Population!$C36</f>
        <v>77.343660319807356</v>
      </c>
      <c r="F38" s="4">
        <f t="shared" si="0"/>
        <v>1.2835215103209521</v>
      </c>
      <c r="G38" s="19"/>
      <c r="H38" s="8"/>
      <c r="I38" s="8"/>
      <c r="J38" s="8"/>
    </row>
    <row r="39" spans="1:10">
      <c r="A39" s="2" t="s">
        <v>86</v>
      </c>
      <c r="B39" s="2" t="s">
        <v>34</v>
      </c>
      <c r="C39" s="13">
        <f>1000*INDEX('Data - Total'!$C$2:$R$53,MATCH($B39,'Data - Total'!$B$2:$B$53,0),MATCH($H$1,'Data - Total'!$C$1:$R$1,0))/Population!$C37</f>
        <v>1828.4236253126314</v>
      </c>
      <c r="D39" s="10">
        <f>INDEX('Data - Current'!$C$2:$R$53,MATCH($B39,'Data - Current'!$B$2:$B$53,0),MATCH($H$1,'Data - Current'!$C$1:$R$1,0))*1000/Population!$C37</f>
        <v>1636.8716198402462</v>
      </c>
      <c r="E39" s="10">
        <f>INDEX('Data - Capital'!$C$2:$R$53,MATCH($B39,'Data - Capital'!$B$2:$B$53,0),MATCH($H$1,'Data - Capital'!$C$1:$R$1,0))*1000/Population!$C37</f>
        <v>229.30433729273699</v>
      </c>
      <c r="F39" s="4">
        <f t="shared" si="0"/>
        <v>37.752331820351856</v>
      </c>
      <c r="G39" s="19"/>
      <c r="H39" s="8"/>
      <c r="I39" s="8"/>
      <c r="J39" s="8"/>
    </row>
    <row r="40" spans="1:10">
      <c r="A40" s="2" t="s">
        <v>87</v>
      </c>
      <c r="B40" s="2" t="s">
        <v>35</v>
      </c>
      <c r="C40" s="13">
        <f>1000*INDEX('Data - Total'!$C$2:$R$53,MATCH($B40,'Data - Total'!$B$2:$B$53,0),MATCH($H$1,'Data - Total'!$C$1:$R$1,0))/Population!$C38</f>
        <v>1883.2953377403201</v>
      </c>
      <c r="D40" s="10">
        <f>INDEX('Data - Current'!$C$2:$R$53,MATCH($B40,'Data - Current'!$B$2:$B$53,0),MATCH($H$1,'Data - Current'!$C$1:$R$1,0))*1000/Population!$C38</f>
        <v>1732.1041016627187</v>
      </c>
      <c r="E40" s="10">
        <f>INDEX('Data - Capital'!$C$2:$R$53,MATCH($B40,'Data - Capital'!$B$2:$B$53,0),MATCH($H$1,'Data - Capital'!$C$1:$R$1,0))*1000/Population!$C38</f>
        <v>209.26809086148344</v>
      </c>
      <c r="F40" s="4">
        <f t="shared" si="0"/>
        <v>58.076854783882027</v>
      </c>
      <c r="G40" s="19"/>
      <c r="H40" s="8"/>
      <c r="I40" s="8"/>
      <c r="J40" s="8"/>
    </row>
    <row r="41" spans="1:10">
      <c r="A41" s="2" t="s">
        <v>88</v>
      </c>
      <c r="B41" s="2" t="s">
        <v>36</v>
      </c>
      <c r="C41" s="13">
        <f>1000*INDEX('Data - Total'!$C$2:$R$53,MATCH($B41,'Data - Total'!$B$2:$B$53,0),MATCH($H$1,'Data - Total'!$C$1:$R$1,0))/Population!$C39</f>
        <v>1389.6245774560991</v>
      </c>
      <c r="D41" s="10">
        <f>INDEX('Data - Current'!$C$2:$R$53,MATCH($B41,'Data - Current'!$B$2:$B$53,0),MATCH($H$1,'Data - Current'!$C$1:$R$1,0))*1000/Population!$C39</f>
        <v>1309.7609966206967</v>
      </c>
      <c r="E41" s="10">
        <f>INDEX('Data - Capital'!$C$2:$R$53,MATCH($B41,'Data - Capital'!$B$2:$B$53,0),MATCH($H$1,'Data - Capital'!$C$1:$R$1,0))*1000/Population!$C39</f>
        <v>129.99144105448724</v>
      </c>
      <c r="F41" s="4">
        <f t="shared" si="0"/>
        <v>50.127860219084823</v>
      </c>
      <c r="G41" s="19"/>
      <c r="H41" s="8"/>
      <c r="I41" s="8"/>
      <c r="J41" s="8"/>
    </row>
    <row r="42" spans="1:10">
      <c r="A42" s="2" t="s">
        <v>89</v>
      </c>
      <c r="B42" s="2" t="s">
        <v>37</v>
      </c>
      <c r="C42" s="13">
        <f>1000*INDEX('Data - Total'!$C$2:$R$53,MATCH($B42,'Data - Total'!$B$2:$B$53,0),MATCH($H$1,'Data - Total'!$C$1:$R$1,0))/Population!$C40</f>
        <v>1506.29699662758</v>
      </c>
      <c r="D42" s="10">
        <f>INDEX('Data - Current'!$C$2:$R$53,MATCH($B42,'Data - Current'!$B$2:$B$53,0),MATCH($H$1,'Data - Current'!$C$1:$R$1,0))*1000/Population!$C40</f>
        <v>1420.1753719973201</v>
      </c>
      <c r="E42" s="10">
        <f>INDEX('Data - Capital'!$C$2:$R$53,MATCH($B42,'Data - Capital'!$B$2:$B$53,0),MATCH($H$1,'Data - Capital'!$C$1:$R$1,0))*1000/Population!$C40</f>
        <v>115.05472102894207</v>
      </c>
      <c r="F42" s="4">
        <f t="shared" si="0"/>
        <v>28.93309639868221</v>
      </c>
      <c r="G42" s="19"/>
      <c r="H42" s="8"/>
      <c r="I42" s="8"/>
      <c r="J42" s="8"/>
    </row>
    <row r="43" spans="1:10">
      <c r="A43" s="2" t="s">
        <v>90</v>
      </c>
      <c r="B43" s="2" t="s">
        <v>38</v>
      </c>
      <c r="C43" s="13">
        <f>1000*INDEX('Data - Total'!$C$2:$R$53,MATCH($B43,'Data - Total'!$B$2:$B$53,0),MATCH($H$1,'Data - Total'!$C$1:$R$1,0))/Population!$C41</f>
        <v>1886.2936483455851</v>
      </c>
      <c r="D43" s="10">
        <f>INDEX('Data - Current'!$C$2:$R$53,MATCH($B43,'Data - Current'!$B$2:$B$53,0),MATCH($H$1,'Data - Current'!$C$1:$R$1,0))*1000/Population!$C41</f>
        <v>1756.9511707987201</v>
      </c>
      <c r="E43" s="10">
        <f>INDEX('Data - Capital'!$C$2:$R$53,MATCH($B43,'Data - Capital'!$B$2:$B$53,0),MATCH($H$1,'Data - Capital'!$C$1:$R$1,0))*1000/Population!$C41</f>
        <v>136.23117792164052</v>
      </c>
      <c r="F43" s="4">
        <f t="shared" si="0"/>
        <v>6.8887003747754534</v>
      </c>
      <c r="G43" s="19"/>
      <c r="H43" s="8"/>
      <c r="I43" s="8"/>
      <c r="J43" s="8"/>
    </row>
    <row r="44" spans="1:10">
      <c r="A44" s="2" t="s">
        <v>91</v>
      </c>
      <c r="B44" s="2" t="s">
        <v>39</v>
      </c>
      <c r="C44" s="13">
        <f>1000*INDEX('Data - Total'!$C$2:$R$53,MATCH($B44,'Data - Total'!$B$2:$B$53,0),MATCH($H$1,'Data - Total'!$C$1:$R$1,0))/Population!$C42</f>
        <v>2083.8807680140449</v>
      </c>
      <c r="D44" s="10">
        <f>INDEX('Data - Current'!$C$2:$R$53,MATCH($B44,'Data - Current'!$B$2:$B$53,0),MATCH($H$1,'Data - Current'!$C$1:$R$1,0))*1000/Population!$C42</f>
        <v>2046.5820601023904</v>
      </c>
      <c r="E44" s="10">
        <f>INDEX('Data - Capital'!$C$2:$R$53,MATCH($B44,'Data - Capital'!$B$2:$B$53,0),MATCH($H$1,'Data - Capital'!$C$1:$R$1,0))*1000/Population!$C42</f>
        <v>46.661859691422592</v>
      </c>
      <c r="F44" s="4">
        <f t="shared" si="0"/>
        <v>9.3631517797680317</v>
      </c>
      <c r="G44" s="19"/>
      <c r="H44" s="8"/>
      <c r="I44" s="8"/>
      <c r="J44" s="8"/>
    </row>
    <row r="45" spans="1:10">
      <c r="A45" s="2" t="s">
        <v>92</v>
      </c>
      <c r="B45" s="2" t="s">
        <v>40</v>
      </c>
      <c r="C45" s="13">
        <f>1000*INDEX('Data - Total'!$C$2:$R$53,MATCH($B45,'Data - Total'!$B$2:$B$53,0),MATCH($H$1,'Data - Total'!$C$1:$R$1,0))/Population!$C43</f>
        <v>1556.6663088145333</v>
      </c>
      <c r="D45" s="10">
        <f>INDEX('Data - Current'!$C$2:$R$53,MATCH($B45,'Data - Current'!$B$2:$B$53,0),MATCH($H$1,'Data - Current'!$C$1:$R$1,0))*1000/Population!$C43</f>
        <v>1408.157038220937</v>
      </c>
      <c r="E45" s="10">
        <f>INDEX('Data - Capital'!$C$2:$R$53,MATCH($B45,'Data - Capital'!$B$2:$B$53,0),MATCH($H$1,'Data - Capital'!$C$1:$R$1,0))*1000/Population!$C43</f>
        <v>180.31978428927496</v>
      </c>
      <c r="F45" s="4">
        <f t="shared" si="0"/>
        <v>31.810513695678765</v>
      </c>
      <c r="G45" s="19"/>
      <c r="H45" s="8"/>
      <c r="I45" s="8"/>
      <c r="J45" s="8"/>
    </row>
    <row r="46" spans="1:10">
      <c r="A46" s="2" t="s">
        <v>93</v>
      </c>
      <c r="B46" s="2" t="s">
        <v>41</v>
      </c>
      <c r="C46" s="13">
        <f>1000*INDEX('Data - Total'!$C$2:$R$53,MATCH($B46,'Data - Total'!$B$2:$B$53,0),MATCH($H$1,'Data - Total'!$C$1:$R$1,0))/Population!$C44</f>
        <v>1485.4859892822562</v>
      </c>
      <c r="D46" s="10">
        <f>INDEX('Data - Current'!$C$2:$R$53,MATCH($B46,'Data - Current'!$B$2:$B$53,0),MATCH($H$1,'Data - Current'!$C$1:$R$1,0))*1000/Population!$C44</f>
        <v>1300.4419391638626</v>
      </c>
      <c r="E46" s="10">
        <f>INDEX('Data - Capital'!$C$2:$R$53,MATCH($B46,'Data - Capital'!$B$2:$B$53,0),MATCH($H$1,'Data - Capital'!$C$1:$R$1,0))*1000/Population!$C44</f>
        <v>206.26983213981001</v>
      </c>
      <c r="F46" s="4">
        <f t="shared" si="0"/>
        <v>21.225782021416308</v>
      </c>
      <c r="G46" s="19"/>
      <c r="H46" s="8"/>
      <c r="I46" s="8"/>
      <c r="J46" s="8"/>
    </row>
    <row r="47" spans="1:10">
      <c r="A47" s="2" t="s">
        <v>94</v>
      </c>
      <c r="B47" s="2" t="s">
        <v>42</v>
      </c>
      <c r="C47" s="13">
        <f>1000*INDEX('Data - Total'!$C$2:$R$53,MATCH($B47,'Data - Total'!$B$2:$B$53,0),MATCH($H$1,'Data - Total'!$C$1:$R$1,0))/Population!$C45</f>
        <v>1347.958700435325</v>
      </c>
      <c r="D47" s="10">
        <f>INDEX('Data - Current'!$C$2:$R$53,MATCH($B47,'Data - Current'!$B$2:$B$53,0),MATCH($H$1,'Data - Current'!$C$1:$R$1,0))*1000/Population!$C45</f>
        <v>1295.0115852748886</v>
      </c>
      <c r="E47" s="10">
        <f>INDEX('Data - Capital'!$C$2:$R$53,MATCH($B47,'Data - Capital'!$B$2:$B$53,0),MATCH($H$1,'Data - Capital'!$C$1:$R$1,0))*1000/Population!$C45</f>
        <v>104.02999019236807</v>
      </c>
      <c r="F47" s="4">
        <f t="shared" si="0"/>
        <v>51.082875031931735</v>
      </c>
      <c r="G47" s="19"/>
      <c r="H47" s="8"/>
      <c r="I47" s="8"/>
      <c r="J47" s="8"/>
    </row>
    <row r="48" spans="1:10">
      <c r="A48" s="2" t="s">
        <v>95</v>
      </c>
      <c r="B48" s="2" t="s">
        <v>43</v>
      </c>
      <c r="C48" s="13">
        <f>1000*INDEX('Data - Total'!$C$2:$R$53,MATCH($B48,'Data - Total'!$B$2:$B$53,0),MATCH($H$1,'Data - Total'!$C$1:$R$1,0))/Population!$C46</f>
        <v>1687.4115088657645</v>
      </c>
      <c r="D48" s="10">
        <f>INDEX('Data - Current'!$C$2:$R$53,MATCH($B48,'Data - Current'!$B$2:$B$53,0),MATCH($H$1,'Data - Current'!$C$1:$R$1,0))*1000/Population!$C46</f>
        <v>1489.6274383851078</v>
      </c>
      <c r="E48" s="10">
        <f>INDEX('Data - Capital'!$C$2:$R$53,MATCH($B48,'Data - Capital'!$B$2:$B$53,0),MATCH($H$1,'Data - Capital'!$C$1:$R$1,0))*1000/Population!$C46</f>
        <v>212.24398072507603</v>
      </c>
      <c r="F48" s="4">
        <f t="shared" si="0"/>
        <v>14.459910244419234</v>
      </c>
      <c r="G48" s="19"/>
      <c r="H48" s="8"/>
      <c r="I48" s="8"/>
      <c r="J48" s="8"/>
    </row>
    <row r="49" spans="1:10">
      <c r="A49" s="2" t="s">
        <v>97</v>
      </c>
      <c r="B49" s="2" t="s">
        <v>45</v>
      </c>
      <c r="C49" s="13">
        <f>1000*INDEX('Data - Total'!$C$2:$R$53,MATCH($B49,'Data - Total'!$B$2:$B$53,0),MATCH($H$1,'Data - Total'!$C$1:$R$1,0))/Population!$C47</f>
        <v>1471.8793188834104</v>
      </c>
      <c r="D49" s="10">
        <f>INDEX('Data - Current'!$C$2:$R$53,MATCH($B49,'Data - Current'!$B$2:$B$53,0),MATCH($H$1,'Data - Current'!$C$1:$R$1,0))*1000/Population!$C47</f>
        <v>1242.8321858339573</v>
      </c>
      <c r="E49" s="10">
        <f>INDEX('Data - Capital'!$C$2:$R$53,MATCH($B49,'Data - Capital'!$B$2:$B$53,0),MATCH($H$1,'Data - Capital'!$C$1:$R$1,0))*1000/Population!$C47</f>
        <v>233.44403217434612</v>
      </c>
      <c r="F49" s="4">
        <f t="shared" si="0"/>
        <v>4.3968991248930251</v>
      </c>
      <c r="G49" s="19"/>
      <c r="H49" s="8"/>
      <c r="I49" s="8"/>
      <c r="J49" s="8"/>
    </row>
    <row r="50" spans="1:10">
      <c r="A50" s="2" t="s">
        <v>98</v>
      </c>
      <c r="B50" s="2" t="s">
        <v>46</v>
      </c>
      <c r="C50" s="13">
        <f>1000*INDEX('Data - Total'!$C$2:$R$53,MATCH($B50,'Data - Total'!$B$2:$B$53,0),MATCH($H$1,'Data - Total'!$C$1:$R$1,0))/Population!$C48</f>
        <v>2350.2550555947732</v>
      </c>
      <c r="D50" s="10">
        <f>INDEX('Data - Current'!$C$2:$R$53,MATCH($B50,'Data - Current'!$B$2:$B$53,0),MATCH($H$1,'Data - Current'!$C$1:$R$1,0))*1000/Population!$C48</f>
        <v>2286.1094519099624</v>
      </c>
      <c r="E50" s="10">
        <f>INDEX('Data - Capital'!$C$2:$R$53,MATCH($B50,'Data - Capital'!$B$2:$B$53,0),MATCH($H$1,'Data - Capital'!$C$1:$R$1,0))*1000/Population!$C48</f>
        <v>73.127649176379649</v>
      </c>
      <c r="F50" s="4">
        <f t="shared" si="0"/>
        <v>8.982045491568897</v>
      </c>
      <c r="G50" s="19"/>
      <c r="H50" s="8"/>
      <c r="I50" s="8"/>
      <c r="J50" s="8"/>
    </row>
    <row r="51" spans="1:10">
      <c r="A51" s="2" t="s">
        <v>99</v>
      </c>
      <c r="B51" s="2" t="s">
        <v>47</v>
      </c>
      <c r="C51" s="13">
        <f>1000*INDEX('Data - Total'!$C$2:$R$53,MATCH($B51,'Data - Total'!$B$2:$B$53,0),MATCH($H$1,'Data - Total'!$C$1:$R$1,0))/Population!$C49</f>
        <v>1835.9313117278714</v>
      </c>
      <c r="D51" s="10">
        <f>INDEX('Data - Current'!$C$2:$R$53,MATCH($B51,'Data - Current'!$B$2:$B$53,0),MATCH($H$1,'Data - Current'!$C$1:$R$1,0))*1000/Population!$C49</f>
        <v>1671.2719056823876</v>
      </c>
      <c r="E51" s="10">
        <f>INDEX('Data - Capital'!$C$2:$R$53,MATCH($B51,'Data - Capital'!$B$2:$B$53,0),MATCH($H$1,'Data - Capital'!$C$1:$R$1,0))*1000/Population!$C49</f>
        <v>166.72044964851071</v>
      </c>
      <c r="F51" s="4">
        <f t="shared" si="0"/>
        <v>2.0610436030269739</v>
      </c>
      <c r="G51" s="19"/>
      <c r="H51" s="8"/>
      <c r="I51" s="8"/>
      <c r="J51" s="8"/>
    </row>
    <row r="52" spans="1:10">
      <c r="A52" s="2" t="s">
        <v>100</v>
      </c>
      <c r="B52" s="2" t="s">
        <v>48</v>
      </c>
      <c r="C52" s="13">
        <f>1000*INDEX('Data - Total'!$C$2:$R$53,MATCH($B52,'Data - Total'!$B$2:$B$53,0),MATCH($H$1,'Data - Total'!$C$1:$R$1,0))/Population!$C50</f>
        <v>1681.8080644401184</v>
      </c>
      <c r="D52" s="10">
        <f>INDEX('Data - Current'!$C$2:$R$53,MATCH($B52,'Data - Current'!$B$2:$B$53,0),MATCH($H$1,'Data - Current'!$C$1:$R$1,0))*1000/Population!$C50</f>
        <v>1479.4752277481123</v>
      </c>
      <c r="E52" s="10">
        <f>INDEX('Data - Capital'!$C$2:$R$53,MATCH($B52,'Data - Capital'!$B$2:$B$53,0),MATCH($H$1,'Data - Capital'!$C$1:$R$1,0))*1000/Population!$C50</f>
        <v>225.09902013028679</v>
      </c>
      <c r="F52" s="4">
        <f t="shared" si="0"/>
        <v>22.766183438280677</v>
      </c>
      <c r="G52" s="19"/>
      <c r="H52" s="8"/>
      <c r="I52" s="8"/>
      <c r="J52" s="8"/>
    </row>
    <row r="53" spans="1:10">
      <c r="A53" s="2" t="s">
        <v>101</v>
      </c>
      <c r="B53" s="2" t="s">
        <v>49</v>
      </c>
      <c r="C53" s="13">
        <f>1000*INDEX('Data - Total'!$C$2:$R$53,MATCH($B53,'Data - Total'!$B$2:$B$53,0),MATCH($H$1,'Data - Total'!$C$1:$R$1,0))/Population!$C51</f>
        <v>1718.1455929037829</v>
      </c>
      <c r="D53" s="10">
        <f>INDEX('Data - Current'!$C$2:$R$53,MATCH($B53,'Data - Current'!$B$2:$B$53,0),MATCH($H$1,'Data - Current'!$C$1:$R$1,0))*1000/Population!$C51</f>
        <v>1590.9073523699935</v>
      </c>
      <c r="E53" s="10">
        <f>INDEX('Data - Capital'!$C$2:$R$53,MATCH($B53,'Data - Capital'!$B$2:$B$53,0),MATCH($H$1,'Data - Capital'!$C$1:$R$1,0))*1000/Population!$C51</f>
        <v>132.02622618060639</v>
      </c>
      <c r="F53" s="4">
        <f t="shared" si="0"/>
        <v>4.7879856468171056</v>
      </c>
      <c r="G53" s="19"/>
      <c r="H53" s="8"/>
      <c r="I53" s="8"/>
      <c r="J53" s="8"/>
    </row>
    <row r="54" spans="1:10">
      <c r="A54" s="2" t="s">
        <v>102</v>
      </c>
      <c r="B54" s="2" t="s">
        <v>50</v>
      </c>
      <c r="C54" s="13">
        <f>1000*INDEX('Data - Total'!$C$2:$R$53,MATCH($B54,'Data - Total'!$B$2:$B$53,0),MATCH($H$1,'Data - Total'!$C$1:$R$1,0))/Population!$C52</f>
        <v>1751.9226577009017</v>
      </c>
      <c r="D54" s="10">
        <f>INDEX('Data - Current'!$C$2:$R$53,MATCH($B54,'Data - Current'!$B$2:$B$53,0),MATCH($H$1,'Data - Current'!$C$1:$R$1,0))*1000/Population!$C52</f>
        <v>1691.0346543024073</v>
      </c>
      <c r="E54" s="10">
        <f>INDEX('Data - Capital'!$C$2:$R$53,MATCH($B54,'Data - Capital'!$B$2:$B$53,0),MATCH($H$1,'Data - Capital'!$C$1:$R$1,0))*1000/Population!$C52</f>
        <v>78.764685003444612</v>
      </c>
      <c r="F54" s="4">
        <f t="shared" si="0"/>
        <v>17.876681604950136</v>
      </c>
      <c r="G54" s="19"/>
      <c r="H54" s="8"/>
      <c r="I54" s="8"/>
      <c r="J54" s="8"/>
    </row>
    <row r="55" spans="1:10">
      <c r="A55" s="3" t="s">
        <v>103</v>
      </c>
      <c r="B55" s="3" t="s">
        <v>51</v>
      </c>
      <c r="C55" s="13">
        <f>1000*INDEX('Data - Total'!$C$2:$R$53,MATCH($B55,'Data - Total'!$B$2:$B$53,0),MATCH($H$1,'Data - Total'!$C$1:$R$1,0))/Population!$C53</f>
        <v>2859.2598627475113</v>
      </c>
      <c r="D55" s="10">
        <f>INDEX('Data - Current'!$C$2:$R$53,MATCH($B55,'Data - Current'!$B$2:$B$53,0),MATCH($H$1,'Data - Current'!$C$1:$R$1,0))*1000/Population!$C53</f>
        <v>2495.4540963402223</v>
      </c>
      <c r="E55" s="10">
        <f>INDEX('Data - Capital'!$C$2:$R$53,MATCH($B55,'Data - Capital'!$B$2:$B$53,0),MATCH($H$1,'Data - Capital'!$C$1:$R$1,0))*1000/Population!$C53</f>
        <v>369.6751390639165</v>
      </c>
      <c r="F55" s="4">
        <f t="shared" si="0"/>
        <v>5.8693726566275473</v>
      </c>
      <c r="G55" s="19"/>
      <c r="H55" s="8"/>
      <c r="I55" s="8"/>
      <c r="J55" s="8"/>
    </row>
    <row r="56" spans="1:10" ht="15" customHeight="1">
      <c r="A56" s="32" t="s">
        <v>156</v>
      </c>
      <c r="B56" s="33"/>
      <c r="C56" s="33"/>
      <c r="D56" s="33"/>
      <c r="E56" s="33"/>
      <c r="F56" s="34"/>
      <c r="G56" s="19"/>
    </row>
    <row r="57" spans="1:10">
      <c r="A57" s="35"/>
      <c r="B57" s="36"/>
      <c r="C57" s="36"/>
      <c r="D57" s="36"/>
      <c r="E57" s="36"/>
      <c r="F57" s="37"/>
      <c r="G57" s="19"/>
    </row>
    <row r="58" spans="1:10">
      <c r="A58" s="35"/>
      <c r="B58" s="36"/>
      <c r="C58" s="36"/>
      <c r="D58" s="36"/>
      <c r="E58" s="36"/>
      <c r="F58" s="37"/>
      <c r="G58" s="19"/>
    </row>
    <row r="59" spans="1:10">
      <c r="A59" s="35"/>
      <c r="B59" s="36"/>
      <c r="C59" s="36"/>
      <c r="D59" s="36"/>
      <c r="E59" s="36"/>
      <c r="F59" s="37"/>
      <c r="G59" s="19"/>
    </row>
    <row r="60" spans="1:10">
      <c r="A60" s="35"/>
      <c r="B60" s="36"/>
      <c r="C60" s="36"/>
      <c r="D60" s="36"/>
      <c r="E60" s="36"/>
      <c r="F60" s="37"/>
      <c r="G60" s="19"/>
    </row>
    <row r="61" spans="1:10">
      <c r="A61" s="35"/>
      <c r="B61" s="36"/>
      <c r="C61" s="36"/>
      <c r="D61" s="36"/>
      <c r="E61" s="36"/>
      <c r="F61" s="37"/>
      <c r="G61" s="19"/>
    </row>
    <row r="62" spans="1:10">
      <c r="A62" s="35"/>
      <c r="B62" s="36"/>
      <c r="C62" s="36"/>
      <c r="D62" s="36"/>
      <c r="E62" s="36"/>
      <c r="F62" s="37"/>
      <c r="G62" s="19"/>
    </row>
    <row r="63" spans="1:10">
      <c r="A63" s="38"/>
      <c r="B63" s="39"/>
      <c r="C63" s="39"/>
      <c r="D63" s="39"/>
      <c r="E63" s="39"/>
      <c r="F63" s="40"/>
      <c r="G63" s="19"/>
    </row>
    <row r="67" spans="7:7">
      <c r="G67" s="6"/>
    </row>
  </sheetData>
  <mergeCells count="3">
    <mergeCell ref="A1:F1"/>
    <mergeCell ref="A2:F2"/>
    <mergeCell ref="A56:F6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opLeftCell="A49" workbookViewId="0">
      <selection activeCell="H72" sqref="H72"/>
    </sheetView>
  </sheetViews>
  <sheetFormatPr defaultColWidth="11.42578125" defaultRowHeight="15"/>
  <cols>
    <col min="2" max="2" width="15.85546875" bestFit="1" customWidth="1"/>
    <col min="3" max="3" width="19.7109375" customWidth="1"/>
    <col min="4" max="5" width="12.7109375" bestFit="1" customWidth="1"/>
    <col min="6" max="7" width="13.28515625" bestFit="1" customWidth="1"/>
    <col min="8" max="8" width="13.28515625" customWidth="1"/>
    <col min="9" max="9" width="15.28515625" bestFit="1" customWidth="1"/>
    <col min="10" max="10" width="19" bestFit="1" customWidth="1"/>
    <col min="11" max="11" width="18" bestFit="1" customWidth="1"/>
  </cols>
  <sheetData>
    <row r="1" spans="1:12">
      <c r="A1" s="26" t="s">
        <v>128</v>
      </c>
      <c r="B1" s="27"/>
      <c r="C1" s="27"/>
      <c r="D1" s="27"/>
      <c r="E1" s="27"/>
      <c r="F1" s="27"/>
      <c r="G1" s="28"/>
      <c r="H1" s="22"/>
      <c r="I1" t="s">
        <v>115</v>
      </c>
    </row>
    <row r="2" spans="1:12">
      <c r="A2" s="29" t="s">
        <v>161</v>
      </c>
      <c r="B2" s="30"/>
      <c r="C2" s="30"/>
      <c r="D2" s="30"/>
      <c r="E2" s="30"/>
      <c r="F2" s="30"/>
      <c r="G2" s="31"/>
      <c r="H2" s="23"/>
    </row>
    <row r="3" spans="1:12" ht="30" customHeight="1">
      <c r="A3" s="15" t="s">
        <v>104</v>
      </c>
      <c r="B3" s="15" t="s">
        <v>105</v>
      </c>
      <c r="C3" s="15" t="s">
        <v>111</v>
      </c>
      <c r="D3" s="16" t="s">
        <v>123</v>
      </c>
      <c r="E3" s="15" t="s">
        <v>124</v>
      </c>
      <c r="F3" s="15" t="s">
        <v>155</v>
      </c>
      <c r="G3" s="15" t="s">
        <v>110</v>
      </c>
      <c r="H3" s="24"/>
    </row>
    <row r="4" spans="1:12">
      <c r="A4" s="1" t="s">
        <v>96</v>
      </c>
      <c r="B4" s="1" t="s">
        <v>44</v>
      </c>
      <c r="C4" s="12">
        <f>1000*INDEX('Data - Total'!$C$2:$R$53,MATCH($B4,'Data - Total'!$B$2:$B$53,0),MATCH($I$1,'Data - Total'!$C$1:$R$1,0))/Population!$C2</f>
        <v>597.42920805483959</v>
      </c>
      <c r="D4" s="12">
        <f>INDEX('Data - Current'!$C$2:$R$53,MATCH($B4,'Data - Current'!$B$2:$B$53,0),MATCH($I$1,'Data - Current'!$C$1:$R$1,0))*1000/Population!$C2</f>
        <v>722.04934443813397</v>
      </c>
      <c r="E4" s="12">
        <f>INDEX('Data - Capital'!$C$2:$R$53,MATCH($B4,'Data - Capital'!$B$2:$B$53,0),MATCH($I$1,'Data - Capital'!$C$1:$R$1,0))*1000/Population!$C2</f>
        <v>103.90021678822551</v>
      </c>
      <c r="F4" s="12">
        <f>'Data - Assistance'!C2*1000/Population!C2</f>
        <v>86.098150609796036</v>
      </c>
      <c r="G4" s="9">
        <f>D4+E4+F4-C4</f>
        <v>314.61850378131589</v>
      </c>
      <c r="H4" s="25"/>
      <c r="I4" s="8"/>
      <c r="J4" s="8"/>
      <c r="L4" s="8"/>
    </row>
    <row r="5" spans="1:12">
      <c r="A5" s="2" t="s">
        <v>52</v>
      </c>
      <c r="B5" s="2" t="s">
        <v>0</v>
      </c>
      <c r="C5" s="13">
        <f>1000*INDEX('Data - Total'!$C$2:$R$53,MATCH($B5,'Data - Total'!$B$2:$B$53,0),MATCH($I$1,'Data - Total'!$C$1:$R$1,0))/Population!$C3</f>
        <v>627.99793419137461</v>
      </c>
      <c r="D5" s="10">
        <f>INDEX('Data - Current'!$C$2:$R$53,MATCH($B5,'Data - Current'!$B$2:$B$53,0),MATCH($I$1,'Data - Current'!$C$1:$R$1,0))*1000/Population!$C3</f>
        <v>804.3022042211245</v>
      </c>
      <c r="E5" s="10">
        <f>INDEX('Data - Capital'!$C$2:$R$53,MATCH($B5,'Data - Capital'!$B$2:$B$53,0),MATCH($I$1,'Data - Capital'!$C$1:$R$1,0))*1000/Population!$C3</f>
        <v>150.75109746083226</v>
      </c>
      <c r="F5" s="10">
        <f>'Data - Assistance'!C3*1000/Population!C3</f>
        <v>95.212563238404115</v>
      </c>
      <c r="G5" s="10">
        <f>D5+E5+F5-C5</f>
        <v>422.26793072898624</v>
      </c>
      <c r="H5" s="25"/>
      <c r="I5" s="8"/>
      <c r="J5" s="8"/>
      <c r="L5" s="8"/>
    </row>
    <row r="6" spans="1:12">
      <c r="A6" s="2" t="s">
        <v>53</v>
      </c>
      <c r="B6" s="2" t="s">
        <v>1</v>
      </c>
      <c r="C6" s="13">
        <f>1000*INDEX('Data - Total'!$C$2:$R$53,MATCH($B6,'Data - Total'!$B$2:$B$53,0),MATCH($I$1,'Data - Total'!$C$1:$R$1,0))/Population!$C4</f>
        <v>1007.9238825793585</v>
      </c>
      <c r="D6" s="10">
        <f>INDEX('Data - Current'!$C$2:$R$53,MATCH($B6,'Data - Current'!$B$2:$B$53,0),MATCH($I$1,'Data - Current'!$C$1:$R$1,0))*1000/Population!$C4</f>
        <v>944.88025266694115</v>
      </c>
      <c r="E6" s="10">
        <f>INDEX('Data - Capital'!$C$2:$R$53,MATCH($B6,'Data - Capital'!$B$2:$B$53,0),MATCH($I$1,'Data - Capital'!$C$1:$R$1,0))*1000/Population!$C4</f>
        <v>278.86923610379699</v>
      </c>
      <c r="F6" s="10">
        <f>'Data - Assistance'!C4*1000/Population!C4</f>
        <v>26.603071342299963</v>
      </c>
      <c r="G6" s="10">
        <f t="shared" ref="G6:G55" si="0">D6+E6+F6-C6</f>
        <v>242.42867753367943</v>
      </c>
      <c r="H6" s="25"/>
      <c r="I6" s="8"/>
      <c r="J6" s="8"/>
      <c r="L6" s="8"/>
    </row>
    <row r="7" spans="1:12">
      <c r="A7" s="2" t="s">
        <v>54</v>
      </c>
      <c r="B7" s="2" t="s">
        <v>2</v>
      </c>
      <c r="C7" s="13">
        <f>1000*INDEX('Data - Total'!$C$2:$R$53,MATCH($B7,'Data - Total'!$B$2:$B$53,0),MATCH($I$1,'Data - Total'!$C$1:$R$1,0))/Population!$C5</f>
        <v>519.31672380310897</v>
      </c>
      <c r="D7" s="10">
        <f>INDEX('Data - Current'!$C$2:$R$53,MATCH($B7,'Data - Current'!$B$2:$B$53,0),MATCH($I$1,'Data - Current'!$C$1:$R$1,0))*1000/Population!$C5</f>
        <v>618.56437138626495</v>
      </c>
      <c r="E7" s="10">
        <f>INDEX('Data - Capital'!$C$2:$R$53,MATCH($B7,'Data - Capital'!$B$2:$B$53,0),MATCH($I$1,'Data - Capital'!$C$1:$R$1,0))*1000/Population!$C5</f>
        <v>108.27798145155238</v>
      </c>
      <c r="F7" s="10">
        <f>'Data - Assistance'!C5*1000/Population!C5</f>
        <v>87.234809729240979</v>
      </c>
      <c r="G7" s="10">
        <f>D7+E7+F7-C7</f>
        <v>294.76043876394931</v>
      </c>
      <c r="H7" s="25"/>
      <c r="I7" s="8"/>
      <c r="J7" s="8"/>
      <c r="L7" s="8"/>
    </row>
    <row r="8" spans="1:12">
      <c r="A8" s="2" t="s">
        <v>55</v>
      </c>
      <c r="B8" s="2" t="s">
        <v>3</v>
      </c>
      <c r="C8" s="13">
        <f>1000*INDEX('Data - Total'!$C$2:$R$53,MATCH($B8,'Data - Total'!$B$2:$B$53,0),MATCH($I$1,'Data - Total'!$C$1:$R$1,0))/Population!$C6</f>
        <v>777.23459804021297</v>
      </c>
      <c r="D8" s="10">
        <f>INDEX('Data - Current'!$C$2:$R$53,MATCH($B8,'Data - Current'!$B$2:$B$53,0),MATCH($I$1,'Data - Current'!$C$1:$R$1,0))*1000/Population!$C6</f>
        <v>772.20052215780015</v>
      </c>
      <c r="E8" s="10">
        <f>INDEX('Data - Capital'!$C$2:$R$53,MATCH($B8,'Data - Capital'!$B$2:$B$53,0),MATCH($I$1,'Data - Capital'!$C$1:$R$1,0))*1000/Population!$C6</f>
        <v>123.88702403960262</v>
      </c>
      <c r="F8" s="10">
        <f>'Data - Assistance'!C6*1000/Population!C6</f>
        <v>173.91041942155766</v>
      </c>
      <c r="G8" s="10">
        <f t="shared" si="0"/>
        <v>292.76336757874731</v>
      </c>
      <c r="H8" s="25"/>
      <c r="I8" s="8"/>
      <c r="J8" s="8"/>
      <c r="L8" s="8"/>
    </row>
    <row r="9" spans="1:12">
      <c r="A9" s="2" t="s">
        <v>56</v>
      </c>
      <c r="B9" s="2" t="s">
        <v>4</v>
      </c>
      <c r="C9" s="13">
        <f>1000*INDEX('Data - Total'!$C$2:$R$53,MATCH($B9,'Data - Total'!$B$2:$B$53,0),MATCH($I$1,'Data - Total'!$C$1:$R$1,0))/Population!$C7</f>
        <v>832.10319897810928</v>
      </c>
      <c r="D9" s="10">
        <f>INDEX('Data - Current'!$C$2:$R$53,MATCH($B9,'Data - Current'!$B$2:$B$53,0),MATCH($I$1,'Data - Current'!$C$1:$R$1,0))*1000/Population!$C7</f>
        <v>829.00379320690706</v>
      </c>
      <c r="E9" s="10">
        <f>INDEX('Data - Capital'!$C$2:$R$53,MATCH($B9,'Data - Capital'!$B$2:$B$53,0),MATCH($I$1,'Data - Capital'!$C$1:$R$1,0))*1000/Population!$C7</f>
        <v>112.71864535380757</v>
      </c>
      <c r="F9" s="10">
        <f>'Data - Assistance'!C7*1000/Population!C7</f>
        <v>108.72621495329558</v>
      </c>
      <c r="G9" s="10">
        <f t="shared" si="0"/>
        <v>218.3454545359009</v>
      </c>
      <c r="H9" s="25"/>
      <c r="I9" s="8"/>
      <c r="J9" s="8"/>
      <c r="L9" s="8"/>
    </row>
    <row r="10" spans="1:12">
      <c r="A10" s="2" t="s">
        <v>57</v>
      </c>
      <c r="B10" s="2" t="s">
        <v>5</v>
      </c>
      <c r="C10" s="13">
        <f>1000*INDEX('Data - Total'!$C$2:$R$53,MATCH($B10,'Data - Total'!$B$2:$B$53,0),MATCH($I$1,'Data - Total'!$C$1:$R$1,0))/Population!$C8</f>
        <v>504.04962990028912</v>
      </c>
      <c r="D10" s="10">
        <f>INDEX('Data - Current'!$C$2:$R$53,MATCH($B10,'Data - Current'!$B$2:$B$53,0),MATCH($I$1,'Data - Current'!$C$1:$R$1,0))*1000/Population!$C8</f>
        <v>781.25719295900444</v>
      </c>
      <c r="E10" s="10">
        <f>INDEX('Data - Capital'!$C$2:$R$53,MATCH($B10,'Data - Capital'!$B$2:$B$53,0),MATCH($I$1,'Data - Capital'!$C$1:$R$1,0))*1000/Population!$C8</f>
        <v>102.91023630176498</v>
      </c>
      <c r="F10" s="10">
        <f>'Data - Assistance'!C8*1000/Population!C8</f>
        <v>66.920353201614347</v>
      </c>
      <c r="G10" s="10">
        <f t="shared" si="0"/>
        <v>447.03815256209464</v>
      </c>
      <c r="H10" s="25"/>
      <c r="I10" s="8"/>
      <c r="J10" s="8"/>
      <c r="L10" s="8"/>
    </row>
    <row r="11" spans="1:12">
      <c r="A11" s="2" t="s">
        <v>58</v>
      </c>
      <c r="B11" s="2" t="s">
        <v>6</v>
      </c>
      <c r="C11" s="13">
        <f>1000*INDEX('Data - Total'!$C$2:$R$53,MATCH($B11,'Data - Total'!$B$2:$B$53,0),MATCH($I$1,'Data - Total'!$C$1:$R$1,0))/Population!$C9</f>
        <v>503.50382070587216</v>
      </c>
      <c r="D11" s="10">
        <f>INDEX('Data - Current'!$C$2:$R$53,MATCH($B11,'Data - Current'!$B$2:$B$53,0),MATCH($I$1,'Data - Current'!$C$1:$R$1,0))*1000/Population!$C9</f>
        <v>616.76314183156842</v>
      </c>
      <c r="E11" s="10">
        <f>INDEX('Data - Capital'!$C$2:$R$53,MATCH($B11,'Data - Capital'!$B$2:$B$53,0),MATCH($I$1,'Data - Capital'!$C$1:$R$1,0))*1000/Population!$C9</f>
        <v>107.8945303784093</v>
      </c>
      <c r="F11" s="10">
        <f>'Data - Assistance'!C9*1000/Population!C9</f>
        <v>92.098402998918857</v>
      </c>
      <c r="G11" s="10">
        <f t="shared" si="0"/>
        <v>313.25225450302446</v>
      </c>
      <c r="H11" s="25"/>
      <c r="I11" s="8"/>
      <c r="J11" s="8"/>
      <c r="L11" s="8"/>
    </row>
    <row r="12" spans="1:12">
      <c r="A12" s="2" t="s">
        <v>59</v>
      </c>
      <c r="B12" s="2" t="s">
        <v>7</v>
      </c>
      <c r="C12" s="13">
        <f>1000*INDEX('Data - Total'!$C$2:$R$53,MATCH($B12,'Data - Total'!$B$2:$B$53,0),MATCH($I$1,'Data - Total'!$C$1:$R$1,0))/Population!$C10</f>
        <v>677.5317625733328</v>
      </c>
      <c r="D12" s="10">
        <f>INDEX('Data - Current'!$C$2:$R$53,MATCH($B12,'Data - Current'!$B$2:$B$53,0),MATCH($I$1,'Data - Current'!$C$1:$R$1,0))*1000/Population!$C10</f>
        <v>1050.6881481893506</v>
      </c>
      <c r="E12" s="10">
        <f>INDEX('Data - Capital'!$C$2:$R$53,MATCH($B12,'Data - Capital'!$B$2:$B$53,0),MATCH($I$1,'Data - Capital'!$C$1:$R$1,0))*1000/Population!$C10</f>
        <v>205.64173540513983</v>
      </c>
      <c r="F12" s="10">
        <f>'Data - Assistance'!C10*1000/Population!C10</f>
        <v>210.76235629269229</v>
      </c>
      <c r="G12" s="10">
        <f t="shared" si="0"/>
        <v>789.56047731384979</v>
      </c>
      <c r="H12" s="25"/>
      <c r="I12" s="8"/>
      <c r="J12" s="8"/>
      <c r="L12" s="8"/>
    </row>
    <row r="13" spans="1:12">
      <c r="A13" s="2" t="s">
        <v>60</v>
      </c>
      <c r="B13" s="2" t="s">
        <v>8</v>
      </c>
      <c r="C13" s="13">
        <f>1000*INDEX('Data - Total'!$C$2:$R$53,MATCH($B13,'Data - Total'!$B$2:$B$53,0),MATCH($I$1,'Data - Total'!$C$1:$R$1,0))/Population!$C11</f>
        <v>223.80479969765685</v>
      </c>
      <c r="D13" s="10">
        <f>INDEX('Data - Current'!$C$2:$R$53,MATCH($B13,'Data - Current'!$B$2:$B$53,0),MATCH($I$1,'Data - Current'!$C$1:$R$1,0))*1000/Population!$C11</f>
        <v>225.6346056941295</v>
      </c>
      <c r="E13" s="10">
        <f>INDEX('Data - Capital'!$C$2:$R$53,MATCH($B13,'Data - Capital'!$B$2:$B$53,0),MATCH($I$1,'Data - Capital'!$C$1:$R$1,0))*1000/Population!$C11</f>
        <v>42.825648778029731</v>
      </c>
      <c r="F13" s="10">
        <f>'Data - Assistance'!C11*1000/Population!C11</f>
        <v>0</v>
      </c>
      <c r="G13" s="10">
        <f t="shared" si="0"/>
        <v>44.655454774502402</v>
      </c>
      <c r="H13" s="25"/>
      <c r="I13" s="8"/>
      <c r="J13" s="8"/>
      <c r="L13" s="8"/>
    </row>
    <row r="14" spans="1:12">
      <c r="A14" s="2" t="s">
        <v>61</v>
      </c>
      <c r="B14" s="2" t="s">
        <v>9</v>
      </c>
      <c r="C14" s="13">
        <f>1000*INDEX('Data - Total'!$C$2:$R$53,MATCH($B14,'Data - Total'!$B$2:$B$53,0),MATCH($I$1,'Data - Total'!$C$1:$R$1,0))/Population!$C12</f>
        <v>427.73242432275634</v>
      </c>
      <c r="D14" s="10">
        <f>INDEX('Data - Current'!$C$2:$R$53,MATCH($B14,'Data - Current'!$B$2:$B$53,0),MATCH($I$1,'Data - Current'!$C$1:$R$1,0))*1000/Population!$C12</f>
        <v>442.23391092146181</v>
      </c>
      <c r="E14" s="10">
        <f>INDEX('Data - Capital'!$C$2:$R$53,MATCH($B14,'Data - Capital'!$B$2:$B$53,0),MATCH($I$1,'Data - Capital'!$C$1:$R$1,0))*1000/Population!$C12</f>
        <v>51.926099457113899</v>
      </c>
      <c r="F14" s="10">
        <f>'Data - Assistance'!C12*1000/Population!C12</f>
        <v>89.830323616989432</v>
      </c>
      <c r="G14" s="10">
        <f t="shared" si="0"/>
        <v>156.25790967280881</v>
      </c>
      <c r="H14" s="25"/>
      <c r="I14" s="8"/>
      <c r="J14" s="8"/>
      <c r="L14" s="8"/>
    </row>
    <row r="15" spans="1:12">
      <c r="A15" s="2" t="s">
        <v>62</v>
      </c>
      <c r="B15" s="2" t="s">
        <v>10</v>
      </c>
      <c r="C15" s="13">
        <f>1000*INDEX('Data - Total'!$C$2:$R$53,MATCH($B15,'Data - Total'!$B$2:$B$53,0),MATCH($I$1,'Data - Total'!$C$1:$R$1,0))/Population!$C13</f>
        <v>462.78142957959471</v>
      </c>
      <c r="D15" s="10">
        <f>INDEX('Data - Current'!$C$2:$R$53,MATCH($B15,'Data - Current'!$B$2:$B$53,0),MATCH($I$1,'Data - Current'!$C$1:$R$1,0))*1000/Population!$C13</f>
        <v>551.78606714386535</v>
      </c>
      <c r="E15" s="10">
        <f>INDEX('Data - Capital'!$C$2:$R$53,MATCH($B15,'Data - Capital'!$B$2:$B$53,0),MATCH($I$1,'Data - Capital'!$C$1:$R$1,0))*1000/Population!$C13</f>
        <v>80.758947474543803</v>
      </c>
      <c r="F15" s="10">
        <f>'Data - Assistance'!C13*1000/Population!C13</f>
        <v>93.403165641697754</v>
      </c>
      <c r="G15" s="10">
        <f t="shared" si="0"/>
        <v>263.16675068051222</v>
      </c>
      <c r="H15" s="25"/>
      <c r="I15" s="8"/>
      <c r="J15" s="8"/>
      <c r="L15" s="8"/>
    </row>
    <row r="16" spans="1:12">
      <c r="A16" s="2" t="s">
        <v>63</v>
      </c>
      <c r="B16" s="2" t="s">
        <v>11</v>
      </c>
      <c r="C16" s="13">
        <f>1000*INDEX('Data - Total'!$C$2:$R$53,MATCH($B16,'Data - Total'!$B$2:$B$53,0),MATCH($I$1,'Data - Total'!$C$1:$R$1,0))/Population!$C14</f>
        <v>879.69407639187057</v>
      </c>
      <c r="D16" s="10">
        <f>INDEX('Data - Current'!$C$2:$R$53,MATCH($B16,'Data - Current'!$B$2:$B$53,0),MATCH($I$1,'Data - Current'!$C$1:$R$1,0))*1000/Population!$C14</f>
        <v>784.34640133374876</v>
      </c>
      <c r="E16" s="10">
        <f>INDEX('Data - Capital'!$C$2:$R$53,MATCH($B16,'Data - Capital'!$B$2:$B$53,0),MATCH($I$1,'Data - Capital'!$C$1:$R$1,0))*1000/Population!$C14</f>
        <v>297.47710670708506</v>
      </c>
      <c r="F16" s="10">
        <f>'Data - Assistance'!C14*1000/Population!C14</f>
        <v>65.912723314612791</v>
      </c>
      <c r="G16" s="10">
        <f t="shared" si="0"/>
        <v>268.04215496357597</v>
      </c>
      <c r="H16" s="25"/>
      <c r="I16" s="8"/>
      <c r="J16" s="8"/>
      <c r="L16" s="8"/>
    </row>
    <row r="17" spans="1:12">
      <c r="A17" s="2" t="s">
        <v>64</v>
      </c>
      <c r="B17" s="2" t="s">
        <v>12</v>
      </c>
      <c r="C17" s="13">
        <f>1000*INDEX('Data - Total'!$C$2:$R$53,MATCH($B17,'Data - Total'!$B$2:$B$53,0),MATCH($I$1,'Data - Total'!$C$1:$R$1,0))/Population!$C15</f>
        <v>423.70909820191906</v>
      </c>
      <c r="D17" s="10">
        <f>INDEX('Data - Current'!$C$2:$R$53,MATCH($B17,'Data - Current'!$B$2:$B$53,0),MATCH($I$1,'Data - Current'!$C$1:$R$1,0))*1000/Population!$C15</f>
        <v>576.82236664807374</v>
      </c>
      <c r="E17" s="10">
        <f>INDEX('Data - Capital'!$C$2:$R$53,MATCH($B17,'Data - Capital'!$B$2:$B$53,0),MATCH($I$1,'Data - Capital'!$C$1:$R$1,0))*1000/Population!$C15</f>
        <v>69.813673938793798</v>
      </c>
      <c r="F17" s="10">
        <f>'Data - Assistance'!C15*1000/Population!C15</f>
        <v>47.329827837978428</v>
      </c>
      <c r="G17" s="10">
        <f t="shared" si="0"/>
        <v>270.25677022292695</v>
      </c>
      <c r="H17" s="25"/>
      <c r="I17" s="8"/>
      <c r="J17" s="8"/>
      <c r="L17" s="8"/>
    </row>
    <row r="18" spans="1:12">
      <c r="A18" s="2" t="s">
        <v>65</v>
      </c>
      <c r="B18" s="2" t="s">
        <v>13</v>
      </c>
      <c r="C18" s="13">
        <f>1000*INDEX('Data - Total'!$C$2:$R$53,MATCH($B18,'Data - Total'!$B$2:$B$53,0),MATCH($I$1,'Data - Total'!$C$1:$R$1,0))/Population!$C16</f>
        <v>489.19472884501602</v>
      </c>
      <c r="D18" s="10">
        <f>INDEX('Data - Current'!$C$2:$R$53,MATCH($B18,'Data - Current'!$B$2:$B$53,0),MATCH($I$1,'Data - Current'!$C$1:$R$1,0))*1000/Population!$C16</f>
        <v>635.54354698000884</v>
      </c>
      <c r="E18" s="10">
        <f>INDEX('Data - Capital'!$C$2:$R$53,MATCH($B18,'Data - Capital'!$B$2:$B$53,0),MATCH($I$1,'Data - Capital'!$C$1:$R$1,0))*1000/Population!$C16</f>
        <v>61.875071026241514</v>
      </c>
      <c r="F18" s="10">
        <f>'Data - Assistance'!C16*1000/Population!C16</f>
        <v>80.382480242956163</v>
      </c>
      <c r="G18" s="10">
        <f t="shared" si="0"/>
        <v>288.60636940419045</v>
      </c>
      <c r="H18" s="25"/>
      <c r="I18" s="8"/>
      <c r="J18" s="8"/>
      <c r="L18" s="8"/>
    </row>
    <row r="19" spans="1:12">
      <c r="A19" s="2" t="s">
        <v>66</v>
      </c>
      <c r="B19" s="2" t="s">
        <v>14</v>
      </c>
      <c r="C19" s="13">
        <f>1000*INDEX('Data - Total'!$C$2:$R$53,MATCH($B19,'Data - Total'!$B$2:$B$53,0),MATCH($I$1,'Data - Total'!$C$1:$R$1,0))/Population!$C17</f>
        <v>540.57723041003226</v>
      </c>
      <c r="D19" s="10">
        <f>INDEX('Data - Current'!$C$2:$R$53,MATCH($B19,'Data - Current'!$B$2:$B$53,0),MATCH($I$1,'Data - Current'!$C$1:$R$1,0))*1000/Population!$C17</f>
        <v>824.23865399581985</v>
      </c>
      <c r="E19" s="10">
        <f>INDEX('Data - Capital'!$C$2:$R$53,MATCH($B19,'Data - Capital'!$B$2:$B$53,0),MATCH($I$1,'Data - Capital'!$C$1:$R$1,0))*1000/Population!$C17</f>
        <v>96.68332509385661</v>
      </c>
      <c r="F19" s="10">
        <f>'Data - Assistance'!C17*1000/Population!C17</f>
        <v>129.03173503800764</v>
      </c>
      <c r="G19" s="10">
        <f t="shared" si="0"/>
        <v>509.37648371765192</v>
      </c>
      <c r="H19" s="25"/>
      <c r="I19" s="8"/>
      <c r="J19" s="8"/>
      <c r="L19" s="8"/>
    </row>
    <row r="20" spans="1:12">
      <c r="A20" s="2" t="s">
        <v>67</v>
      </c>
      <c r="B20" s="2" t="s">
        <v>15</v>
      </c>
      <c r="C20" s="13">
        <f>1000*INDEX('Data - Total'!$C$2:$R$53,MATCH($B20,'Data - Total'!$B$2:$B$53,0),MATCH($I$1,'Data - Total'!$C$1:$R$1,0))/Population!$C18</f>
        <v>705.57277705803278</v>
      </c>
      <c r="D20" s="10">
        <f>INDEX('Data - Current'!$C$2:$R$53,MATCH($B20,'Data - Current'!$B$2:$B$53,0),MATCH($I$1,'Data - Current'!$C$1:$R$1,0))*1000/Population!$C18</f>
        <v>991.66269768379368</v>
      </c>
      <c r="E20" s="10">
        <f>INDEX('Data - Capital'!$C$2:$R$53,MATCH($B20,'Data - Capital'!$B$2:$B$53,0),MATCH($I$1,'Data - Capital'!$C$1:$R$1,0))*1000/Population!$C18</f>
        <v>141.18503804534231</v>
      </c>
      <c r="F20" s="10">
        <f>'Data - Assistance'!C18*1000/Population!C18</f>
        <v>87.86108939233111</v>
      </c>
      <c r="G20" s="10">
        <f t="shared" si="0"/>
        <v>515.13604806343449</v>
      </c>
      <c r="H20" s="25"/>
      <c r="I20" s="8"/>
      <c r="J20" s="8"/>
      <c r="L20" s="8"/>
    </row>
    <row r="21" spans="1:12">
      <c r="A21" s="2" t="s">
        <v>68</v>
      </c>
      <c r="B21" s="2" t="s">
        <v>16</v>
      </c>
      <c r="C21" s="13">
        <f>1000*INDEX('Data - Total'!$C$2:$R$53,MATCH($B21,'Data - Total'!$B$2:$B$53,0),MATCH($I$1,'Data - Total'!$C$1:$R$1,0))/Population!$C19</f>
        <v>692.20254154068346</v>
      </c>
      <c r="D21" s="10">
        <f>INDEX('Data - Current'!$C$2:$R$53,MATCH($B21,'Data - Current'!$B$2:$B$53,0),MATCH($I$1,'Data - Current'!$C$1:$R$1,0))*1000/Population!$C19</f>
        <v>982.6283469729027</v>
      </c>
      <c r="E21" s="10">
        <f>INDEX('Data - Capital'!$C$2:$R$53,MATCH($B21,'Data - Capital'!$B$2:$B$53,0),MATCH($I$1,'Data - Capital'!$C$1:$R$1,0))*1000/Population!$C19</f>
        <v>85.814593796323308</v>
      </c>
      <c r="F21" s="10">
        <f>'Data - Assistance'!C19*1000/Population!C19</f>
        <v>44.393454392740594</v>
      </c>
      <c r="G21" s="10">
        <f t="shared" si="0"/>
        <v>420.63385362128304</v>
      </c>
      <c r="H21" s="25"/>
      <c r="I21" s="8"/>
      <c r="J21" s="8"/>
      <c r="L21" s="8"/>
    </row>
    <row r="22" spans="1:12">
      <c r="A22" s="2" t="s">
        <v>69</v>
      </c>
      <c r="B22" s="2" t="s">
        <v>17</v>
      </c>
      <c r="C22" s="13">
        <f>1000*INDEX('Data - Total'!$C$2:$R$53,MATCH($B22,'Data - Total'!$B$2:$B$53,0),MATCH($I$1,'Data - Total'!$C$1:$R$1,0))/Population!$C20</f>
        <v>718.53727587650405</v>
      </c>
      <c r="D22" s="10">
        <f>INDEX('Data - Current'!$C$2:$R$53,MATCH($B22,'Data - Current'!$B$2:$B$53,0),MATCH($I$1,'Data - Current'!$C$1:$R$1,0))*1000/Population!$C20</f>
        <v>791.39060081465232</v>
      </c>
      <c r="E22" s="10">
        <f>INDEX('Data - Capital'!$C$2:$R$53,MATCH($B22,'Data - Capital'!$B$2:$B$53,0),MATCH($I$1,'Data - Capital'!$C$1:$R$1,0))*1000/Population!$C20</f>
        <v>64.349093696425086</v>
      </c>
      <c r="F22" s="10">
        <f>'Data - Assistance'!C20*1000/Population!C20</f>
        <v>167.19353296992219</v>
      </c>
      <c r="G22" s="10">
        <f t="shared" si="0"/>
        <v>304.39595160449562</v>
      </c>
      <c r="H22" s="25"/>
      <c r="I22" s="8"/>
      <c r="J22" s="8"/>
      <c r="L22" s="8"/>
    </row>
    <row r="23" spans="1:12">
      <c r="A23" s="2" t="s">
        <v>70</v>
      </c>
      <c r="B23" s="2" t="s">
        <v>18</v>
      </c>
      <c r="C23" s="13">
        <f>1000*INDEX('Data - Total'!$C$2:$R$53,MATCH($B23,'Data - Total'!$B$2:$B$53,0),MATCH($I$1,'Data - Total'!$C$1:$R$1,0))/Population!$C21</f>
        <v>504.87128057498961</v>
      </c>
      <c r="D23" s="10">
        <f>INDEX('Data - Current'!$C$2:$R$53,MATCH($B23,'Data - Current'!$B$2:$B$53,0),MATCH($I$1,'Data - Current'!$C$1:$R$1,0))*1000/Population!$C21</f>
        <v>627.35539695583509</v>
      </c>
      <c r="E23" s="10">
        <f>INDEX('Data - Capital'!$C$2:$R$53,MATCH($B23,'Data - Capital'!$B$2:$B$53,0),MATCH($I$1,'Data - Capital'!$C$1:$R$1,0))*1000/Population!$C21</f>
        <v>61.379959450514512</v>
      </c>
      <c r="F23" s="10">
        <f>'Data - Assistance'!C21*1000/Population!C21</f>
        <v>65.007739843952237</v>
      </c>
      <c r="G23" s="10">
        <f t="shared" si="0"/>
        <v>248.87181567531223</v>
      </c>
      <c r="H23" s="25"/>
      <c r="I23" s="8"/>
      <c r="J23" s="8"/>
      <c r="L23" s="8"/>
    </row>
    <row r="24" spans="1:12">
      <c r="A24" s="2" t="s">
        <v>71</v>
      </c>
      <c r="B24" s="2" t="s">
        <v>19</v>
      </c>
      <c r="C24" s="13">
        <f>1000*INDEX('Data - Total'!$C$2:$R$53,MATCH($B24,'Data - Total'!$B$2:$B$53,0),MATCH($I$1,'Data - Total'!$C$1:$R$1,0))/Population!$C22</f>
        <v>424.6284788708648</v>
      </c>
      <c r="D24" s="10">
        <f>INDEX('Data - Current'!$C$2:$R$53,MATCH($B24,'Data - Current'!$B$2:$B$53,0),MATCH($I$1,'Data - Current'!$C$1:$R$1,0))*1000/Population!$C22</f>
        <v>550.91103965702041</v>
      </c>
      <c r="E24" s="10">
        <f>INDEX('Data - Capital'!$C$2:$R$53,MATCH($B24,'Data - Capital'!$B$2:$B$53,0),MATCH($I$1,'Data - Capital'!$C$1:$R$1,0))*1000/Population!$C22</f>
        <v>50.205029083420641</v>
      </c>
      <c r="F24" s="10">
        <f>'Data - Assistance'!C22*1000/Population!C22</f>
        <v>68.572594144778833</v>
      </c>
      <c r="G24" s="10">
        <f t="shared" si="0"/>
        <v>245.06018401435506</v>
      </c>
      <c r="H24" s="25"/>
      <c r="I24" s="8"/>
      <c r="J24" s="8"/>
      <c r="L24" s="8"/>
    </row>
    <row r="25" spans="1:12">
      <c r="A25" s="2" t="s">
        <v>72</v>
      </c>
      <c r="B25" s="2" t="s">
        <v>20</v>
      </c>
      <c r="C25" s="13">
        <f>1000*INDEX('Data - Total'!$C$2:$R$53,MATCH($B25,'Data - Total'!$B$2:$B$53,0),MATCH($I$1,'Data - Total'!$C$1:$R$1,0))/Population!$C23</f>
        <v>691.3279243642753</v>
      </c>
      <c r="D25" s="10">
        <f>INDEX('Data - Current'!$C$2:$R$53,MATCH($B25,'Data - Current'!$B$2:$B$53,0),MATCH($I$1,'Data - Current'!$C$1:$R$1,0))*1000/Population!$C23</f>
        <v>889.23946916902912</v>
      </c>
      <c r="E25" s="10">
        <f>INDEX('Data - Capital'!$C$2:$R$53,MATCH($B25,'Data - Capital'!$B$2:$B$53,0),MATCH($I$1,'Data - Capital'!$C$1:$R$1,0))*1000/Population!$C23</f>
        <v>119.78151399423506</v>
      </c>
      <c r="F25" s="10">
        <f>'Data - Assistance'!C23*1000/Population!C23</f>
        <v>69.837175921392017</v>
      </c>
      <c r="G25" s="10">
        <f t="shared" si="0"/>
        <v>387.5302347203808</v>
      </c>
      <c r="H25" s="25"/>
      <c r="I25" s="8"/>
      <c r="J25" s="8"/>
      <c r="L25" s="8"/>
    </row>
    <row r="26" spans="1:12">
      <c r="A26" s="2" t="s">
        <v>73</v>
      </c>
      <c r="B26" s="2" t="s">
        <v>21</v>
      </c>
      <c r="C26" s="13">
        <f>1000*INDEX('Data - Total'!$C$2:$R$53,MATCH($B26,'Data - Total'!$B$2:$B$53,0),MATCH($I$1,'Data - Total'!$C$1:$R$1,0))/Population!$C24</f>
        <v>469.86693918969371</v>
      </c>
      <c r="D26" s="10">
        <f>INDEX('Data - Current'!$C$2:$R$53,MATCH($B26,'Data - Current'!$B$2:$B$53,0),MATCH($I$1,'Data - Current'!$C$1:$R$1,0))*1000/Population!$C24</f>
        <v>586.03413639382859</v>
      </c>
      <c r="E26" s="10">
        <f>INDEX('Data - Capital'!$C$2:$R$53,MATCH($B26,'Data - Capital'!$B$2:$B$53,0),MATCH($I$1,'Data - Capital'!$C$1:$R$1,0))*1000/Population!$C24</f>
        <v>174.46556995379538</v>
      </c>
      <c r="F26" s="10">
        <f>'Data - Assistance'!C24*1000/Population!C24</f>
        <v>52.730621534898205</v>
      </c>
      <c r="G26" s="10">
        <f t="shared" si="0"/>
        <v>343.36338869282844</v>
      </c>
      <c r="H26" s="25"/>
      <c r="I26" s="8"/>
      <c r="J26" s="8"/>
      <c r="L26" s="8"/>
    </row>
    <row r="27" spans="1:12">
      <c r="A27" s="2" t="s">
        <v>74</v>
      </c>
      <c r="B27" s="2" t="s">
        <v>22</v>
      </c>
      <c r="C27" s="13">
        <f>1000*INDEX('Data - Total'!$C$2:$R$53,MATCH($B27,'Data - Total'!$B$2:$B$53,0),MATCH($I$1,'Data - Total'!$C$1:$R$1,0))/Population!$C25</f>
        <v>678.77568557158725</v>
      </c>
      <c r="D27" s="10">
        <f>INDEX('Data - Current'!$C$2:$R$53,MATCH($B27,'Data - Current'!$B$2:$B$53,0),MATCH($I$1,'Data - Current'!$C$1:$R$1,0))*1000/Population!$C25</f>
        <v>913.03044548988998</v>
      </c>
      <c r="E27" s="10">
        <f>INDEX('Data - Capital'!$C$2:$R$53,MATCH($B27,'Data - Capital'!$B$2:$B$53,0),MATCH($I$1,'Data - Capital'!$C$1:$R$1,0))*1000/Population!$C25</f>
        <v>160.16551100120478</v>
      </c>
      <c r="F27" s="10">
        <f>'Data - Assistance'!C25*1000/Population!C25</f>
        <v>87.804575538901673</v>
      </c>
      <c r="G27" s="10">
        <f t="shared" si="0"/>
        <v>482.22484645840927</v>
      </c>
      <c r="H27" s="25"/>
      <c r="I27" s="8"/>
      <c r="J27" s="8"/>
      <c r="L27" s="8"/>
    </row>
    <row r="28" spans="1:12">
      <c r="A28" s="2" t="s">
        <v>75</v>
      </c>
      <c r="B28" s="2" t="s">
        <v>23</v>
      </c>
      <c r="C28" s="13">
        <f>1000*INDEX('Data - Total'!$C$2:$R$53,MATCH($B28,'Data - Total'!$B$2:$B$53,0),MATCH($I$1,'Data - Total'!$C$1:$R$1,0))/Population!$C26</f>
        <v>576.20736663002276</v>
      </c>
      <c r="D28" s="10">
        <f>INDEX('Data - Current'!$C$2:$R$53,MATCH($B28,'Data - Current'!$B$2:$B$53,0),MATCH($I$1,'Data - Current'!$C$1:$R$1,0))*1000/Population!$C26</f>
        <v>738.76573588706867</v>
      </c>
      <c r="E28" s="10">
        <f>INDEX('Data - Capital'!$C$2:$R$53,MATCH($B28,'Data - Capital'!$B$2:$B$53,0),MATCH($I$1,'Data - Capital'!$C$1:$R$1,0))*1000/Population!$C26</f>
        <v>77.374984086391606</v>
      </c>
      <c r="F28" s="10">
        <f>'Data - Assistance'!C26*1000/Population!C26</f>
        <v>93.402891676880799</v>
      </c>
      <c r="G28" s="10">
        <f t="shared" si="0"/>
        <v>333.3362450203183</v>
      </c>
      <c r="H28" s="25"/>
      <c r="I28" s="8"/>
      <c r="J28" s="8"/>
      <c r="L28" s="8"/>
    </row>
    <row r="29" spans="1:12">
      <c r="A29" s="2" t="s">
        <v>76</v>
      </c>
      <c r="B29" s="2" t="s">
        <v>24</v>
      </c>
      <c r="C29" s="13">
        <f>1000*INDEX('Data - Total'!$C$2:$R$53,MATCH($B29,'Data - Total'!$B$2:$B$53,0),MATCH($I$1,'Data - Total'!$C$1:$R$1,0))/Population!$C27</f>
        <v>649.07772148431229</v>
      </c>
      <c r="D29" s="10">
        <f>INDEX('Data - Current'!$C$2:$R$53,MATCH($B29,'Data - Current'!$B$2:$B$53,0),MATCH($I$1,'Data - Current'!$C$1:$R$1,0))*1000/Population!$C27</f>
        <v>804.91015649985252</v>
      </c>
      <c r="E29" s="10">
        <f>INDEX('Data - Capital'!$C$2:$R$53,MATCH($B29,'Data - Capital'!$B$2:$B$53,0),MATCH($I$1,'Data - Capital'!$C$1:$R$1,0))*1000/Population!$C27</f>
        <v>90.30998912641985</v>
      </c>
      <c r="F29" s="10">
        <f>'Data - Assistance'!C27*1000/Population!C27</f>
        <v>65.481925310191727</v>
      </c>
      <c r="G29" s="10">
        <f t="shared" si="0"/>
        <v>311.62434945215182</v>
      </c>
      <c r="H29" s="25"/>
      <c r="I29" s="8"/>
      <c r="J29" s="8"/>
      <c r="L29" s="8"/>
    </row>
    <row r="30" spans="1:12">
      <c r="A30" s="2" t="s">
        <v>77</v>
      </c>
      <c r="B30" s="2" t="s">
        <v>25</v>
      </c>
      <c r="C30" s="13">
        <f>1000*INDEX('Data - Total'!$C$2:$R$53,MATCH($B30,'Data - Total'!$B$2:$B$53,0),MATCH($I$1,'Data - Total'!$C$1:$R$1,0))/Population!$C28</f>
        <v>413.84078186560924</v>
      </c>
      <c r="D30" s="10">
        <f>INDEX('Data - Current'!$C$2:$R$53,MATCH($B30,'Data - Current'!$B$2:$B$53,0),MATCH($I$1,'Data - Current'!$C$1:$R$1,0))*1000/Population!$C28</f>
        <v>604.7523758642958</v>
      </c>
      <c r="E30" s="10">
        <f>INDEX('Data - Capital'!$C$2:$R$53,MATCH($B30,'Data - Capital'!$B$2:$B$53,0),MATCH($I$1,'Data - Capital'!$C$1:$R$1,0))*1000/Population!$C28</f>
        <v>64.728267445119982</v>
      </c>
      <c r="F30" s="10">
        <f>'Data - Assistance'!C28*1000/Population!C28</f>
        <v>70.503931683850098</v>
      </c>
      <c r="G30" s="10">
        <f t="shared" si="0"/>
        <v>326.14379312765658</v>
      </c>
      <c r="H30" s="25"/>
      <c r="I30" s="8"/>
      <c r="J30" s="8"/>
      <c r="L30" s="8"/>
    </row>
    <row r="31" spans="1:12">
      <c r="A31" s="2" t="s">
        <v>78</v>
      </c>
      <c r="B31" s="2" t="s">
        <v>26</v>
      </c>
      <c r="C31" s="13">
        <f>1000*INDEX('Data - Total'!$C$2:$R$53,MATCH($B31,'Data - Total'!$B$2:$B$53,0),MATCH($I$1,'Data - Total'!$C$1:$R$1,0))/Population!$C29</f>
        <v>467.31724108428187</v>
      </c>
      <c r="D31" s="10">
        <f>INDEX('Data - Current'!$C$2:$R$53,MATCH($B31,'Data - Current'!$B$2:$B$53,0),MATCH($I$1,'Data - Current'!$C$1:$R$1,0))*1000/Population!$C29</f>
        <v>727.2830376764764</v>
      </c>
      <c r="E31" s="10">
        <f>INDEX('Data - Capital'!$C$2:$R$53,MATCH($B31,'Data - Capital'!$B$2:$B$53,0),MATCH($I$1,'Data - Capital'!$C$1:$R$1,0))*1000/Population!$C29</f>
        <v>56.664441488594385</v>
      </c>
      <c r="F31" s="10">
        <f>'Data - Assistance'!C29*1000/Population!C29</f>
        <v>78.097781155892136</v>
      </c>
      <c r="G31" s="10">
        <f t="shared" si="0"/>
        <v>394.72801923668106</v>
      </c>
      <c r="H31" s="25"/>
      <c r="I31" s="8"/>
      <c r="J31" s="8"/>
      <c r="L31" s="8"/>
    </row>
    <row r="32" spans="1:12">
      <c r="A32" s="2" t="s">
        <v>79</v>
      </c>
      <c r="B32" s="2" t="s">
        <v>27</v>
      </c>
      <c r="C32" s="13">
        <f>1000*INDEX('Data - Total'!$C$2:$R$53,MATCH($B32,'Data - Total'!$B$2:$B$53,0),MATCH($I$1,'Data - Total'!$C$1:$R$1,0))/Population!$C30</f>
        <v>720.98807482887241</v>
      </c>
      <c r="D32" s="10">
        <f>INDEX('Data - Current'!$C$2:$R$53,MATCH($B32,'Data - Current'!$B$2:$B$53,0),MATCH($I$1,'Data - Current'!$C$1:$R$1,0))*1000/Population!$C30</f>
        <v>920.79276222361034</v>
      </c>
      <c r="E32" s="10">
        <f>INDEX('Data - Capital'!$C$2:$R$53,MATCH($B32,'Data - Capital'!$B$2:$B$53,0),MATCH($I$1,'Data - Capital'!$C$1:$R$1,0))*1000/Population!$C30</f>
        <v>104.03037046338778</v>
      </c>
      <c r="F32" s="10">
        <f>'Data - Assistance'!C30*1000/Population!C30</f>
        <v>68.990513002785789</v>
      </c>
      <c r="G32" s="10">
        <f t="shared" si="0"/>
        <v>372.82557086091151</v>
      </c>
      <c r="H32" s="25"/>
      <c r="I32" s="8"/>
      <c r="J32" s="8"/>
      <c r="L32" s="8"/>
    </row>
    <row r="33" spans="1:12">
      <c r="A33" s="2" t="s">
        <v>80</v>
      </c>
      <c r="B33" s="2" t="s">
        <v>28</v>
      </c>
      <c r="C33" s="13">
        <f>1000*INDEX('Data - Total'!$C$2:$R$53,MATCH($B33,'Data - Total'!$B$2:$B$53,0),MATCH($I$1,'Data - Total'!$C$1:$R$1,0))/Population!$C31</f>
        <v>360.8503055082216</v>
      </c>
      <c r="D33" s="10">
        <f>INDEX('Data - Current'!$C$2:$R$53,MATCH($B33,'Data - Current'!$B$2:$B$53,0),MATCH($I$1,'Data - Current'!$C$1:$R$1,0))*1000/Population!$C31</f>
        <v>408.70085963317234</v>
      </c>
      <c r="E33" s="10">
        <f>INDEX('Data - Capital'!$C$2:$R$53,MATCH($B33,'Data - Capital'!$B$2:$B$53,0),MATCH($I$1,'Data - Capital'!$C$1:$R$1,0))*1000/Population!$C31</f>
        <v>30.657164789338154</v>
      </c>
      <c r="F33" s="10">
        <f>'Data - Assistance'!C31*1000/Population!C31</f>
        <v>82.64818555155712</v>
      </c>
      <c r="G33" s="10">
        <f t="shared" si="0"/>
        <v>161.15590446584599</v>
      </c>
      <c r="H33" s="25"/>
      <c r="I33" s="8"/>
      <c r="J33" s="8"/>
      <c r="L33" s="8"/>
    </row>
    <row r="34" spans="1:12">
      <c r="A34" s="2" t="s">
        <v>81</v>
      </c>
      <c r="B34" s="2" t="s">
        <v>29</v>
      </c>
      <c r="C34" s="13">
        <f>1000*INDEX('Data - Total'!$C$2:$R$53,MATCH($B34,'Data - Total'!$B$2:$B$53,0),MATCH($I$1,'Data - Total'!$C$1:$R$1,0))/Population!$C32</f>
        <v>344.65907362235743</v>
      </c>
      <c r="D34" s="10">
        <f>INDEX('Data - Current'!$C$2:$R$53,MATCH($B34,'Data - Current'!$B$2:$B$53,0),MATCH($I$1,'Data - Current'!$C$1:$R$1,0))*1000/Population!$C32</f>
        <v>635.75940912603301</v>
      </c>
      <c r="E34" s="10">
        <f>INDEX('Data - Capital'!$C$2:$R$53,MATCH($B34,'Data - Capital'!$B$2:$B$53,0),MATCH($I$1,'Data - Capital'!$C$1:$R$1,0))*1000/Population!$C32</f>
        <v>66.352984983694057</v>
      </c>
      <c r="F34" s="10">
        <f>'Data - Assistance'!C32*1000/Population!C32</f>
        <v>75.128453330326181</v>
      </c>
      <c r="G34" s="10">
        <f t="shared" si="0"/>
        <v>432.58177381769593</v>
      </c>
      <c r="H34" s="25"/>
      <c r="I34" s="8"/>
      <c r="J34" s="8"/>
      <c r="L34" s="8"/>
    </row>
    <row r="35" spans="1:12">
      <c r="A35" s="2" t="s">
        <v>82</v>
      </c>
      <c r="B35" s="2" t="s">
        <v>30</v>
      </c>
      <c r="C35" s="13">
        <f>1000*INDEX('Data - Total'!$C$2:$R$53,MATCH($B35,'Data - Total'!$B$2:$B$53,0),MATCH($I$1,'Data - Total'!$C$1:$R$1,0))/Population!$C33</f>
        <v>424.65322217214964</v>
      </c>
      <c r="D35" s="10">
        <f>INDEX('Data - Current'!$C$2:$R$53,MATCH($B35,'Data - Current'!$B$2:$B$53,0),MATCH($I$1,'Data - Current'!$C$1:$R$1,0))*1000/Population!$C33</f>
        <v>576.53548895899053</v>
      </c>
      <c r="E35" s="10">
        <f>INDEX('Data - Capital'!$C$2:$R$53,MATCH($B35,'Data - Capital'!$B$2:$B$53,0),MATCH($I$1,'Data - Capital'!$C$1:$R$1,0))*1000/Population!$C33</f>
        <v>90.758900405588108</v>
      </c>
      <c r="F35" s="10">
        <f>'Data - Assistance'!C33*1000/Population!C33</f>
        <v>92.125394321766564</v>
      </c>
      <c r="G35" s="10">
        <f t="shared" si="0"/>
        <v>334.76656151419547</v>
      </c>
      <c r="H35" s="25"/>
      <c r="I35" s="8"/>
      <c r="J35" s="8"/>
      <c r="L35" s="8"/>
    </row>
    <row r="36" spans="1:12">
      <c r="A36" s="2" t="s">
        <v>83</v>
      </c>
      <c r="B36" s="2" t="s">
        <v>31</v>
      </c>
      <c r="C36" s="13">
        <f>1000*INDEX('Data - Total'!$C$2:$R$53,MATCH($B36,'Data - Total'!$B$2:$B$53,0),MATCH($I$1,'Data - Total'!$C$1:$R$1,0))/Population!$C34</f>
        <v>935.8014078520805</v>
      </c>
      <c r="D36" s="10">
        <f>INDEX('Data - Current'!$C$2:$R$53,MATCH($B36,'Data - Current'!$B$2:$B$53,0),MATCH($I$1,'Data - Current'!$C$1:$R$1,0))*1000/Population!$C34</f>
        <v>948.13570412272122</v>
      </c>
      <c r="E36" s="10">
        <f>INDEX('Data - Capital'!$C$2:$R$53,MATCH($B36,'Data - Capital'!$B$2:$B$53,0),MATCH($I$1,'Data - Capital'!$C$1:$R$1,0))*1000/Population!$C34</f>
        <v>187.53771717658211</v>
      </c>
      <c r="F36" s="10">
        <f>'Data - Assistance'!C34*1000/Population!C34</f>
        <v>89.22025104168965</v>
      </c>
      <c r="G36" s="10">
        <f t="shared" si="0"/>
        <v>289.09226448891241</v>
      </c>
      <c r="H36" s="25"/>
      <c r="I36" s="8"/>
      <c r="J36" s="8"/>
      <c r="L36" s="8"/>
    </row>
    <row r="37" spans="1:12">
      <c r="A37" s="2" t="s">
        <v>84</v>
      </c>
      <c r="B37" s="2" t="s">
        <v>32</v>
      </c>
      <c r="C37" s="13">
        <f>1000*INDEX('Data - Total'!$C$2:$R$53,MATCH($B37,'Data - Total'!$B$2:$B$53,0),MATCH($I$1,'Data - Total'!$C$1:$R$1,0))/Population!$C35</f>
        <v>614.29229352164566</v>
      </c>
      <c r="D37" s="10">
        <f>INDEX('Data - Current'!$C$2:$R$53,MATCH($B37,'Data - Current'!$B$2:$B$53,0),MATCH($I$1,'Data - Current'!$C$1:$R$1,0))*1000/Population!$C35</f>
        <v>576.25839362599538</v>
      </c>
      <c r="E37" s="10">
        <f>INDEX('Data - Capital'!$C$2:$R$53,MATCH($B37,'Data - Capital'!$B$2:$B$53,0),MATCH($I$1,'Data - Capital'!$C$1:$R$1,0))*1000/Population!$C35</f>
        <v>137.0607849997501</v>
      </c>
      <c r="F37" s="10">
        <f>'Data - Assistance'!C35*1000/Population!C35</f>
        <v>82.33918868330619</v>
      </c>
      <c r="G37" s="10">
        <f t="shared" si="0"/>
        <v>181.36607378740609</v>
      </c>
      <c r="H37" s="25"/>
      <c r="I37" s="8"/>
      <c r="J37" s="8"/>
      <c r="L37" s="8"/>
    </row>
    <row r="38" spans="1:12">
      <c r="A38" s="2" t="s">
        <v>85</v>
      </c>
      <c r="B38" s="2" t="s">
        <v>33</v>
      </c>
      <c r="C38" s="13">
        <f>1000*INDEX('Data - Total'!$C$2:$R$53,MATCH($B38,'Data - Total'!$B$2:$B$53,0),MATCH($I$1,'Data - Total'!$C$1:$R$1,0))/Population!$C36</f>
        <v>720.76585365002973</v>
      </c>
      <c r="D38" s="10">
        <f>INDEX('Data - Current'!$C$2:$R$53,MATCH($B38,'Data - Current'!$B$2:$B$53,0),MATCH($I$1,'Data - Current'!$C$1:$R$1,0))*1000/Population!$C36</f>
        <v>868.4440717709283</v>
      </c>
      <c r="E38" s="10">
        <f>INDEX('Data - Capital'!$C$2:$R$53,MATCH($B38,'Data - Capital'!$B$2:$B$53,0),MATCH($I$1,'Data - Capital'!$C$1:$R$1,0))*1000/Population!$C36</f>
        <v>110.67131396103539</v>
      </c>
      <c r="F38" s="10">
        <f>'Data - Assistance'!C36*1000/Population!C36</f>
        <v>59.931283590241094</v>
      </c>
      <c r="G38" s="10">
        <f t="shared" si="0"/>
        <v>318.28081567217498</v>
      </c>
      <c r="H38" s="25"/>
      <c r="I38" s="8"/>
      <c r="J38" s="8"/>
      <c r="L38" s="8"/>
    </row>
    <row r="39" spans="1:12">
      <c r="A39" s="2" t="s">
        <v>86</v>
      </c>
      <c r="B39" s="2" t="s">
        <v>34</v>
      </c>
      <c r="C39" s="13">
        <f>1000*INDEX('Data - Total'!$C$2:$R$53,MATCH($B39,'Data - Total'!$B$2:$B$53,0),MATCH($I$1,'Data - Total'!$C$1:$R$1,0))/Population!$C37</f>
        <v>871.62411554713162</v>
      </c>
      <c r="D39" s="10">
        <f>INDEX('Data - Current'!$C$2:$R$53,MATCH($B39,'Data - Current'!$B$2:$B$53,0),MATCH($I$1,'Data - Current'!$C$1:$R$1,0))*1000/Population!$C37</f>
        <v>1212.559408868399</v>
      </c>
      <c r="E39" s="10">
        <f>INDEX('Data - Capital'!$C$2:$R$53,MATCH($B39,'Data - Capital'!$B$2:$B$53,0),MATCH($I$1,'Data - Capital'!$C$1:$R$1,0))*1000/Population!$C37</f>
        <v>121.35299021668649</v>
      </c>
      <c r="F39" s="10">
        <f>'Data - Assistance'!C37*1000/Population!C37</f>
        <v>67.459972495564372</v>
      </c>
      <c r="G39" s="10">
        <f t="shared" si="0"/>
        <v>529.74825603351837</v>
      </c>
      <c r="H39" s="25"/>
      <c r="I39" s="8"/>
      <c r="J39" s="8"/>
      <c r="L39" s="8"/>
    </row>
    <row r="40" spans="1:12">
      <c r="A40" s="2" t="s">
        <v>87</v>
      </c>
      <c r="B40" s="2" t="s">
        <v>35</v>
      </c>
      <c r="C40" s="13">
        <f>1000*INDEX('Data - Total'!$C$2:$R$53,MATCH($B40,'Data - Total'!$B$2:$B$53,0),MATCH($I$1,'Data - Total'!$C$1:$R$1,0))/Population!$C38</f>
        <v>426.35037734285834</v>
      </c>
      <c r="D40" s="10">
        <f>INDEX('Data - Current'!$C$2:$R$53,MATCH($B40,'Data - Current'!$B$2:$B$53,0),MATCH($I$1,'Data - Current'!$C$1:$R$1,0))*1000/Population!$C38</f>
        <v>651.73643164286489</v>
      </c>
      <c r="E40" s="10">
        <f>INDEX('Data - Capital'!$C$2:$R$53,MATCH($B40,'Data - Capital'!$B$2:$B$53,0),MATCH($I$1,'Data - Capital'!$C$1:$R$1,0))*1000/Population!$C38</f>
        <v>101.44455397894934</v>
      </c>
      <c r="F40" s="10">
        <f>'Data - Assistance'!C38*1000/Population!C38</f>
        <v>86.668910070305344</v>
      </c>
      <c r="G40" s="10">
        <f t="shared" si="0"/>
        <v>413.49951834926128</v>
      </c>
      <c r="H40" s="25"/>
      <c r="I40" s="8"/>
      <c r="J40" s="8"/>
      <c r="L40" s="8"/>
    </row>
    <row r="41" spans="1:12">
      <c r="A41" s="2" t="s">
        <v>88</v>
      </c>
      <c r="B41" s="2" t="s">
        <v>36</v>
      </c>
      <c r="C41" s="13">
        <f>1000*INDEX('Data - Total'!$C$2:$R$53,MATCH($B41,'Data - Total'!$B$2:$B$53,0),MATCH($I$1,'Data - Total'!$C$1:$R$1,0))/Population!$C39</f>
        <v>539.83551210500025</v>
      </c>
      <c r="D41" s="10">
        <f>INDEX('Data - Current'!$C$2:$R$53,MATCH($B41,'Data - Current'!$B$2:$B$53,0),MATCH($I$1,'Data - Current'!$C$1:$R$1,0))*1000/Population!$C39</f>
        <v>796.47157667722718</v>
      </c>
      <c r="E41" s="10">
        <f>INDEX('Data - Capital'!$C$2:$R$53,MATCH($B41,'Data - Capital'!$B$2:$B$53,0),MATCH($I$1,'Data - Capital'!$C$1:$R$1,0))*1000/Population!$C39</f>
        <v>99.894185549660094</v>
      </c>
      <c r="F41" s="10">
        <f>'Data - Assistance'!C39*1000/Population!C39</f>
        <v>83.008410401830304</v>
      </c>
      <c r="G41" s="10">
        <f t="shared" si="0"/>
        <v>439.53866052371734</v>
      </c>
      <c r="H41" s="25"/>
      <c r="I41" s="8"/>
      <c r="J41" s="8"/>
      <c r="L41" s="8"/>
    </row>
    <row r="42" spans="1:12">
      <c r="A42" s="2" t="s">
        <v>89</v>
      </c>
      <c r="B42" s="2" t="s">
        <v>37</v>
      </c>
      <c r="C42" s="13">
        <f>1000*INDEX('Data - Total'!$C$2:$R$53,MATCH($B42,'Data - Total'!$B$2:$B$53,0),MATCH($I$1,'Data - Total'!$C$1:$R$1,0))/Population!$C40</f>
        <v>633.93160358726175</v>
      </c>
      <c r="D42" s="10">
        <f>INDEX('Data - Current'!$C$2:$R$53,MATCH($B42,'Data - Current'!$B$2:$B$53,0),MATCH($I$1,'Data - Current'!$C$1:$R$1,0))*1000/Population!$C40</f>
        <v>867.73100871986549</v>
      </c>
      <c r="E42" s="10">
        <f>INDEX('Data - Capital'!$C$2:$R$53,MATCH($B42,'Data - Capital'!$B$2:$B$53,0),MATCH($I$1,'Data - Capital'!$C$1:$R$1,0))*1000/Population!$C40</f>
        <v>148.1584555198626</v>
      </c>
      <c r="F42" s="10">
        <f>'Data - Assistance'!C40*1000/Population!C40</f>
        <v>55.792416107589126</v>
      </c>
      <c r="G42" s="10">
        <f t="shared" si="0"/>
        <v>437.7502767600555</v>
      </c>
      <c r="H42" s="25"/>
      <c r="I42" s="8"/>
      <c r="J42" s="8"/>
      <c r="L42" s="8"/>
    </row>
    <row r="43" spans="1:12">
      <c r="A43" s="2" t="s">
        <v>90</v>
      </c>
      <c r="B43" s="2" t="s">
        <v>38</v>
      </c>
      <c r="C43" s="13">
        <f>1000*INDEX('Data - Total'!$C$2:$R$53,MATCH($B43,'Data - Total'!$B$2:$B$53,0),MATCH($I$1,'Data - Total'!$C$1:$R$1,0))/Population!$C41</f>
        <v>386.51318558598433</v>
      </c>
      <c r="D43" s="10">
        <f>INDEX('Data - Current'!$C$2:$R$53,MATCH($B43,'Data - Current'!$B$2:$B$53,0),MATCH($I$1,'Data - Current'!$C$1:$R$1,0))*1000/Population!$C41</f>
        <v>653.96960683687598</v>
      </c>
      <c r="E43" s="10">
        <f>INDEX('Data - Capital'!$C$2:$R$53,MATCH($B43,'Data - Capital'!$B$2:$B$53,0),MATCH($I$1,'Data - Capital'!$C$1:$R$1,0))*1000/Population!$C41</f>
        <v>64.835333757294322</v>
      </c>
      <c r="F43" s="10">
        <f>'Data - Assistance'!C41*1000/Population!C41</f>
        <v>81.341856092418794</v>
      </c>
      <c r="G43" s="10">
        <f t="shared" si="0"/>
        <v>413.6336111006047</v>
      </c>
      <c r="H43" s="25"/>
      <c r="I43" s="8"/>
      <c r="J43" s="8"/>
      <c r="L43" s="8"/>
    </row>
    <row r="44" spans="1:12">
      <c r="A44" s="2" t="s">
        <v>91</v>
      </c>
      <c r="B44" s="2" t="s">
        <v>39</v>
      </c>
      <c r="C44" s="13">
        <f>1000*INDEX('Data - Total'!$C$2:$R$53,MATCH($B44,'Data - Total'!$B$2:$B$53,0),MATCH($I$1,'Data - Total'!$C$1:$R$1,0))/Population!$C42</f>
        <v>374.33037219858318</v>
      </c>
      <c r="D44" s="10">
        <f>INDEX('Data - Current'!$C$2:$R$53,MATCH($B44,'Data - Current'!$B$2:$B$53,0),MATCH($I$1,'Data - Current'!$C$1:$R$1,0))*1000/Population!$C42</f>
        <v>599.54001236893635</v>
      </c>
      <c r="E44" s="10">
        <f>INDEX('Data - Capital'!$C$2:$R$53,MATCH($B44,'Data - Capital'!$B$2:$B$53,0),MATCH($I$1,'Data - Capital'!$C$1:$R$1,0))*1000/Population!$C42</f>
        <v>41.57178590530259</v>
      </c>
      <c r="F44" s="10">
        <f>'Data - Assistance'!C42*1000/Population!C42</f>
        <v>104.57736142658865</v>
      </c>
      <c r="G44" s="10">
        <f t="shared" si="0"/>
        <v>371.35878750224435</v>
      </c>
      <c r="H44" s="25"/>
      <c r="I44" s="8"/>
      <c r="J44" s="8"/>
      <c r="L44" s="8"/>
    </row>
    <row r="45" spans="1:12">
      <c r="A45" s="2" t="s">
        <v>92</v>
      </c>
      <c r="B45" s="2" t="s">
        <v>40</v>
      </c>
      <c r="C45" s="13">
        <f>1000*INDEX('Data - Total'!$C$2:$R$53,MATCH($B45,'Data - Total'!$B$2:$B$53,0),MATCH($I$1,'Data - Total'!$C$1:$R$1,0))/Population!$C43</f>
        <v>520.70513386528376</v>
      </c>
      <c r="D45" s="10">
        <f>INDEX('Data - Current'!$C$2:$R$53,MATCH($B45,'Data - Current'!$B$2:$B$53,0),MATCH($I$1,'Data - Current'!$C$1:$R$1,0))*1000/Population!$C43</f>
        <v>663.64228677253584</v>
      </c>
      <c r="E45" s="10">
        <f>INDEX('Data - Capital'!$C$2:$R$53,MATCH($B45,'Data - Capital'!$B$2:$B$53,0),MATCH($I$1,'Data - Capital'!$C$1:$R$1,0))*1000/Population!$C43</f>
        <v>75.626860592878401</v>
      </c>
      <c r="F45" s="10">
        <f>'Data - Assistance'!C43*1000/Population!C43</f>
        <v>171.84779384159771</v>
      </c>
      <c r="G45" s="10">
        <f t="shared" si="0"/>
        <v>390.41180734172815</v>
      </c>
      <c r="H45" s="25"/>
      <c r="I45" s="8"/>
      <c r="J45" s="8"/>
      <c r="L45" s="8"/>
    </row>
    <row r="46" spans="1:12">
      <c r="A46" s="2" t="s">
        <v>93</v>
      </c>
      <c r="B46" s="2" t="s">
        <v>41</v>
      </c>
      <c r="C46" s="13">
        <f>1000*INDEX('Data - Total'!$C$2:$R$53,MATCH($B46,'Data - Total'!$B$2:$B$53,0),MATCH($I$1,'Data - Total'!$C$1:$R$1,0))/Population!$C44</f>
        <v>462.17513636842961</v>
      </c>
      <c r="D46" s="10">
        <f>INDEX('Data - Current'!$C$2:$R$53,MATCH($B46,'Data - Current'!$B$2:$B$53,0),MATCH($I$1,'Data - Current'!$C$1:$R$1,0))*1000/Population!$C44</f>
        <v>682.27114549480893</v>
      </c>
      <c r="E46" s="10">
        <f>INDEX('Data - Capital'!$C$2:$R$53,MATCH($B46,'Data - Capital'!$B$2:$B$53,0),MATCH($I$1,'Data - Capital'!$C$1:$R$1,0))*1000/Population!$C44</f>
        <v>85.749139608677723</v>
      </c>
      <c r="F46" s="10">
        <f>'Data - Assistance'!C44*1000/Population!C44</f>
        <v>38.365304420350292</v>
      </c>
      <c r="G46" s="10">
        <f t="shared" si="0"/>
        <v>344.21045315540738</v>
      </c>
      <c r="H46" s="25"/>
      <c r="I46" s="8"/>
      <c r="J46" s="8"/>
      <c r="L46" s="8"/>
    </row>
    <row r="47" spans="1:12">
      <c r="A47" s="2" t="s">
        <v>94</v>
      </c>
      <c r="B47" s="2" t="s">
        <v>42</v>
      </c>
      <c r="C47" s="13">
        <f>1000*INDEX('Data - Total'!$C$2:$R$53,MATCH($B47,'Data - Total'!$B$2:$B$53,0),MATCH($I$1,'Data - Total'!$C$1:$R$1,0))/Population!$C45</f>
        <v>453.42102935364903</v>
      </c>
      <c r="D47" s="10">
        <f>INDEX('Data - Current'!$C$2:$R$53,MATCH($B47,'Data - Current'!$B$2:$B$53,0),MATCH($I$1,'Data - Current'!$C$1:$R$1,0))*1000/Population!$C45</f>
        <v>541.47128730939528</v>
      </c>
      <c r="E47" s="10">
        <f>INDEX('Data - Capital'!$C$2:$R$53,MATCH($B47,'Data - Capital'!$B$2:$B$53,0),MATCH($I$1,'Data - Capital'!$C$1:$R$1,0))*1000/Population!$C45</f>
        <v>48.156696555338449</v>
      </c>
      <c r="F47" s="10">
        <f>'Data - Assistance'!C45*1000/Population!C45</f>
        <v>89.789791976269584</v>
      </c>
      <c r="G47" s="10">
        <f t="shared" si="0"/>
        <v>225.99674648735436</v>
      </c>
      <c r="H47" s="25"/>
      <c r="I47" s="8"/>
      <c r="J47" s="8"/>
      <c r="L47" s="8"/>
    </row>
    <row r="48" spans="1:12">
      <c r="A48" s="2" t="s">
        <v>95</v>
      </c>
      <c r="B48" s="2" t="s">
        <v>43</v>
      </c>
      <c r="C48" s="13">
        <f>1000*INDEX('Data - Total'!$C$2:$R$53,MATCH($B48,'Data - Total'!$B$2:$B$53,0),MATCH($I$1,'Data - Total'!$C$1:$R$1,0))/Population!$C46</f>
        <v>686.98682040169354</v>
      </c>
      <c r="D48" s="10">
        <f>INDEX('Data - Current'!$C$2:$R$53,MATCH($B48,'Data - Current'!$B$2:$B$53,0),MATCH($I$1,'Data - Current'!$C$1:$R$1,0))*1000/Population!$C46</f>
        <v>815.12953228088361</v>
      </c>
      <c r="E48" s="10">
        <f>INDEX('Data - Capital'!$C$2:$R$53,MATCH($B48,'Data - Capital'!$B$2:$B$53,0),MATCH($I$1,'Data - Capital'!$C$1:$R$1,0))*1000/Population!$C46</f>
        <v>102.69091225703332</v>
      </c>
      <c r="F48" s="10">
        <f>'Data - Assistance'!C46*1000/Population!C46</f>
        <v>47.806308949859094</v>
      </c>
      <c r="G48" s="10">
        <f t="shared" si="0"/>
        <v>278.63993308608246</v>
      </c>
      <c r="H48" s="25"/>
      <c r="I48" s="8"/>
      <c r="J48" s="8"/>
      <c r="L48" s="8"/>
    </row>
    <row r="49" spans="1:12">
      <c r="A49" s="2" t="s">
        <v>97</v>
      </c>
      <c r="B49" s="2" t="s">
        <v>45</v>
      </c>
      <c r="C49" s="13">
        <f>1000*INDEX('Data - Total'!$C$2:$R$53,MATCH($B49,'Data - Total'!$B$2:$B$53,0),MATCH($I$1,'Data - Total'!$C$1:$R$1,0))/Population!$C47</f>
        <v>846.21990659829066</v>
      </c>
      <c r="D49" s="10">
        <f>INDEX('Data - Current'!$C$2:$R$53,MATCH($B49,'Data - Current'!$B$2:$B$53,0),MATCH($I$1,'Data - Current'!$C$1:$R$1,0))*1000/Population!$C47</f>
        <v>1104.2731246983567</v>
      </c>
      <c r="E49" s="10">
        <f>INDEX('Data - Capital'!$C$2:$R$53,MATCH($B49,'Data - Capital'!$B$2:$B$53,0),MATCH($I$1,'Data - Capital'!$C$1:$R$1,0))*1000/Population!$C47</f>
        <v>168.75490772255756</v>
      </c>
      <c r="F49" s="10">
        <f>'Data - Assistance'!C47*1000/Population!C47</f>
        <v>64.570393465382736</v>
      </c>
      <c r="G49" s="10">
        <f t="shared" si="0"/>
        <v>491.37851928800637</v>
      </c>
      <c r="H49" s="25"/>
      <c r="I49" s="8"/>
      <c r="J49" s="8"/>
      <c r="L49" s="8"/>
    </row>
    <row r="50" spans="1:12">
      <c r="A50" s="2" t="s">
        <v>98</v>
      </c>
      <c r="B50" s="2" t="s">
        <v>46</v>
      </c>
      <c r="C50" s="13">
        <f>1000*INDEX('Data - Total'!$C$2:$R$53,MATCH($B50,'Data - Total'!$B$2:$B$53,0),MATCH($I$1,'Data - Total'!$C$1:$R$1,0))/Population!$C48</f>
        <v>577.45417144463363</v>
      </c>
      <c r="D50" s="10">
        <f>INDEX('Data - Current'!$C$2:$R$53,MATCH($B50,'Data - Current'!$B$2:$B$53,0),MATCH($I$1,'Data - Current'!$C$1:$R$1,0))*1000/Population!$C48</f>
        <v>1109.1596421236213</v>
      </c>
      <c r="E50" s="10">
        <f>INDEX('Data - Capital'!$C$2:$R$53,MATCH($B50,'Data - Capital'!$B$2:$B$53,0),MATCH($I$1,'Data - Capital'!$C$1:$R$1,0))*1000/Population!$C48</f>
        <v>54.115865831494013</v>
      </c>
      <c r="F50" s="10">
        <f>'Data - Assistance'!C48*1000/Population!C48</f>
        <v>162.30128182605114</v>
      </c>
      <c r="G50" s="10">
        <f t="shared" si="0"/>
        <v>748.1226183365327</v>
      </c>
      <c r="H50" s="25"/>
      <c r="I50" s="8"/>
      <c r="J50" s="8"/>
      <c r="L50" s="8"/>
    </row>
    <row r="51" spans="1:12">
      <c r="A51" s="2" t="s">
        <v>99</v>
      </c>
      <c r="B51" s="2" t="s">
        <v>47</v>
      </c>
      <c r="C51" s="13">
        <f>1000*INDEX('Data - Total'!$C$2:$R$53,MATCH($B51,'Data - Total'!$B$2:$B$53,0),MATCH($I$1,'Data - Total'!$C$1:$R$1,0))/Population!$C49</f>
        <v>552.89706791618937</v>
      </c>
      <c r="D51" s="10">
        <f>INDEX('Data - Current'!$C$2:$R$53,MATCH($B51,'Data - Current'!$B$2:$B$53,0),MATCH($I$1,'Data - Current'!$C$1:$R$1,0))*1000/Population!$C49</f>
        <v>752.44092150996255</v>
      </c>
      <c r="E51" s="10">
        <f>INDEX('Data - Capital'!$C$2:$R$53,MATCH($B51,'Data - Capital'!$B$2:$B$53,0),MATCH($I$1,'Data - Capital'!$C$1:$R$1,0))*1000/Population!$C49</f>
        <v>164.14594536934629</v>
      </c>
      <c r="F51" s="10">
        <f>'Data - Assistance'!C49*1000/Population!C49</f>
        <v>80.400228378325934</v>
      </c>
      <c r="G51" s="10">
        <f t="shared" si="0"/>
        <v>444.09002734144542</v>
      </c>
      <c r="H51" s="25"/>
      <c r="I51" s="8"/>
      <c r="J51" s="8"/>
      <c r="L51" s="8"/>
    </row>
    <row r="52" spans="1:12">
      <c r="A52" s="2" t="s">
        <v>100</v>
      </c>
      <c r="B52" s="2" t="s">
        <v>48</v>
      </c>
      <c r="C52" s="13">
        <f>1000*INDEX('Data - Total'!$C$2:$R$53,MATCH($B52,'Data - Total'!$B$2:$B$53,0),MATCH($I$1,'Data - Total'!$C$1:$R$1,0))/Population!$C50</f>
        <v>652.52580178573373</v>
      </c>
      <c r="D52" s="10">
        <f>INDEX('Data - Current'!$C$2:$R$53,MATCH($B52,'Data - Current'!$B$2:$B$53,0),MATCH($I$1,'Data - Current'!$C$1:$R$1,0))*1000/Population!$C50</f>
        <v>747.28525700282398</v>
      </c>
      <c r="E52" s="10">
        <f>INDEX('Data - Capital'!$C$2:$R$53,MATCH($B52,'Data - Capital'!$B$2:$B$53,0),MATCH($I$1,'Data - Capital'!$C$1:$R$1,0))*1000/Population!$C50</f>
        <v>108.36539751244322</v>
      </c>
      <c r="F52" s="10">
        <f>'Data - Assistance'!C50*1000/Population!C50</f>
        <v>130.15932398777611</v>
      </c>
      <c r="G52" s="10">
        <f t="shared" si="0"/>
        <v>333.28417671730961</v>
      </c>
      <c r="H52" s="25"/>
      <c r="I52" s="8"/>
      <c r="J52" s="8"/>
      <c r="L52" s="8"/>
    </row>
    <row r="53" spans="1:12">
      <c r="A53" s="2" t="s">
        <v>101</v>
      </c>
      <c r="B53" s="2" t="s">
        <v>49</v>
      </c>
      <c r="C53" s="13">
        <f>1000*INDEX('Data - Total'!$C$2:$R$53,MATCH($B53,'Data - Total'!$B$2:$B$53,0),MATCH($I$1,'Data - Total'!$C$1:$R$1,0))/Population!$C51</f>
        <v>578.59908323650166</v>
      </c>
      <c r="D53" s="10">
        <f>INDEX('Data - Current'!$C$2:$R$53,MATCH($B53,'Data - Current'!$B$2:$B$53,0),MATCH($I$1,'Data - Current'!$C$1:$R$1,0))*1000/Population!$C51</f>
        <v>804.17418829690894</v>
      </c>
      <c r="E53" s="10">
        <f>INDEX('Data - Capital'!$C$2:$R$53,MATCH($B53,'Data - Capital'!$B$2:$B$53,0),MATCH($I$1,'Data - Capital'!$C$1:$R$1,0))*1000/Population!$C51</f>
        <v>103.41467198689014</v>
      </c>
      <c r="F53" s="10">
        <f>'Data - Assistance'!C51*1000/Population!C51</f>
        <v>81.497032019923367</v>
      </c>
      <c r="G53" s="10">
        <f t="shared" si="0"/>
        <v>410.48680906722075</v>
      </c>
      <c r="H53" s="25"/>
      <c r="I53" s="8"/>
      <c r="J53" s="8"/>
      <c r="L53" s="8"/>
    </row>
    <row r="54" spans="1:12">
      <c r="A54" s="2" t="s">
        <v>102</v>
      </c>
      <c r="B54" s="2" t="s">
        <v>50</v>
      </c>
      <c r="C54" s="13">
        <f>1000*INDEX('Data - Total'!$C$2:$R$53,MATCH($B54,'Data - Total'!$B$2:$B$53,0),MATCH($I$1,'Data - Total'!$C$1:$R$1,0))/Population!$C52</f>
        <v>779.20196866733465</v>
      </c>
      <c r="D54" s="10">
        <f>INDEX('Data - Current'!$C$2:$R$53,MATCH($B54,'Data - Current'!$B$2:$B$53,0),MATCH($I$1,'Data - Current'!$C$1:$R$1,0))*1000/Population!$C52</f>
        <v>942.17738408157504</v>
      </c>
      <c r="E54" s="10">
        <f>INDEX('Data - Capital'!$C$2:$R$53,MATCH($B54,'Data - Capital'!$B$2:$B$53,0),MATCH($I$1,'Data - Capital'!$C$1:$R$1,0))*1000/Population!$C52</f>
        <v>142.97886701014937</v>
      </c>
      <c r="F54" s="10">
        <f>'Data - Assistance'!C52*1000/Population!C52</f>
        <v>53.621660371347005</v>
      </c>
      <c r="G54" s="10">
        <f t="shared" si="0"/>
        <v>359.57594279573675</v>
      </c>
      <c r="H54" s="25"/>
      <c r="I54" s="8"/>
      <c r="J54" s="8"/>
      <c r="L54" s="8"/>
    </row>
    <row r="55" spans="1:12">
      <c r="A55" s="3" t="s">
        <v>103</v>
      </c>
      <c r="B55" s="3" t="s">
        <v>51</v>
      </c>
      <c r="C55" s="13">
        <f>1000*INDEX('Data - Total'!$C$2:$R$53,MATCH($B55,'Data - Total'!$B$2:$B$53,0),MATCH($I$1,'Data - Total'!$C$1:$R$1,0))/Population!$C53</f>
        <v>1040.2535652192</v>
      </c>
      <c r="D55" s="10">
        <f>INDEX('Data - Current'!$C$2:$R$53,MATCH($B55,'Data - Current'!$B$2:$B$53,0),MATCH($I$1,'Data - Current'!$C$1:$R$1,0))*1000/Population!$C53</f>
        <v>1079.7652250937349</v>
      </c>
      <c r="E55" s="10">
        <f>INDEX('Data - Capital'!$C$2:$R$53,MATCH($B55,'Data - Capital'!$B$2:$B$53,0),MATCH($I$1,'Data - Capital'!$C$1:$R$1,0))*1000/Population!$C53</f>
        <v>160.57917152747564</v>
      </c>
      <c r="F55" s="10">
        <f>'Data - Assistance'!C53*1000/Population!C53</f>
        <v>81.032357820254362</v>
      </c>
      <c r="G55" s="10">
        <f t="shared" si="0"/>
        <v>281.12318922226495</v>
      </c>
      <c r="H55" s="25"/>
      <c r="I55" s="8"/>
      <c r="J55" s="8"/>
      <c r="L55" s="8"/>
    </row>
    <row r="56" spans="1:12" ht="15" customHeight="1">
      <c r="A56" s="41" t="s">
        <v>157</v>
      </c>
      <c r="B56" s="33"/>
      <c r="C56" s="33"/>
      <c r="D56" s="33"/>
      <c r="E56" s="33"/>
      <c r="F56" s="33"/>
      <c r="G56" s="34"/>
      <c r="H56" s="20"/>
      <c r="I56" s="8"/>
    </row>
    <row r="57" spans="1:12">
      <c r="A57" s="35"/>
      <c r="B57" s="36"/>
      <c r="C57" s="36"/>
      <c r="D57" s="36"/>
      <c r="E57" s="36"/>
      <c r="F57" s="36"/>
      <c r="G57" s="37"/>
      <c r="H57" s="20"/>
      <c r="I57" s="8"/>
    </row>
    <row r="58" spans="1:12">
      <c r="A58" s="35"/>
      <c r="B58" s="36"/>
      <c r="C58" s="36"/>
      <c r="D58" s="36"/>
      <c r="E58" s="36"/>
      <c r="F58" s="36"/>
      <c r="G58" s="37"/>
      <c r="H58" s="20"/>
      <c r="I58" s="8"/>
    </row>
    <row r="59" spans="1:12">
      <c r="A59" s="35"/>
      <c r="B59" s="36"/>
      <c r="C59" s="36"/>
      <c r="D59" s="36"/>
      <c r="E59" s="36"/>
      <c r="F59" s="36"/>
      <c r="G59" s="37"/>
      <c r="H59" s="20"/>
      <c r="I59" s="8"/>
    </row>
    <row r="60" spans="1:12">
      <c r="A60" s="35"/>
      <c r="B60" s="36"/>
      <c r="C60" s="36"/>
      <c r="D60" s="36"/>
      <c r="E60" s="36"/>
      <c r="F60" s="36"/>
      <c r="G60" s="37"/>
      <c r="H60" s="20"/>
      <c r="I60" s="8"/>
    </row>
    <row r="61" spans="1:12">
      <c r="A61" s="35"/>
      <c r="B61" s="36"/>
      <c r="C61" s="36"/>
      <c r="D61" s="36"/>
      <c r="E61" s="36"/>
      <c r="F61" s="36"/>
      <c r="G61" s="37"/>
      <c r="H61" s="20"/>
      <c r="I61" s="8"/>
    </row>
    <row r="62" spans="1:12">
      <c r="A62" s="35"/>
      <c r="B62" s="36"/>
      <c r="C62" s="36"/>
      <c r="D62" s="36"/>
      <c r="E62" s="36"/>
      <c r="F62" s="36"/>
      <c r="G62" s="37"/>
      <c r="H62" s="20"/>
      <c r="I62" s="8"/>
    </row>
    <row r="63" spans="1:12">
      <c r="A63" s="38"/>
      <c r="B63" s="39"/>
      <c r="C63" s="39"/>
      <c r="D63" s="39"/>
      <c r="E63" s="39"/>
      <c r="F63" s="39"/>
      <c r="G63" s="40"/>
      <c r="H63" s="20"/>
      <c r="I63" s="8"/>
    </row>
    <row r="67" spans="9:9">
      <c r="I67" s="6"/>
    </row>
  </sheetData>
  <mergeCells count="3">
    <mergeCell ref="A1:G1"/>
    <mergeCell ref="A2:G2"/>
    <mergeCell ref="A56:G63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A2" sqref="A2:F2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3" width="17.85546875" bestFit="1" customWidth="1"/>
    <col min="4" max="5" width="12.7109375" bestFit="1" customWidth="1"/>
    <col min="6" max="6" width="13.28515625" bestFit="1" customWidth="1"/>
  </cols>
  <sheetData>
    <row r="1" spans="1:11">
      <c r="A1" s="26" t="s">
        <v>129</v>
      </c>
      <c r="B1" s="27"/>
      <c r="C1" s="27"/>
      <c r="D1" s="27"/>
      <c r="E1" s="27"/>
      <c r="F1" s="28"/>
      <c r="H1" t="s">
        <v>116</v>
      </c>
    </row>
    <row r="2" spans="1:11">
      <c r="A2" s="29" t="s">
        <v>161</v>
      </c>
      <c r="B2" s="30"/>
      <c r="C2" s="30"/>
      <c r="D2" s="30"/>
      <c r="E2" s="30"/>
      <c r="F2" s="31"/>
    </row>
    <row r="3" spans="1:11" ht="30" customHeight="1">
      <c r="A3" s="15" t="s">
        <v>104</v>
      </c>
      <c r="B3" s="15" t="s">
        <v>105</v>
      </c>
      <c r="C3" s="15" t="s">
        <v>111</v>
      </c>
      <c r="D3" s="16" t="s">
        <v>123</v>
      </c>
      <c r="E3" s="15" t="s">
        <v>124</v>
      </c>
      <c r="F3" s="15" t="s">
        <v>110</v>
      </c>
    </row>
    <row r="4" spans="1:11">
      <c r="A4" s="1" t="s">
        <v>96</v>
      </c>
      <c r="B4" s="1" t="s">
        <v>44</v>
      </c>
      <c r="C4" s="12">
        <f>1000*INDEX('Data - Total'!$C$2:$R$53,MATCH($B4,'Data - Total'!$B$2:$B$53,0),MATCH($H$1,'Data - Total'!$C$1:$R$1,0))/Population!$C2</f>
        <v>467.71231127253884</v>
      </c>
      <c r="D4" s="12">
        <f>INDEX('Data - Current'!$C$2:$R$53,MATCH($B4,'Data - Current'!$B$2:$B$53,0),MATCH($H$1,'Data - Current'!$C$1:$R$1,0))*1000/Population!$C2</f>
        <v>221.3469964055314</v>
      </c>
      <c r="E4" s="12">
        <f>INDEX('Data - Capital'!$C$2:$R$53,MATCH($B4,'Data - Capital'!$B$2:$B$53,0),MATCH($H$1,'Data - Capital'!$C$1:$R$1,0))*1000/Population!$C2</f>
        <v>289.06650001532256</v>
      </c>
      <c r="F4" s="9">
        <f>D4+E4-C4</f>
        <v>42.701185148315119</v>
      </c>
      <c r="I4" s="8"/>
      <c r="J4" s="8"/>
      <c r="K4" s="8"/>
    </row>
    <row r="5" spans="1:11">
      <c r="A5" s="2" t="s">
        <v>52</v>
      </c>
      <c r="B5" s="2" t="s">
        <v>0</v>
      </c>
      <c r="C5" s="13">
        <f>1000*INDEX('Data - Total'!$C$2:$R$53,MATCH($B5,'Data - Total'!$B$2:$B$53,0),MATCH($H$1,'Data - Total'!$C$1:$R$1,0))/Population!$C3</f>
        <v>463.51145120565008</v>
      </c>
      <c r="D5" s="10">
        <f>INDEX('Data - Current'!$C$2:$R$53,MATCH($B5,'Data - Current'!$B$2:$B$53,0),MATCH($H$1,'Data - Current'!$C$1:$R$1,0))*1000/Population!$C3</f>
        <v>213.63765816347288</v>
      </c>
      <c r="E5" s="10">
        <f>INDEX('Data - Capital'!$C$2:$R$53,MATCH($B5,'Data - Capital'!$B$2:$B$53,0),MATCH($H$1,'Data - Capital'!$C$1:$R$1,0))*1000/Population!$C3</f>
        <v>252.10877711270032</v>
      </c>
      <c r="F5" s="10">
        <f>D5+E5-C5</f>
        <v>2.2349840705231259</v>
      </c>
      <c r="I5" s="8"/>
      <c r="J5" s="8"/>
      <c r="K5" s="8"/>
    </row>
    <row r="6" spans="1:11">
      <c r="A6" s="2" t="s">
        <v>53</v>
      </c>
      <c r="B6" s="2" t="s">
        <v>1</v>
      </c>
      <c r="C6" s="13">
        <f>1000*INDEX('Data - Total'!$C$2:$R$53,MATCH($B6,'Data - Total'!$B$2:$B$53,0),MATCH($H$1,'Data - Total'!$C$1:$R$1,0))/Population!$C4</f>
        <v>1657.17615421547</v>
      </c>
      <c r="D6" s="10">
        <f>INDEX('Data - Current'!$C$2:$R$53,MATCH($B6,'Data - Current'!$B$2:$B$53,0),MATCH($H$1,'Data - Current'!$C$1:$R$1,0))*1000/Population!$C4</f>
        <v>1025.6360102368958</v>
      </c>
      <c r="E6" s="10">
        <f>INDEX('Data - Capital'!$C$2:$R$53,MATCH($B6,'Data - Capital'!$B$2:$B$53,0),MATCH($H$1,'Data - Capital'!$C$1:$R$1,0))*1000/Population!$C4</f>
        <v>723.99091208771665</v>
      </c>
      <c r="F6" s="10">
        <f t="shared" ref="F6:F55" si="0">D6+E6-C6</f>
        <v>92.450768109142473</v>
      </c>
      <c r="I6" s="8"/>
      <c r="J6" s="8"/>
      <c r="K6" s="8"/>
    </row>
    <row r="7" spans="1:11">
      <c r="A7" s="2" t="s">
        <v>54</v>
      </c>
      <c r="B7" s="2" t="s">
        <v>2</v>
      </c>
      <c r="C7" s="13">
        <f>1000*INDEX('Data - Total'!$C$2:$R$53,MATCH($B7,'Data - Total'!$B$2:$B$53,0),MATCH($H$1,'Data - Total'!$C$1:$R$1,0))/Population!$C5</f>
        <v>353.54416772062507</v>
      </c>
      <c r="D7" s="10">
        <f>INDEX('Data - Current'!$C$2:$R$53,MATCH($B7,'Data - Current'!$B$2:$B$53,0),MATCH($H$1,'Data - Current'!$C$1:$R$1,0))*1000/Population!$C5</f>
        <v>142.75645355048232</v>
      </c>
      <c r="E7" s="10">
        <f>INDEX('Data - Capital'!$C$2:$R$53,MATCH($B7,'Data - Capital'!$B$2:$B$53,0),MATCH($H$1,'Data - Capital'!$C$1:$R$1,0))*1000/Population!$C5</f>
        <v>212.96579317767083</v>
      </c>
      <c r="F7" s="10">
        <f t="shared" si="0"/>
        <v>2.1780790075280834</v>
      </c>
      <c r="I7" s="8"/>
      <c r="J7" s="8"/>
      <c r="K7" s="8"/>
    </row>
    <row r="8" spans="1:11">
      <c r="A8" s="2" t="s">
        <v>55</v>
      </c>
      <c r="B8" s="2" t="s">
        <v>3</v>
      </c>
      <c r="C8" s="13">
        <f>1000*INDEX('Data - Total'!$C$2:$R$53,MATCH($B8,'Data - Total'!$B$2:$B$53,0),MATCH($H$1,'Data - Total'!$C$1:$R$1,0))/Population!$C6</f>
        <v>486.89621266063136</v>
      </c>
      <c r="D8" s="10">
        <f>INDEX('Data - Current'!$C$2:$R$53,MATCH($B8,'Data - Current'!$B$2:$B$53,0),MATCH($H$1,'Data - Current'!$C$1:$R$1,0))*1000/Population!$C6</f>
        <v>228.72885091377614</v>
      </c>
      <c r="E8" s="10">
        <f>INDEX('Data - Capital'!$C$2:$R$53,MATCH($B8,'Data - Capital'!$B$2:$B$53,0),MATCH($H$1,'Data - Capital'!$C$1:$R$1,0))*1000/Population!$C6</f>
        <v>259.98575933272303</v>
      </c>
      <c r="F8" s="10">
        <f t="shared" si="0"/>
        <v>1.8183975858678423</v>
      </c>
      <c r="I8" s="8"/>
      <c r="J8" s="8"/>
      <c r="K8" s="8"/>
    </row>
    <row r="9" spans="1:11">
      <c r="A9" s="2" t="s">
        <v>56</v>
      </c>
      <c r="B9" s="2" t="s">
        <v>4</v>
      </c>
      <c r="C9" s="13">
        <f>1000*INDEX('Data - Total'!$C$2:$R$53,MATCH($B9,'Data - Total'!$B$2:$B$53,0),MATCH($H$1,'Data - Total'!$C$1:$R$1,0))/Population!$C7</f>
        <v>462.61852129560691</v>
      </c>
      <c r="D9" s="10">
        <f>INDEX('Data - Current'!$C$2:$R$53,MATCH($B9,'Data - Current'!$B$2:$B$53,0),MATCH($H$1,'Data - Current'!$C$1:$R$1,0))*1000/Population!$C7</f>
        <v>279.62949632160343</v>
      </c>
      <c r="E9" s="10">
        <f>INDEX('Data - Capital'!$C$2:$R$53,MATCH($B9,'Data - Capital'!$B$2:$B$53,0),MATCH($H$1,'Data - Capital'!$C$1:$R$1,0))*1000/Population!$C7</f>
        <v>198.69000635266264</v>
      </c>
      <c r="F9" s="10">
        <f t="shared" si="0"/>
        <v>15.700981378659151</v>
      </c>
      <c r="I9" s="8"/>
      <c r="J9" s="8"/>
      <c r="K9" s="8"/>
    </row>
    <row r="10" spans="1:11">
      <c r="A10" s="2" t="s">
        <v>57</v>
      </c>
      <c r="B10" s="2" t="s">
        <v>5</v>
      </c>
      <c r="C10" s="13">
        <f>1000*INDEX('Data - Total'!$C$2:$R$53,MATCH($B10,'Data - Total'!$B$2:$B$53,0),MATCH($H$1,'Data - Total'!$C$1:$R$1,0))/Population!$C8</f>
        <v>453.33453781789387</v>
      </c>
      <c r="D10" s="10">
        <f>INDEX('Data - Current'!$C$2:$R$53,MATCH($B10,'Data - Current'!$B$2:$B$53,0),MATCH($H$1,'Data - Current'!$C$1:$R$1,0))*1000/Population!$C8</f>
        <v>249.88438296522398</v>
      </c>
      <c r="E10" s="10">
        <f>INDEX('Data - Capital'!$C$2:$R$53,MATCH($B10,'Data - Capital'!$B$2:$B$53,0),MATCH($H$1,'Data - Capital'!$C$1:$R$1,0))*1000/Population!$C8</f>
        <v>229.50727785397834</v>
      </c>
      <c r="F10" s="10">
        <f t="shared" si="0"/>
        <v>26.057123001308469</v>
      </c>
      <c r="I10" s="8"/>
      <c r="J10" s="8"/>
      <c r="K10" s="8"/>
    </row>
    <row r="11" spans="1:11">
      <c r="A11" s="2" t="s">
        <v>58</v>
      </c>
      <c r="B11" s="2" t="s">
        <v>6</v>
      </c>
      <c r="C11" s="13">
        <f>1000*INDEX('Data - Total'!$C$2:$R$53,MATCH($B11,'Data - Total'!$B$2:$B$53,0),MATCH($H$1,'Data - Total'!$C$1:$R$1,0))/Population!$C9</f>
        <v>472.51417636843479</v>
      </c>
      <c r="D11" s="10">
        <f>INDEX('Data - Current'!$C$2:$R$53,MATCH($B11,'Data - Current'!$B$2:$B$53,0),MATCH($H$1,'Data - Current'!$C$1:$R$1,0))*1000/Population!$C9</f>
        <v>253.9688545561076</v>
      </c>
      <c r="E11" s="10">
        <f>INDEX('Data - Capital'!$C$2:$R$53,MATCH($B11,'Data - Capital'!$B$2:$B$53,0),MATCH($H$1,'Data - Capital'!$C$1:$R$1,0))*1000/Population!$C9</f>
        <v>219.06919781591282</v>
      </c>
      <c r="F11" s="10">
        <f t="shared" si="0"/>
        <v>0.52387600358559894</v>
      </c>
      <c r="I11" s="8"/>
      <c r="J11" s="8"/>
      <c r="K11" s="8"/>
    </row>
    <row r="12" spans="1:11">
      <c r="A12" s="2" t="s">
        <v>59</v>
      </c>
      <c r="B12" s="2" t="s">
        <v>7</v>
      </c>
      <c r="C12" s="13">
        <f>1000*INDEX('Data - Total'!$C$2:$R$53,MATCH($B12,'Data - Total'!$B$2:$B$53,0),MATCH($H$1,'Data - Total'!$C$1:$R$1,0))/Population!$C10</f>
        <v>479.28248049637847</v>
      </c>
      <c r="D12" s="10">
        <f>INDEX('Data - Current'!$C$2:$R$53,MATCH($B12,'Data - Current'!$B$2:$B$53,0),MATCH($H$1,'Data - Current'!$C$1:$R$1,0))*1000/Population!$C10</f>
        <v>242.45785439986213</v>
      </c>
      <c r="E12" s="10">
        <f>INDEX('Data - Capital'!$C$2:$R$53,MATCH($B12,'Data - Capital'!$B$2:$B$53,0),MATCH($H$1,'Data - Capital'!$C$1:$R$1,0))*1000/Population!$C10</f>
        <v>536.89737272339596</v>
      </c>
      <c r="F12" s="10">
        <f t="shared" si="0"/>
        <v>300.07274662687968</v>
      </c>
      <c r="I12" s="8"/>
      <c r="J12" s="8"/>
      <c r="K12" s="8"/>
    </row>
    <row r="13" spans="1:11">
      <c r="A13" s="2" t="s">
        <v>60</v>
      </c>
      <c r="B13" s="2" t="s">
        <v>8</v>
      </c>
      <c r="C13" s="13">
        <f>1000*INDEX('Data - Total'!$C$2:$R$53,MATCH($B13,'Data - Total'!$B$2:$B$53,0),MATCH($H$1,'Data - Total'!$C$1:$R$1,0))/Population!$C11</f>
        <v>827.47543461829173</v>
      </c>
      <c r="D13" s="10">
        <f>INDEX('Data - Current'!$C$2:$R$53,MATCH($B13,'Data - Current'!$B$2:$B$53,0),MATCH($H$1,'Data - Current'!$C$1:$R$1,0))*1000/Population!$C11</f>
        <v>260.7079868984631</v>
      </c>
      <c r="E13" s="10">
        <f>INDEX('Data - Capital'!$C$2:$R$53,MATCH($B13,'Data - Capital'!$B$2:$B$53,0),MATCH($H$1,'Data - Capital'!$C$1:$R$1,0))*1000/Population!$C11</f>
        <v>566.97530864197529</v>
      </c>
      <c r="F13" s="10">
        <f t="shared" si="0"/>
        <v>0.20786092214666496</v>
      </c>
      <c r="I13" s="8"/>
      <c r="J13" s="8"/>
      <c r="K13" s="8"/>
    </row>
    <row r="14" spans="1:11">
      <c r="A14" s="2" t="s">
        <v>61</v>
      </c>
      <c r="B14" s="2" t="s">
        <v>9</v>
      </c>
      <c r="C14" s="13">
        <f>1000*INDEX('Data - Total'!$C$2:$R$53,MATCH($B14,'Data - Total'!$B$2:$B$53,0),MATCH($H$1,'Data - Total'!$C$1:$R$1,0))/Population!$C12</f>
        <v>345.27973459613582</v>
      </c>
      <c r="D14" s="10">
        <f>INDEX('Data - Current'!$C$2:$R$53,MATCH($B14,'Data - Current'!$B$2:$B$53,0),MATCH($H$1,'Data - Current'!$C$1:$R$1,0))*1000/Population!$C12</f>
        <v>151.14891008680485</v>
      </c>
      <c r="E14" s="10">
        <f>INDEX('Data - Capital'!$C$2:$R$53,MATCH($B14,'Data - Capital'!$B$2:$B$53,0),MATCH($H$1,'Data - Capital'!$C$1:$R$1,0))*1000/Population!$C12</f>
        <v>259.94183389039989</v>
      </c>
      <c r="F14" s="10">
        <f t="shared" si="0"/>
        <v>65.811009381068914</v>
      </c>
      <c r="I14" s="8"/>
      <c r="J14" s="8"/>
      <c r="K14" s="8"/>
    </row>
    <row r="15" spans="1:11">
      <c r="A15" s="2" t="s">
        <v>62</v>
      </c>
      <c r="B15" s="2" t="s">
        <v>10</v>
      </c>
      <c r="C15" s="13">
        <f>1000*INDEX('Data - Total'!$C$2:$R$53,MATCH($B15,'Data - Total'!$B$2:$B$53,0),MATCH($H$1,'Data - Total'!$C$1:$R$1,0))/Population!$C13</f>
        <v>308.81600967839501</v>
      </c>
      <c r="D15" s="10">
        <f>INDEX('Data - Current'!$C$2:$R$53,MATCH($B15,'Data - Current'!$B$2:$B$53,0),MATCH($H$1,'Data - Current'!$C$1:$R$1,0))*1000/Population!$C13</f>
        <v>119.577780018147</v>
      </c>
      <c r="E15" s="10">
        <f>INDEX('Data - Capital'!$C$2:$R$53,MATCH($B15,'Data - Capital'!$B$2:$B$53,0),MATCH($H$1,'Data - Capital'!$C$1:$R$1,0))*1000/Population!$C13</f>
        <v>192.67839499949591</v>
      </c>
      <c r="F15" s="10">
        <f t="shared" si="0"/>
        <v>3.4401653392479261</v>
      </c>
      <c r="I15" s="8"/>
      <c r="J15" s="8"/>
      <c r="K15" s="8"/>
    </row>
    <row r="16" spans="1:11">
      <c r="A16" s="2" t="s">
        <v>63</v>
      </c>
      <c r="B16" s="2" t="s">
        <v>11</v>
      </c>
      <c r="C16" s="13">
        <f>1000*INDEX('Data - Total'!$C$2:$R$53,MATCH($B16,'Data - Total'!$B$2:$B$53,0),MATCH($H$1,'Data - Total'!$C$1:$R$1,0))/Population!$C14</f>
        <v>455.89280611387699</v>
      </c>
      <c r="D16" s="10">
        <f>INDEX('Data - Current'!$C$2:$R$53,MATCH($B16,'Data - Current'!$B$2:$B$53,0),MATCH($H$1,'Data - Current'!$C$1:$R$1,0))*1000/Population!$C14</f>
        <v>276.96396953975039</v>
      </c>
      <c r="E16" s="10">
        <f>INDEX('Data - Capital'!$C$2:$R$53,MATCH($B16,'Data - Capital'!$B$2:$B$53,0),MATCH($H$1,'Data - Capital'!$C$1:$R$1,0))*1000/Population!$C14</f>
        <v>197.04458609701845</v>
      </c>
      <c r="F16" s="10">
        <f t="shared" si="0"/>
        <v>18.115749522891861</v>
      </c>
      <c r="I16" s="8"/>
      <c r="J16" s="8"/>
      <c r="K16" s="8"/>
    </row>
    <row r="17" spans="1:11">
      <c r="A17" s="2" t="s">
        <v>64</v>
      </c>
      <c r="B17" s="2" t="s">
        <v>12</v>
      </c>
      <c r="C17" s="13">
        <f>1000*INDEX('Data - Total'!$C$2:$R$53,MATCH($B17,'Data - Total'!$B$2:$B$53,0),MATCH($H$1,'Data - Total'!$C$1:$R$1,0))/Population!$C15</f>
        <v>530.554215055246</v>
      </c>
      <c r="D17" s="10">
        <f>INDEX('Data - Current'!$C$2:$R$53,MATCH($B17,'Data - Current'!$B$2:$B$53,0),MATCH($H$1,'Data - Current'!$C$1:$R$1,0))*1000/Population!$C15</f>
        <v>246.91744119730006</v>
      </c>
      <c r="E17" s="10">
        <f>INDEX('Data - Capital'!$C$2:$R$53,MATCH($B17,'Data - Capital'!$B$2:$B$53,0),MATCH($H$1,'Data - Capital'!$C$1:$R$1,0))*1000/Population!$C15</f>
        <v>304.79634492570148</v>
      </c>
      <c r="F17" s="10">
        <f t="shared" si="0"/>
        <v>21.159571067755564</v>
      </c>
      <c r="I17" s="8"/>
      <c r="J17" s="8"/>
      <c r="K17" s="8"/>
    </row>
    <row r="18" spans="1:11">
      <c r="A18" s="2" t="s">
        <v>65</v>
      </c>
      <c r="B18" s="2" t="s">
        <v>13</v>
      </c>
      <c r="C18" s="13">
        <f>1000*INDEX('Data - Total'!$C$2:$R$53,MATCH($B18,'Data - Total'!$B$2:$B$53,0),MATCH($H$1,'Data - Total'!$C$1:$R$1,0))/Population!$C16</f>
        <v>502.57543190751608</v>
      </c>
      <c r="D18" s="10">
        <f>INDEX('Data - Current'!$C$2:$R$53,MATCH($B18,'Data - Current'!$B$2:$B$53,0),MATCH($H$1,'Data - Current'!$C$1:$R$1,0))*1000/Population!$C16</f>
        <v>232.3102421568581</v>
      </c>
      <c r="E18" s="10">
        <f>INDEX('Data - Capital'!$C$2:$R$53,MATCH($B18,'Data - Capital'!$B$2:$B$53,0),MATCH($H$1,'Data - Capital'!$C$1:$R$1,0))*1000/Population!$C16</f>
        <v>326.60302974351788</v>
      </c>
      <c r="F18" s="10">
        <f t="shared" si="0"/>
        <v>56.337839992859926</v>
      </c>
      <c r="I18" s="8"/>
      <c r="J18" s="8"/>
      <c r="K18" s="8"/>
    </row>
    <row r="19" spans="1:11">
      <c r="A19" s="2" t="s">
        <v>66</v>
      </c>
      <c r="B19" s="2" t="s">
        <v>14</v>
      </c>
      <c r="C19" s="13">
        <f>1000*INDEX('Data - Total'!$C$2:$R$53,MATCH($B19,'Data - Total'!$B$2:$B$53,0),MATCH($H$1,'Data - Total'!$C$1:$R$1,0))/Population!$C17</f>
        <v>430.9384498852184</v>
      </c>
      <c r="D19" s="10">
        <f>INDEX('Data - Current'!$C$2:$R$53,MATCH($B19,'Data - Current'!$B$2:$B$53,0),MATCH($H$1,'Data - Current'!$C$1:$R$1,0))*1000/Population!$C17</f>
        <v>129.66743921958286</v>
      </c>
      <c r="E19" s="10">
        <f>INDEX('Data - Capital'!$C$2:$R$53,MATCH($B19,'Data - Capital'!$B$2:$B$53,0),MATCH($H$1,'Data - Capital'!$C$1:$R$1,0))*1000/Population!$C17</f>
        <v>302.17363106396937</v>
      </c>
      <c r="F19" s="10">
        <f t="shared" si="0"/>
        <v>0.90262039833379504</v>
      </c>
      <c r="I19" s="8"/>
      <c r="J19" s="8"/>
      <c r="K19" s="8"/>
    </row>
    <row r="20" spans="1:11">
      <c r="A20" s="2" t="s">
        <v>67</v>
      </c>
      <c r="B20" s="2" t="s">
        <v>15</v>
      </c>
      <c r="C20" s="13">
        <f>1000*INDEX('Data - Total'!$C$2:$R$53,MATCH($B20,'Data - Total'!$B$2:$B$53,0),MATCH($H$1,'Data - Total'!$C$1:$R$1,0))/Population!$C18</f>
        <v>767.59912026749589</v>
      </c>
      <c r="D20" s="10">
        <f>INDEX('Data - Current'!$C$2:$R$53,MATCH($B20,'Data - Current'!$B$2:$B$53,0),MATCH($H$1,'Data - Current'!$C$1:$R$1,0))*1000/Population!$C18</f>
        <v>327.49489179712833</v>
      </c>
      <c r="E20" s="10">
        <f>INDEX('Data - Capital'!$C$2:$R$53,MATCH($B20,'Data - Capital'!$B$2:$B$53,0),MATCH($H$1,'Data - Capital'!$C$1:$R$1,0))*1000/Population!$C18</f>
        <v>443.15240731679961</v>
      </c>
      <c r="F20" s="10">
        <f t="shared" si="0"/>
        <v>3.0481788464320516</v>
      </c>
      <c r="I20" s="8"/>
      <c r="J20" s="8"/>
      <c r="K20" s="8"/>
    </row>
    <row r="21" spans="1:11">
      <c r="A21" s="2" t="s">
        <v>68</v>
      </c>
      <c r="B21" s="2" t="s">
        <v>16</v>
      </c>
      <c r="C21" s="13">
        <f>1000*INDEX('Data - Total'!$C$2:$R$53,MATCH($B21,'Data - Total'!$B$2:$B$53,0),MATCH($H$1,'Data - Total'!$C$1:$R$1,0))/Population!$C19</f>
        <v>593.89646309069474</v>
      </c>
      <c r="D21" s="10">
        <f>INDEX('Data - Current'!$C$2:$R$53,MATCH($B21,'Data - Current'!$B$2:$B$53,0),MATCH($H$1,'Data - Current'!$C$1:$R$1,0))*1000/Population!$C19</f>
        <v>304.63907059196123</v>
      </c>
      <c r="E21" s="10">
        <f>INDEX('Data - Capital'!$C$2:$R$53,MATCH($B21,'Data - Capital'!$B$2:$B$53,0),MATCH($H$1,'Data - Capital'!$C$1:$R$1,0))*1000/Population!$C19</f>
        <v>321.52215237462951</v>
      </c>
      <c r="F21" s="10">
        <f t="shared" si="0"/>
        <v>32.264759875895948</v>
      </c>
      <c r="I21" s="8"/>
      <c r="J21" s="8"/>
      <c r="K21" s="8"/>
    </row>
    <row r="22" spans="1:11">
      <c r="A22" s="2" t="s">
        <v>69</v>
      </c>
      <c r="B22" s="2" t="s">
        <v>17</v>
      </c>
      <c r="C22" s="13">
        <f>1000*INDEX('Data - Total'!$C$2:$R$53,MATCH($B22,'Data - Total'!$B$2:$B$53,0),MATCH($H$1,'Data - Total'!$C$1:$R$1,0))/Population!$C20</f>
        <v>566.75552331317806</v>
      </c>
      <c r="D22" s="10">
        <f>INDEX('Data - Current'!$C$2:$R$53,MATCH($B22,'Data - Current'!$B$2:$B$53,0),MATCH($H$1,'Data - Current'!$C$1:$R$1,0))*1000/Population!$C20</f>
        <v>201.21593305752413</v>
      </c>
      <c r="E22" s="10">
        <f>INDEX('Data - Capital'!$C$2:$R$53,MATCH($B22,'Data - Capital'!$B$2:$B$53,0),MATCH($H$1,'Data - Capital'!$C$1:$R$1,0))*1000/Population!$C20</f>
        <v>366.81711842115772</v>
      </c>
      <c r="F22" s="10">
        <f t="shared" si="0"/>
        <v>1.2775281655037816</v>
      </c>
      <c r="I22" s="8"/>
      <c r="J22" s="8"/>
      <c r="K22" s="8"/>
    </row>
    <row r="23" spans="1:11">
      <c r="A23" s="2" t="s">
        <v>70</v>
      </c>
      <c r="B23" s="2" t="s">
        <v>18</v>
      </c>
      <c r="C23" s="13">
        <f>1000*INDEX('Data - Total'!$C$2:$R$53,MATCH($B23,'Data - Total'!$B$2:$B$53,0),MATCH($H$1,'Data - Total'!$C$1:$R$1,0))/Population!$C21</f>
        <v>589.59738044069331</v>
      </c>
      <c r="D23" s="10">
        <f>INDEX('Data - Current'!$C$2:$R$53,MATCH($B23,'Data - Current'!$B$2:$B$53,0),MATCH($H$1,'Data - Current'!$C$1:$R$1,0))*1000/Population!$C21</f>
        <v>213.67051023900569</v>
      </c>
      <c r="E23" s="10">
        <f>INDEX('Data - Capital'!$C$2:$R$53,MATCH($B23,'Data - Capital'!$B$2:$B$53,0),MATCH($H$1,'Data - Capital'!$C$1:$R$1,0))*1000/Population!$C21</f>
        <v>385.84142788393882</v>
      </c>
      <c r="F23" s="10">
        <f t="shared" si="0"/>
        <v>9.914557682251143</v>
      </c>
      <c r="I23" s="8"/>
      <c r="J23" s="8"/>
      <c r="K23" s="8"/>
    </row>
    <row r="24" spans="1:11">
      <c r="A24" s="2" t="s">
        <v>71</v>
      </c>
      <c r="B24" s="2" t="s">
        <v>19</v>
      </c>
      <c r="C24" s="13">
        <f>1000*INDEX('Data - Total'!$C$2:$R$53,MATCH($B24,'Data - Total'!$B$2:$B$53,0),MATCH($H$1,'Data - Total'!$C$1:$R$1,0))/Population!$C22</f>
        <v>580.93154256536241</v>
      </c>
      <c r="D24" s="10">
        <f>INDEX('Data - Current'!$C$2:$R$53,MATCH($B24,'Data - Current'!$B$2:$B$53,0),MATCH($H$1,'Data - Current'!$C$1:$R$1,0))*1000/Population!$C22</f>
        <v>378.44198971542806</v>
      </c>
      <c r="E24" s="10">
        <f>INDEX('Data - Capital'!$C$2:$R$53,MATCH($B24,'Data - Capital'!$B$2:$B$53,0),MATCH($H$1,'Data - Capital'!$C$1:$R$1,0))*1000/Population!$C22</f>
        <v>290.94786059226612</v>
      </c>
      <c r="F24" s="10">
        <f t="shared" si="0"/>
        <v>88.458307742331726</v>
      </c>
      <c r="I24" s="8"/>
      <c r="J24" s="8"/>
      <c r="K24" s="8"/>
    </row>
    <row r="25" spans="1:11">
      <c r="A25" s="2" t="s">
        <v>72</v>
      </c>
      <c r="B25" s="2" t="s">
        <v>20</v>
      </c>
      <c r="C25" s="13">
        <f>1000*INDEX('Data - Total'!$C$2:$R$53,MATCH($B25,'Data - Total'!$B$2:$B$53,0),MATCH($H$1,'Data - Total'!$C$1:$R$1,0))/Population!$C23</f>
        <v>781.02925429311392</v>
      </c>
      <c r="D25" s="10">
        <f>INDEX('Data - Current'!$C$2:$R$53,MATCH($B25,'Data - Current'!$B$2:$B$53,0),MATCH($H$1,'Data - Current'!$C$1:$R$1,0))*1000/Population!$C23</f>
        <v>250.25531164484178</v>
      </c>
      <c r="E25" s="10">
        <f>INDEX('Data - Capital'!$C$2:$R$53,MATCH($B25,'Data - Capital'!$B$2:$B$53,0),MATCH($H$1,'Data - Capital'!$C$1:$R$1,0))*1000/Population!$C23</f>
        <v>607.44058838195815</v>
      </c>
      <c r="F25" s="10">
        <f t="shared" si="0"/>
        <v>76.666645733685982</v>
      </c>
      <c r="I25" s="8"/>
      <c r="J25" s="8"/>
      <c r="K25" s="8"/>
    </row>
    <row r="26" spans="1:11">
      <c r="A26" s="2" t="s">
        <v>73</v>
      </c>
      <c r="B26" s="2" t="s">
        <v>21</v>
      </c>
      <c r="C26" s="13">
        <f>1000*INDEX('Data - Total'!$C$2:$R$53,MATCH($B26,'Data - Total'!$B$2:$B$53,0),MATCH($H$1,'Data - Total'!$C$1:$R$1,0))/Population!$C24</f>
        <v>315.82136500201551</v>
      </c>
      <c r="D26" s="10">
        <f>INDEX('Data - Current'!$C$2:$R$53,MATCH($B26,'Data - Current'!$B$2:$B$53,0),MATCH($H$1,'Data - Current'!$C$1:$R$1,0))*1000/Population!$C24</f>
        <v>192.4247152383272</v>
      </c>
      <c r="E26" s="10">
        <f>INDEX('Data - Capital'!$C$2:$R$53,MATCH($B26,'Data - Capital'!$B$2:$B$53,0),MATCH($H$1,'Data - Capital'!$C$1:$R$1,0))*1000/Population!$C24</f>
        <v>199.4901010828253</v>
      </c>
      <c r="F26" s="10">
        <f t="shared" si="0"/>
        <v>76.093451319136989</v>
      </c>
      <c r="I26" s="8"/>
      <c r="J26" s="8"/>
      <c r="K26" s="8"/>
    </row>
    <row r="27" spans="1:11">
      <c r="A27" s="2" t="s">
        <v>74</v>
      </c>
      <c r="B27" s="2" t="s">
        <v>22</v>
      </c>
      <c r="C27" s="13">
        <f>1000*INDEX('Data - Total'!$C$2:$R$53,MATCH($B27,'Data - Total'!$B$2:$B$53,0),MATCH($H$1,'Data - Total'!$C$1:$R$1,0))/Population!$C25</f>
        <v>320.16248007922479</v>
      </c>
      <c r="D27" s="10">
        <f>INDEX('Data - Current'!$C$2:$R$53,MATCH($B27,'Data - Current'!$B$2:$B$53,0),MATCH($H$1,'Data - Current'!$C$1:$R$1,0))*1000/Population!$C25</f>
        <v>215.23906295951321</v>
      </c>
      <c r="E27" s="10">
        <f>INDEX('Data - Capital'!$C$2:$R$53,MATCH($B27,'Data - Capital'!$B$2:$B$53,0),MATCH($H$1,'Data - Capital'!$C$1:$R$1,0))*1000/Population!$C25</f>
        <v>118.13311797196114</v>
      </c>
      <c r="F27" s="10">
        <f t="shared" si="0"/>
        <v>13.209700852249568</v>
      </c>
      <c r="I27" s="8"/>
      <c r="J27" s="8"/>
      <c r="K27" s="8"/>
    </row>
    <row r="28" spans="1:11">
      <c r="A28" s="2" t="s">
        <v>75</v>
      </c>
      <c r="B28" s="2" t="s">
        <v>23</v>
      </c>
      <c r="C28" s="13">
        <f>1000*INDEX('Data - Total'!$C$2:$R$53,MATCH($B28,'Data - Total'!$B$2:$B$53,0),MATCH($H$1,'Data - Total'!$C$1:$R$1,0))/Population!$C26</f>
        <v>661.12869997202927</v>
      </c>
      <c r="D28" s="10">
        <f>INDEX('Data - Current'!$C$2:$R$53,MATCH($B28,'Data - Current'!$B$2:$B$53,0),MATCH($H$1,'Data - Current'!$C$1:$R$1,0))*1000/Population!$C26</f>
        <v>286.74250062492854</v>
      </c>
      <c r="E28" s="10">
        <f>INDEX('Data - Capital'!$C$2:$R$53,MATCH($B28,'Data - Capital'!$B$2:$B$53,0),MATCH($H$1,'Data - Capital'!$C$1:$R$1,0))*1000/Population!$C26</f>
        <v>384.24213588967058</v>
      </c>
      <c r="F28" s="10">
        <f t="shared" si="0"/>
        <v>9.8559365425697933</v>
      </c>
      <c r="I28" s="8"/>
      <c r="J28" s="8"/>
      <c r="K28" s="8"/>
    </row>
    <row r="29" spans="1:11">
      <c r="A29" s="2" t="s">
        <v>76</v>
      </c>
      <c r="B29" s="2" t="s">
        <v>24</v>
      </c>
      <c r="C29" s="13">
        <f>1000*INDEX('Data - Total'!$C$2:$R$53,MATCH($B29,'Data - Total'!$B$2:$B$53,0),MATCH($H$1,'Data - Total'!$C$1:$R$1,0))/Population!$C27</f>
        <v>580.47001862272225</v>
      </c>
      <c r="D29" s="10">
        <f>INDEX('Data - Current'!$C$2:$R$53,MATCH($B29,'Data - Current'!$B$2:$B$53,0),MATCH($H$1,'Data - Current'!$C$1:$R$1,0))*1000/Population!$C27</f>
        <v>247.01646307587362</v>
      </c>
      <c r="E29" s="10">
        <f>INDEX('Data - Capital'!$C$2:$R$53,MATCH($B29,'Data - Capital'!$B$2:$B$53,0),MATCH($H$1,'Data - Capital'!$C$1:$R$1,0))*1000/Population!$C27</f>
        <v>334.53053225622267</v>
      </c>
      <c r="F29" s="10">
        <f t="shared" si="0"/>
        <v>1.0769767093739802</v>
      </c>
      <c r="I29" s="8"/>
      <c r="J29" s="8"/>
      <c r="K29" s="8"/>
    </row>
    <row r="30" spans="1:11">
      <c r="A30" s="2" t="s">
        <v>77</v>
      </c>
      <c r="B30" s="2" t="s">
        <v>25</v>
      </c>
      <c r="C30" s="13">
        <f>1000*INDEX('Data - Total'!$C$2:$R$53,MATCH($B30,'Data - Total'!$B$2:$B$53,0),MATCH($H$1,'Data - Total'!$C$1:$R$1,0))/Population!$C28</f>
        <v>482.96834620659183</v>
      </c>
      <c r="D30" s="10">
        <f>INDEX('Data - Current'!$C$2:$R$53,MATCH($B30,'Data - Current'!$B$2:$B$53,0),MATCH($H$1,'Data - Current'!$C$1:$R$1,0))*1000/Population!$C28</f>
        <v>209.29314334053467</v>
      </c>
      <c r="E30" s="10">
        <f>INDEX('Data - Capital'!$C$2:$R$53,MATCH($B30,'Data - Capital'!$B$2:$B$53,0),MATCH($H$1,'Data - Capital'!$C$1:$R$1,0))*1000/Population!$C28</f>
        <v>278.05939673187027</v>
      </c>
      <c r="F30" s="10">
        <f t="shared" si="0"/>
        <v>4.3841938658131312</v>
      </c>
      <c r="I30" s="8"/>
      <c r="J30" s="8"/>
      <c r="K30" s="8"/>
    </row>
    <row r="31" spans="1:11">
      <c r="A31" s="2" t="s">
        <v>78</v>
      </c>
      <c r="B31" s="2" t="s">
        <v>26</v>
      </c>
      <c r="C31" s="13">
        <f>1000*INDEX('Data - Total'!$C$2:$R$53,MATCH($B31,'Data - Total'!$B$2:$B$53,0),MATCH($H$1,'Data - Total'!$C$1:$R$1,0))/Population!$C29</f>
        <v>1030.9890037735174</v>
      </c>
      <c r="D31" s="10">
        <f>INDEX('Data - Current'!$C$2:$R$53,MATCH($B31,'Data - Current'!$B$2:$B$53,0),MATCH($H$1,'Data - Current'!$C$1:$R$1,0))*1000/Population!$C29</f>
        <v>365.41138103969206</v>
      </c>
      <c r="E31" s="10">
        <f>INDEX('Data - Capital'!$C$2:$R$53,MATCH($B31,'Data - Capital'!$B$2:$B$53,0),MATCH($H$1,'Data - Capital'!$C$1:$R$1,0))*1000/Population!$C29</f>
        <v>680.4946063474282</v>
      </c>
      <c r="F31" s="10">
        <f t="shared" si="0"/>
        <v>14.916983613602724</v>
      </c>
      <c r="I31" s="8"/>
      <c r="J31" s="8"/>
      <c r="K31" s="8"/>
    </row>
    <row r="32" spans="1:11">
      <c r="A32" s="2" t="s">
        <v>79</v>
      </c>
      <c r="B32" s="2" t="s">
        <v>27</v>
      </c>
      <c r="C32" s="13">
        <f>1000*INDEX('Data - Total'!$C$2:$R$53,MATCH($B32,'Data - Total'!$B$2:$B$53,0),MATCH($H$1,'Data - Total'!$C$1:$R$1,0))/Population!$C30</f>
        <v>635.0807092693185</v>
      </c>
      <c r="D32" s="10">
        <f>INDEX('Data - Current'!$C$2:$R$53,MATCH($B32,'Data - Current'!$B$2:$B$53,0),MATCH($H$1,'Data - Current'!$C$1:$R$1,0))*1000/Population!$C30</f>
        <v>258.82046061222741</v>
      </c>
      <c r="E32" s="10">
        <f>INDEX('Data - Capital'!$C$2:$R$53,MATCH($B32,'Data - Capital'!$B$2:$B$53,0),MATCH($H$1,'Data - Capital'!$C$1:$R$1,0))*1000/Population!$C30</f>
        <v>398.47382385325255</v>
      </c>
      <c r="F32" s="10">
        <f t="shared" si="0"/>
        <v>22.213575196161401</v>
      </c>
      <c r="I32" s="8"/>
      <c r="J32" s="8"/>
      <c r="K32" s="8"/>
    </row>
    <row r="33" spans="1:11">
      <c r="A33" s="2" t="s">
        <v>80</v>
      </c>
      <c r="B33" s="2" t="s">
        <v>28</v>
      </c>
      <c r="C33" s="13">
        <f>1000*INDEX('Data - Total'!$C$2:$R$53,MATCH($B33,'Data - Total'!$B$2:$B$53,0),MATCH($H$1,'Data - Total'!$C$1:$R$1,0))/Population!$C31</f>
        <v>605.33854521104297</v>
      </c>
      <c r="D33" s="10">
        <f>INDEX('Data - Current'!$C$2:$R$53,MATCH($B33,'Data - Current'!$B$2:$B$53,0),MATCH($H$1,'Data - Current'!$C$1:$R$1,0))*1000/Population!$C31</f>
        <v>212.38111311335291</v>
      </c>
      <c r="E33" s="10">
        <f>INDEX('Data - Capital'!$C$2:$R$53,MATCH($B33,'Data - Capital'!$B$2:$B$53,0),MATCH($H$1,'Data - Capital'!$C$1:$R$1,0))*1000/Population!$C31</f>
        <v>398.02086565804495</v>
      </c>
      <c r="F33" s="10">
        <f t="shared" si="0"/>
        <v>5.0634335603548379</v>
      </c>
      <c r="I33" s="8"/>
      <c r="J33" s="8"/>
      <c r="K33" s="8"/>
    </row>
    <row r="34" spans="1:11">
      <c r="A34" s="2" t="s">
        <v>81</v>
      </c>
      <c r="B34" s="2" t="s">
        <v>29</v>
      </c>
      <c r="C34" s="13">
        <f>1000*INDEX('Data - Total'!$C$2:$R$53,MATCH($B34,'Data - Total'!$B$2:$B$53,0),MATCH($H$1,'Data - Total'!$C$1:$R$1,0))/Population!$C32</f>
        <v>447.1038683959776</v>
      </c>
      <c r="D34" s="10">
        <f>INDEX('Data - Current'!$C$2:$R$53,MATCH($B34,'Data - Current'!$B$2:$B$53,0),MATCH($H$1,'Data - Current'!$C$1:$R$1,0))*1000/Population!$C32</f>
        <v>337.56831355857162</v>
      </c>
      <c r="E34" s="10">
        <f>INDEX('Data - Capital'!$C$2:$R$53,MATCH($B34,'Data - Capital'!$B$2:$B$53,0),MATCH($H$1,'Data - Capital'!$C$1:$R$1,0))*1000/Population!$C32</f>
        <v>224.67393780505066</v>
      </c>
      <c r="F34" s="10">
        <f t="shared" si="0"/>
        <v>115.13838296764465</v>
      </c>
      <c r="I34" s="8"/>
      <c r="J34" s="8"/>
      <c r="K34" s="8"/>
    </row>
    <row r="35" spans="1:11">
      <c r="A35" s="2" t="s">
        <v>82</v>
      </c>
      <c r="B35" s="2" t="s">
        <v>30</v>
      </c>
      <c r="C35" s="13">
        <f>1000*INDEX('Data - Total'!$C$2:$R$53,MATCH($B35,'Data - Total'!$B$2:$B$53,0),MATCH($H$1,'Data - Total'!$C$1:$R$1,0))/Population!$C33</f>
        <v>302.81004957187923</v>
      </c>
      <c r="D35" s="10">
        <f>INDEX('Data - Current'!$C$2:$R$53,MATCH($B35,'Data - Current'!$B$2:$B$53,0),MATCH($H$1,'Data - Current'!$C$1:$R$1,0))*1000/Population!$C33</f>
        <v>171.56568273997297</v>
      </c>
      <c r="E35" s="10">
        <f>INDEX('Data - Capital'!$C$2:$R$53,MATCH($B35,'Data - Capital'!$B$2:$B$53,0),MATCH($H$1,'Data - Capital'!$C$1:$R$1,0))*1000/Population!$C33</f>
        <v>293.14454709328527</v>
      </c>
      <c r="F35" s="10">
        <f t="shared" si="0"/>
        <v>161.90018026137903</v>
      </c>
      <c r="I35" s="8"/>
      <c r="J35" s="8"/>
      <c r="K35" s="8"/>
    </row>
    <row r="36" spans="1:11">
      <c r="A36" s="2" t="s">
        <v>83</v>
      </c>
      <c r="B36" s="2" t="s">
        <v>31</v>
      </c>
      <c r="C36" s="13">
        <f>1000*INDEX('Data - Total'!$C$2:$R$53,MATCH($B36,'Data - Total'!$B$2:$B$53,0),MATCH($H$1,'Data - Total'!$C$1:$R$1,0))/Population!$C34</f>
        <v>490.33528831033766</v>
      </c>
      <c r="D36" s="10">
        <f>INDEX('Data - Current'!$C$2:$R$53,MATCH($B36,'Data - Current'!$B$2:$B$53,0),MATCH($H$1,'Data - Current'!$C$1:$R$1,0))*1000/Population!$C34</f>
        <v>201.58361772124451</v>
      </c>
      <c r="E36" s="10">
        <f>INDEX('Data - Capital'!$C$2:$R$53,MATCH($B36,'Data - Capital'!$B$2:$B$53,0),MATCH($H$1,'Data - Capital'!$C$1:$R$1,0))*1000/Population!$C34</f>
        <v>294.80128984348988</v>
      </c>
      <c r="F36" s="10">
        <f t="shared" si="0"/>
        <v>6.0496192543967027</v>
      </c>
      <c r="I36" s="8"/>
      <c r="J36" s="8"/>
      <c r="K36" s="8"/>
    </row>
    <row r="37" spans="1:11">
      <c r="A37" s="2" t="s">
        <v>84</v>
      </c>
      <c r="B37" s="2" t="s">
        <v>32</v>
      </c>
      <c r="C37" s="13">
        <f>1000*INDEX('Data - Total'!$C$2:$R$53,MATCH($B37,'Data - Total'!$B$2:$B$53,0),MATCH($H$1,'Data - Total'!$C$1:$R$1,0))/Population!$C35</f>
        <v>353.23744309470936</v>
      </c>
      <c r="D37" s="10">
        <f>INDEX('Data - Current'!$C$2:$R$53,MATCH($B37,'Data - Current'!$B$2:$B$53,0),MATCH($H$1,'Data - Current'!$C$1:$R$1,0))*1000/Population!$C35</f>
        <v>231.00421581117899</v>
      </c>
      <c r="E37" s="10">
        <f>INDEX('Data - Capital'!$C$2:$R$53,MATCH($B37,'Data - Capital'!$B$2:$B$53,0),MATCH($H$1,'Data - Capital'!$C$1:$R$1,0))*1000/Population!$C35</f>
        <v>292.60039965033144</v>
      </c>
      <c r="F37" s="10">
        <f t="shared" si="0"/>
        <v>170.36717236680107</v>
      </c>
      <c r="I37" s="8"/>
      <c r="J37" s="8"/>
      <c r="K37" s="8"/>
    </row>
    <row r="38" spans="1:11">
      <c r="A38" s="2" t="s">
        <v>85</v>
      </c>
      <c r="B38" s="2" t="s">
        <v>33</v>
      </c>
      <c r="C38" s="13">
        <f>1000*INDEX('Data - Total'!$C$2:$R$53,MATCH($B38,'Data - Total'!$B$2:$B$53,0),MATCH($H$1,'Data - Total'!$C$1:$R$1,0))/Population!$C36</f>
        <v>399.95236034291935</v>
      </c>
      <c r="D38" s="10">
        <f>INDEX('Data - Current'!$C$2:$R$53,MATCH($B38,'Data - Current'!$B$2:$B$53,0),MATCH($H$1,'Data - Current'!$C$1:$R$1,0))*1000/Population!$C36</f>
        <v>154.36890225981648</v>
      </c>
      <c r="E38" s="10">
        <f>INDEX('Data - Capital'!$C$2:$R$53,MATCH($B38,'Data - Capital'!$B$2:$B$53,0),MATCH($H$1,'Data - Capital'!$C$1:$R$1,0))*1000/Population!$C36</f>
        <v>247.30295836730977</v>
      </c>
      <c r="F38" s="10">
        <f t="shared" si="0"/>
        <v>1.7195002842069016</v>
      </c>
      <c r="I38" s="8"/>
      <c r="J38" s="8"/>
      <c r="K38" s="8"/>
    </row>
    <row r="39" spans="1:11">
      <c r="A39" s="2" t="s">
        <v>86</v>
      </c>
      <c r="B39" s="2" t="s">
        <v>34</v>
      </c>
      <c r="C39" s="13">
        <f>1000*INDEX('Data - Total'!$C$2:$R$53,MATCH($B39,'Data - Total'!$B$2:$B$53,0),MATCH($H$1,'Data - Total'!$C$1:$R$1,0))/Population!$C37</f>
        <v>1796.33036674956</v>
      </c>
      <c r="D39" s="10">
        <f>INDEX('Data - Current'!$C$2:$R$53,MATCH($B39,'Data - Current'!$B$2:$B$53,0),MATCH($H$1,'Data - Current'!$C$1:$R$1,0))*1000/Population!$C37</f>
        <v>586.04114264541363</v>
      </c>
      <c r="E39" s="10">
        <f>INDEX('Data - Capital'!$C$2:$R$53,MATCH($B39,'Data - Capital'!$B$2:$B$53,0),MATCH($H$1,'Data - Capital'!$C$1:$R$1,0))*1000/Population!$C37</f>
        <v>1246.5651520225736</v>
      </c>
      <c r="F39" s="10">
        <f t="shared" si="0"/>
        <v>36.275927918427215</v>
      </c>
      <c r="I39" s="8"/>
      <c r="J39" s="8"/>
      <c r="K39" s="8"/>
    </row>
    <row r="40" spans="1:11">
      <c r="A40" s="2" t="s">
        <v>87</v>
      </c>
      <c r="B40" s="2" t="s">
        <v>35</v>
      </c>
      <c r="C40" s="13">
        <f>1000*INDEX('Data - Total'!$C$2:$R$53,MATCH($B40,'Data - Total'!$B$2:$B$53,0),MATCH($H$1,'Data - Total'!$C$1:$R$1,0))/Population!$C38</f>
        <v>440.0794362275289</v>
      </c>
      <c r="D40" s="10">
        <f>INDEX('Data - Current'!$C$2:$R$53,MATCH($B40,'Data - Current'!$B$2:$B$53,0),MATCH($H$1,'Data - Current'!$C$1:$R$1,0))*1000/Population!$C38</f>
        <v>201.92528704037892</v>
      </c>
      <c r="E40" s="10">
        <f>INDEX('Data - Capital'!$C$2:$R$53,MATCH($B40,'Data - Capital'!$B$2:$B$53,0),MATCH($H$1,'Data - Capital'!$C$1:$R$1,0))*1000/Population!$C38</f>
        <v>262.89871240347401</v>
      </c>
      <c r="F40" s="10">
        <f t="shared" si="0"/>
        <v>24.744563216324025</v>
      </c>
      <c r="I40" s="8"/>
      <c r="J40" s="8"/>
      <c r="K40" s="8"/>
    </row>
    <row r="41" spans="1:11">
      <c r="A41" s="2" t="s">
        <v>88</v>
      </c>
      <c r="B41" s="2" t="s">
        <v>36</v>
      </c>
      <c r="C41" s="13">
        <f>1000*INDEX('Data - Total'!$C$2:$R$53,MATCH($B41,'Data - Total'!$B$2:$B$53,0),MATCH($H$1,'Data - Total'!$C$1:$R$1,0))/Population!$C39</f>
        <v>546.45107660112149</v>
      </c>
      <c r="D41" s="10">
        <f>INDEX('Data - Current'!$C$2:$R$53,MATCH($B41,'Data - Current'!$B$2:$B$53,0),MATCH($H$1,'Data - Current'!$C$1:$R$1,0))*1000/Population!$C39</f>
        <v>222.14694611741658</v>
      </c>
      <c r="E41" s="10">
        <f>INDEX('Data - Capital'!$C$2:$R$53,MATCH($B41,'Data - Capital'!$B$2:$B$53,0),MATCH($H$1,'Data - Capital'!$C$1:$R$1,0))*1000/Population!$C39</f>
        <v>384.79494291285516</v>
      </c>
      <c r="F41" s="10">
        <f t="shared" si="0"/>
        <v>60.49081242915031</v>
      </c>
      <c r="I41" s="8"/>
      <c r="J41" s="8"/>
      <c r="K41" s="8"/>
    </row>
    <row r="42" spans="1:11">
      <c r="A42" s="2" t="s">
        <v>89</v>
      </c>
      <c r="B42" s="2" t="s">
        <v>37</v>
      </c>
      <c r="C42" s="13">
        <f>1000*INDEX('Data - Total'!$C$2:$R$53,MATCH($B42,'Data - Total'!$B$2:$B$53,0),MATCH($H$1,'Data - Total'!$C$1:$R$1,0))/Population!$C40</f>
        <v>459.94751049328443</v>
      </c>
      <c r="D42" s="10">
        <f>INDEX('Data - Current'!$C$2:$R$53,MATCH($B42,'Data - Current'!$B$2:$B$53,0),MATCH($H$1,'Data - Current'!$C$1:$R$1,0))*1000/Population!$C40</f>
        <v>247.02181556648347</v>
      </c>
      <c r="E42" s="10">
        <f>INDEX('Data - Capital'!$C$2:$R$53,MATCH($B42,'Data - Capital'!$B$2:$B$53,0),MATCH($H$1,'Data - Capital'!$C$1:$R$1,0))*1000/Population!$C40</f>
        <v>230.35080555387407</v>
      </c>
      <c r="F42" s="10">
        <f t="shared" si="0"/>
        <v>17.425110627073082</v>
      </c>
      <c r="I42" s="8"/>
      <c r="J42" s="8"/>
      <c r="K42" s="8"/>
    </row>
    <row r="43" spans="1:11">
      <c r="A43" s="2" t="s">
        <v>90</v>
      </c>
      <c r="B43" s="2" t="s">
        <v>38</v>
      </c>
      <c r="C43" s="13">
        <f>1000*INDEX('Data - Total'!$C$2:$R$53,MATCH($B43,'Data - Total'!$B$2:$B$53,0),MATCH($H$1,'Data - Total'!$C$1:$R$1,0))/Population!$C41</f>
        <v>608.01886101714774</v>
      </c>
      <c r="D43" s="10">
        <f>INDEX('Data - Current'!$C$2:$R$53,MATCH($B43,'Data - Current'!$B$2:$B$53,0),MATCH($H$1,'Data - Current'!$C$1:$R$1,0))*1000/Population!$C41</f>
        <v>253.72764993821869</v>
      </c>
      <c r="E43" s="10">
        <f>INDEX('Data - Capital'!$C$2:$R$53,MATCH($B43,'Data - Capital'!$B$2:$B$53,0),MATCH($H$1,'Data - Capital'!$C$1:$R$1,0))*1000/Population!$C41</f>
        <v>425.61109621948805</v>
      </c>
      <c r="F43" s="10">
        <f t="shared" si="0"/>
        <v>71.319885140558995</v>
      </c>
      <c r="I43" s="8"/>
      <c r="J43" s="8"/>
      <c r="K43" s="8"/>
    </row>
    <row r="44" spans="1:11">
      <c r="A44" s="2" t="s">
        <v>91</v>
      </c>
      <c r="B44" s="2" t="s">
        <v>39</v>
      </c>
      <c r="C44" s="13">
        <f>1000*INDEX('Data - Total'!$C$2:$R$53,MATCH($B44,'Data - Total'!$B$2:$B$53,0),MATCH($H$1,'Data - Total'!$C$1:$R$1,0))/Population!$C42</f>
        <v>399.19364415273259</v>
      </c>
      <c r="D44" s="10">
        <f>INDEX('Data - Current'!$C$2:$R$53,MATCH($B44,'Data - Current'!$B$2:$B$53,0),MATCH($H$1,'Data - Current'!$C$1:$R$1,0))*1000/Population!$C42</f>
        <v>158.80023217880427</v>
      </c>
      <c r="E44" s="10">
        <f>INDEX('Data - Capital'!$C$2:$R$53,MATCH($B44,'Data - Capital'!$B$2:$B$53,0),MATCH($H$1,'Data - Capital'!$C$1:$R$1,0))*1000/Population!$C42</f>
        <v>258.76346736814304</v>
      </c>
      <c r="F44" s="10">
        <f t="shared" si="0"/>
        <v>18.370055394214717</v>
      </c>
      <c r="I44" s="8"/>
      <c r="J44" s="8"/>
      <c r="K44" s="8"/>
    </row>
    <row r="45" spans="1:11">
      <c r="A45" s="2" t="s">
        <v>92</v>
      </c>
      <c r="B45" s="2" t="s">
        <v>40</v>
      </c>
      <c r="C45" s="13">
        <f>1000*INDEX('Data - Total'!$C$2:$R$53,MATCH($B45,'Data - Total'!$B$2:$B$53,0),MATCH($H$1,'Data - Total'!$C$1:$R$1,0))/Population!$C43</f>
        <v>318.8977053208377</v>
      </c>
      <c r="D45" s="10">
        <f>INDEX('Data - Current'!$C$2:$R$53,MATCH($B45,'Data - Current'!$B$2:$B$53,0),MATCH($H$1,'Data - Current'!$C$1:$R$1,0))*1000/Population!$C43</f>
        <v>139.79906496837245</v>
      </c>
      <c r="E45" s="10">
        <f>INDEX('Data - Capital'!$C$2:$R$53,MATCH($B45,'Data - Capital'!$B$2:$B$53,0),MATCH($H$1,'Data - Capital'!$C$1:$R$1,0))*1000/Population!$C43</f>
        <v>191.75898298847187</v>
      </c>
      <c r="F45" s="10">
        <f t="shared" si="0"/>
        <v>12.660342636006646</v>
      </c>
      <c r="I45" s="8"/>
      <c r="J45" s="8"/>
      <c r="K45" s="8"/>
    </row>
    <row r="46" spans="1:11">
      <c r="A46" s="2" t="s">
        <v>93</v>
      </c>
      <c r="B46" s="2" t="s">
        <v>41</v>
      </c>
      <c r="C46" s="13">
        <f>1000*INDEX('Data - Total'!$C$2:$R$53,MATCH($B46,'Data - Total'!$B$2:$B$53,0),MATCH($H$1,'Data - Total'!$C$1:$R$1,0))/Population!$C44</f>
        <v>1122.1048670827222</v>
      </c>
      <c r="D46" s="10">
        <f>INDEX('Data - Current'!$C$2:$R$53,MATCH($B46,'Data - Current'!$B$2:$B$53,0),MATCH($H$1,'Data - Current'!$C$1:$R$1,0))*1000/Population!$C44</f>
        <v>422.71217393805182</v>
      </c>
      <c r="E46" s="10">
        <f>INDEX('Data - Capital'!$C$2:$R$53,MATCH($B46,'Data - Capital'!$B$2:$B$53,0),MATCH($H$1,'Data - Capital'!$C$1:$R$1,0))*1000/Population!$C44</f>
        <v>710.22307861915579</v>
      </c>
      <c r="F46" s="10">
        <f t="shared" si="0"/>
        <v>10.830385474485411</v>
      </c>
      <c r="I46" s="8"/>
      <c r="J46" s="8"/>
      <c r="K46" s="8"/>
    </row>
    <row r="47" spans="1:11">
      <c r="A47" s="2" t="s">
        <v>94</v>
      </c>
      <c r="B47" s="2" t="s">
        <v>42</v>
      </c>
      <c r="C47" s="13">
        <f>1000*INDEX('Data - Total'!$C$2:$R$53,MATCH($B47,'Data - Total'!$B$2:$B$53,0),MATCH($H$1,'Data - Total'!$C$1:$R$1,0))/Population!$C45</f>
        <v>384.5635836166847</v>
      </c>
      <c r="D47" s="10">
        <f>INDEX('Data - Current'!$C$2:$R$53,MATCH($B47,'Data - Current'!$B$2:$B$53,0),MATCH($H$1,'Data - Current'!$C$1:$R$1,0))*1000/Population!$C45</f>
        <v>170.05420610465058</v>
      </c>
      <c r="E47" s="10">
        <f>INDEX('Data - Capital'!$C$2:$R$53,MATCH($B47,'Data - Capital'!$B$2:$B$53,0),MATCH($H$1,'Data - Capital'!$C$1:$R$1,0))*1000/Population!$C45</f>
        <v>214.83314864952581</v>
      </c>
      <c r="F47" s="10">
        <f t="shared" si="0"/>
        <v>0.32377113749168984</v>
      </c>
      <c r="I47" s="8"/>
      <c r="J47" s="8"/>
      <c r="K47" s="8"/>
    </row>
    <row r="48" spans="1:11">
      <c r="A48" s="2" t="s">
        <v>95</v>
      </c>
      <c r="B48" s="2" t="s">
        <v>43</v>
      </c>
      <c r="C48" s="13">
        <f>1000*INDEX('Data - Total'!$C$2:$R$53,MATCH($B48,'Data - Total'!$B$2:$B$53,0),MATCH($H$1,'Data - Total'!$C$1:$R$1,0))/Population!$C46</f>
        <v>385.97513292304387</v>
      </c>
      <c r="D48" s="10">
        <f>INDEX('Data - Current'!$C$2:$R$53,MATCH($B48,'Data - Current'!$B$2:$B$53,0),MATCH($H$1,'Data - Current'!$C$1:$R$1,0))*1000/Population!$C46</f>
        <v>168.73360904487558</v>
      </c>
      <c r="E48" s="10">
        <f>INDEX('Data - Capital'!$C$2:$R$53,MATCH($B48,'Data - Capital'!$B$2:$B$53,0),MATCH($H$1,'Data - Capital'!$C$1:$R$1,0))*1000/Population!$C46</f>
        <v>266.24831927681709</v>
      </c>
      <c r="F48" s="10">
        <f t="shared" si="0"/>
        <v>49.006795398648762</v>
      </c>
      <c r="I48" s="8"/>
      <c r="J48" s="8"/>
      <c r="K48" s="8"/>
    </row>
    <row r="49" spans="1:11">
      <c r="A49" s="2" t="s">
        <v>97</v>
      </c>
      <c r="B49" s="2" t="s">
        <v>45</v>
      </c>
      <c r="C49" s="13">
        <f>1000*INDEX('Data - Total'!$C$2:$R$53,MATCH($B49,'Data - Total'!$B$2:$B$53,0),MATCH($H$1,'Data - Total'!$C$1:$R$1,0))/Population!$C47</f>
        <v>673.89011044433403</v>
      </c>
      <c r="D49" s="10">
        <f>INDEX('Data - Current'!$C$2:$R$53,MATCH($B49,'Data - Current'!$B$2:$B$53,0),MATCH($H$1,'Data - Current'!$C$1:$R$1,0))*1000/Population!$C47</f>
        <v>204.50764466442561</v>
      </c>
      <c r="E49" s="10">
        <f>INDEX('Data - Capital'!$C$2:$R$53,MATCH($B49,'Data - Capital'!$B$2:$B$53,0),MATCH($H$1,'Data - Capital'!$C$1:$R$1,0))*1000/Population!$C47</f>
        <v>482.56440718213895</v>
      </c>
      <c r="F49" s="10">
        <f t="shared" si="0"/>
        <v>13.181941402230564</v>
      </c>
      <c r="I49" s="8"/>
      <c r="J49" s="8"/>
      <c r="K49" s="8"/>
    </row>
    <row r="50" spans="1:11">
      <c r="A50" s="2" t="s">
        <v>98</v>
      </c>
      <c r="B50" s="2" t="s">
        <v>46</v>
      </c>
      <c r="C50" s="13">
        <f>1000*INDEX('Data - Total'!$C$2:$R$53,MATCH($B50,'Data - Total'!$B$2:$B$53,0),MATCH($H$1,'Data - Total'!$C$1:$R$1,0))/Population!$C48</f>
        <v>1067.9371001280867</v>
      </c>
      <c r="D50" s="10">
        <f>INDEX('Data - Current'!$C$2:$R$53,MATCH($B50,'Data - Current'!$B$2:$B$53,0),MATCH($H$1,'Data - Current'!$C$1:$R$1,0))*1000/Population!$C48</f>
        <v>689.28734560112946</v>
      </c>
      <c r="E50" s="10">
        <f>INDEX('Data - Capital'!$C$2:$R$53,MATCH($B50,'Data - Capital'!$B$2:$B$53,0),MATCH($H$1,'Data - Capital'!$C$1:$R$1,0))*1000/Population!$C48</f>
        <v>383.23979697766305</v>
      </c>
      <c r="F50" s="10">
        <f t="shared" si="0"/>
        <v>4.5900424507058233</v>
      </c>
      <c r="I50" s="8"/>
      <c r="J50" s="8"/>
      <c r="K50" s="8"/>
    </row>
    <row r="51" spans="1:11">
      <c r="A51" s="2" t="s">
        <v>99</v>
      </c>
      <c r="B51" s="2" t="s">
        <v>47</v>
      </c>
      <c r="C51" s="13">
        <f>1000*INDEX('Data - Total'!$C$2:$R$53,MATCH($B51,'Data - Total'!$B$2:$B$53,0),MATCH($H$1,'Data - Total'!$C$1:$R$1,0))/Population!$C49</f>
        <v>490.1018158224976</v>
      </c>
      <c r="D51" s="10">
        <f>INDEX('Data - Current'!$C$2:$R$53,MATCH($B51,'Data - Current'!$B$2:$B$53,0),MATCH($H$1,'Data - Current'!$C$1:$R$1,0))*1000/Population!$C49</f>
        <v>248.68034381727196</v>
      </c>
      <c r="E51" s="10">
        <f>INDEX('Data - Capital'!$C$2:$R$53,MATCH($B51,'Data - Capital'!$B$2:$B$53,0),MATCH($H$1,'Data - Capital'!$C$1:$R$1,0))*1000/Population!$C49</f>
        <v>269.78898438283784</v>
      </c>
      <c r="F51" s="10">
        <f t="shared" si="0"/>
        <v>28.367512377612172</v>
      </c>
      <c r="I51" s="8"/>
      <c r="J51" s="8"/>
      <c r="K51" s="8"/>
    </row>
    <row r="52" spans="1:11">
      <c r="A52" s="2" t="s">
        <v>100</v>
      </c>
      <c r="B52" s="2" t="s">
        <v>48</v>
      </c>
      <c r="C52" s="13">
        <f>1000*INDEX('Data - Total'!$C$2:$R$53,MATCH($B52,'Data - Total'!$B$2:$B$53,0),MATCH($H$1,'Data - Total'!$C$1:$R$1,0))/Population!$C50</f>
        <v>555.09216865504459</v>
      </c>
      <c r="D52" s="10">
        <f>INDEX('Data - Current'!$C$2:$R$53,MATCH($B52,'Data - Current'!$B$2:$B$53,0),MATCH($H$1,'Data - Current'!$C$1:$R$1,0))*1000/Population!$C50</f>
        <v>227.34427394300587</v>
      </c>
      <c r="E52" s="10">
        <f>INDEX('Data - Capital'!$C$2:$R$53,MATCH($B52,'Data - Capital'!$B$2:$B$53,0),MATCH($H$1,'Data - Capital'!$C$1:$R$1,0))*1000/Population!$C50</f>
        <v>372.22448187984179</v>
      </c>
      <c r="F52" s="10">
        <f t="shared" si="0"/>
        <v>44.476587167803018</v>
      </c>
      <c r="I52" s="8"/>
      <c r="J52" s="8"/>
      <c r="K52" s="8"/>
    </row>
    <row r="53" spans="1:11">
      <c r="A53" s="2" t="s">
        <v>101</v>
      </c>
      <c r="B53" s="2" t="s">
        <v>49</v>
      </c>
      <c r="C53" s="13">
        <f>1000*INDEX('Data - Total'!$C$2:$R$53,MATCH($B53,'Data - Total'!$B$2:$B$53,0),MATCH($H$1,'Data - Total'!$C$1:$R$1,0))/Population!$C51</f>
        <v>643.24335389559837</v>
      </c>
      <c r="D53" s="10">
        <f>INDEX('Data - Current'!$C$2:$R$53,MATCH($B53,'Data - Current'!$B$2:$B$53,0),MATCH($H$1,'Data - Current'!$C$1:$R$1,0))*1000/Population!$C51</f>
        <v>267.07780422805854</v>
      </c>
      <c r="E53" s="10">
        <f>INDEX('Data - Capital'!$C$2:$R$53,MATCH($B53,'Data - Capital'!$B$2:$B$53,0),MATCH($H$1,'Data - Capital'!$C$1:$R$1,0))*1000/Population!$C51</f>
        <v>430.00345308145774</v>
      </c>
      <c r="F53" s="10">
        <f t="shared" si="0"/>
        <v>53.837903413917957</v>
      </c>
      <c r="I53" s="8"/>
      <c r="J53" s="8"/>
      <c r="K53" s="8"/>
    </row>
    <row r="54" spans="1:11">
      <c r="A54" s="2" t="s">
        <v>102</v>
      </c>
      <c r="B54" s="2" t="s">
        <v>50</v>
      </c>
      <c r="C54" s="13">
        <f>1000*INDEX('Data - Total'!$C$2:$R$53,MATCH($B54,'Data - Total'!$B$2:$B$53,0),MATCH($H$1,'Data - Total'!$C$1:$R$1,0))/Population!$C52</f>
        <v>640.75856156487248</v>
      </c>
      <c r="D54" s="10">
        <f>INDEX('Data - Current'!$C$2:$R$53,MATCH($B54,'Data - Current'!$B$2:$B$53,0),MATCH($H$1,'Data - Current'!$C$1:$R$1,0))*1000/Population!$C52</f>
        <v>296.71252957263096</v>
      </c>
      <c r="E54" s="10">
        <f>INDEX('Data - Capital'!$C$2:$R$53,MATCH($B54,'Data - Capital'!$B$2:$B$53,0),MATCH($H$1,'Data - Capital'!$C$1:$R$1,0))*1000/Population!$C52</f>
        <v>371.06105831240717</v>
      </c>
      <c r="F54" s="10">
        <f t="shared" si="0"/>
        <v>27.015026320165589</v>
      </c>
      <c r="I54" s="8"/>
      <c r="J54" s="8"/>
      <c r="K54" s="8"/>
    </row>
    <row r="55" spans="1:11">
      <c r="A55" s="3" t="s">
        <v>103</v>
      </c>
      <c r="B55" s="3" t="s">
        <v>51</v>
      </c>
      <c r="C55" s="13">
        <f>1000*INDEX('Data - Total'!$C$2:$R$53,MATCH($B55,'Data - Total'!$B$2:$B$53,0),MATCH($H$1,'Data - Total'!$C$1:$R$1,0))/Population!$C53</f>
        <v>1298.4088903834854</v>
      </c>
      <c r="D55" s="10">
        <f>INDEX('Data - Current'!$C$2:$R$53,MATCH($B55,'Data - Current'!$B$2:$B$53,0),MATCH($H$1,'Data - Current'!$C$1:$R$1,0))*1000/Population!$C53</f>
        <v>590.22383700270245</v>
      </c>
      <c r="E55" s="10">
        <f>INDEX('Data - Capital'!$C$2:$R$53,MATCH($B55,'Data - Capital'!$B$2:$B$53,0),MATCH($H$1,'Data - Capital'!$C$1:$R$1,0))*1000/Population!$C53</f>
        <v>726.99443397649134</v>
      </c>
      <c r="F55" s="10">
        <f t="shared" si="0"/>
        <v>18.809380595708262</v>
      </c>
      <c r="I55" s="8"/>
      <c r="J55" s="8"/>
      <c r="K55" s="8"/>
    </row>
    <row r="56" spans="1:11" ht="15" customHeight="1">
      <c r="A56" s="32" t="s">
        <v>140</v>
      </c>
      <c r="B56" s="33"/>
      <c r="C56" s="33"/>
      <c r="D56" s="33"/>
      <c r="E56" s="33"/>
      <c r="F56" s="34"/>
    </row>
    <row r="57" spans="1:11">
      <c r="A57" s="35"/>
      <c r="B57" s="36"/>
      <c r="C57" s="36"/>
      <c r="D57" s="36"/>
      <c r="E57" s="36"/>
      <c r="F57" s="37"/>
    </row>
    <row r="58" spans="1:11">
      <c r="A58" s="35"/>
      <c r="B58" s="36"/>
      <c r="C58" s="36"/>
      <c r="D58" s="36"/>
      <c r="E58" s="36"/>
      <c r="F58" s="37"/>
    </row>
    <row r="59" spans="1:11">
      <c r="A59" s="35"/>
      <c r="B59" s="36"/>
      <c r="C59" s="36"/>
      <c r="D59" s="36"/>
      <c r="E59" s="36"/>
      <c r="F59" s="37"/>
    </row>
    <row r="60" spans="1:11">
      <c r="A60" s="35"/>
      <c r="B60" s="36"/>
      <c r="C60" s="36"/>
      <c r="D60" s="36"/>
      <c r="E60" s="36"/>
      <c r="F60" s="37"/>
    </row>
    <row r="61" spans="1:11">
      <c r="A61" s="35"/>
      <c r="B61" s="36"/>
      <c r="C61" s="36"/>
      <c r="D61" s="36"/>
      <c r="E61" s="36"/>
      <c r="F61" s="37"/>
    </row>
    <row r="62" spans="1:11">
      <c r="A62" s="35"/>
      <c r="B62" s="36"/>
      <c r="C62" s="36"/>
      <c r="D62" s="36"/>
      <c r="E62" s="36"/>
      <c r="F62" s="37"/>
    </row>
    <row r="63" spans="1:11">
      <c r="A63" s="35"/>
      <c r="B63" s="36"/>
      <c r="C63" s="36"/>
      <c r="D63" s="36"/>
      <c r="E63" s="36"/>
      <c r="F63" s="37"/>
    </row>
    <row r="64" spans="1:11">
      <c r="A64" s="38"/>
      <c r="B64" s="39"/>
      <c r="C64" s="39"/>
      <c r="D64" s="39"/>
      <c r="E64" s="39"/>
      <c r="F64" s="40"/>
    </row>
    <row r="67" spans="7:7">
      <c r="G67" s="6"/>
    </row>
  </sheetData>
  <mergeCells count="3">
    <mergeCell ref="A1:F1"/>
    <mergeCell ref="A2:F2"/>
    <mergeCell ref="A56:F6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"/>
  <sheetViews>
    <sheetView workbookViewId="0">
      <selection activeCell="A2" sqref="A2:F2"/>
    </sheetView>
  </sheetViews>
  <sheetFormatPr defaultColWidth="11.42578125" defaultRowHeight="15"/>
  <cols>
    <col min="1" max="1" width="5.42578125" bestFit="1" customWidth="1"/>
    <col min="2" max="2" width="18.7109375" bestFit="1" customWidth="1"/>
    <col min="3" max="3" width="17.85546875" bestFit="1" customWidth="1"/>
    <col min="4" max="5" width="12.7109375" bestFit="1" customWidth="1"/>
    <col min="6" max="6" width="13.28515625" bestFit="1" customWidth="1"/>
    <col min="9" max="9" width="18" bestFit="1" customWidth="1"/>
  </cols>
  <sheetData>
    <row r="1" spans="1:11">
      <c r="A1" s="26" t="s">
        <v>130</v>
      </c>
      <c r="B1" s="27"/>
      <c r="C1" s="27"/>
      <c r="D1" s="27"/>
      <c r="E1" s="27"/>
      <c r="F1" s="28"/>
      <c r="H1" t="s">
        <v>112</v>
      </c>
    </row>
    <row r="2" spans="1:11">
      <c r="A2" s="29" t="s">
        <v>161</v>
      </c>
      <c r="B2" s="30"/>
      <c r="C2" s="30"/>
      <c r="D2" s="30"/>
      <c r="E2" s="30"/>
      <c r="F2" s="31"/>
    </row>
    <row r="3" spans="1:11" ht="30" customHeight="1">
      <c r="A3" s="15" t="s">
        <v>104</v>
      </c>
      <c r="B3" s="15" t="s">
        <v>105</v>
      </c>
      <c r="C3" s="15" t="s">
        <v>111</v>
      </c>
      <c r="D3" s="16" t="s">
        <v>123</v>
      </c>
      <c r="E3" s="15" t="s">
        <v>124</v>
      </c>
      <c r="F3" s="15" t="s">
        <v>110</v>
      </c>
    </row>
    <row r="4" spans="1:11">
      <c r="A4" s="1" t="s">
        <v>96</v>
      </c>
      <c r="B4" s="1" t="s">
        <v>44</v>
      </c>
      <c r="C4" s="12">
        <f>1000*INDEX('Data - Total'!$C$2:$R$53,MATCH($B4,'Data - Total'!$B$2:$B$53,0),MATCH($H$1,'Data - Total'!$C$1:$R$1,0))/Population!$C2</f>
        <v>146.55636387213357</v>
      </c>
      <c r="D4" s="12">
        <f>INDEX('Data - Current'!$C$2:$R$53,MATCH($B4,'Data - Current'!$B$2:$B$53,0),MATCH($H$1,'Data - Current'!$C$1:$R$1,0))*1000/Population!$C2</f>
        <v>130.10536003648991</v>
      </c>
      <c r="E4" s="12">
        <f>INDEX('Data - Capital'!$C$2:$R$53,MATCH($B4,'Data - Capital'!$B$2:$B$53,0),MATCH($H$1,'Data - Capital'!$C$1:$R$1,0))*1000/Population!$C2</f>
        <v>62.702877028498087</v>
      </c>
      <c r="F4" s="9">
        <f>D4+E4-C4</f>
        <v>46.251873192854418</v>
      </c>
      <c r="I4" s="8"/>
      <c r="J4" s="8"/>
      <c r="K4" s="8"/>
    </row>
    <row r="5" spans="1:11">
      <c r="A5" s="2" t="s">
        <v>52</v>
      </c>
      <c r="B5" s="2" t="s">
        <v>0</v>
      </c>
      <c r="C5" s="13">
        <f>1000*INDEX('Data - Total'!$C$2:$R$53,MATCH($B5,'Data - Total'!$B$2:$B$53,0),MATCH($H$1,'Data - Total'!$C$1:$R$1,0))/Population!$C3</f>
        <v>14.787386943059904</v>
      </c>
      <c r="D5" s="10">
        <f>INDEX('Data - Current'!$C$2:$R$53,MATCH($B5,'Data - Current'!$B$2:$B$53,0),MATCH($H$1,'Data - Current'!$C$1:$R$1,0))*1000/Population!$C3</f>
        <v>13.398695252542614</v>
      </c>
      <c r="E5" s="10">
        <f>INDEX('Data - Capital'!$C$2:$R$53,MATCH($B5,'Data - Capital'!$B$2:$B$53,0),MATCH($H$1,'Data - Capital'!$C$1:$R$1,0))*1000/Population!$C3</f>
        <v>2.4867752544689301</v>
      </c>
      <c r="F5" s="10">
        <f>D5+E5-C5</f>
        <v>1.09808356395164</v>
      </c>
      <c r="I5" s="8"/>
      <c r="J5" s="8"/>
      <c r="K5" s="8"/>
    </row>
    <row r="6" spans="1:11">
      <c r="A6" s="2" t="s">
        <v>53</v>
      </c>
      <c r="B6" s="2" t="s">
        <v>1</v>
      </c>
      <c r="C6" s="13">
        <f>1000*INDEX('Data - Total'!$C$2:$R$53,MATCH($B6,'Data - Total'!$B$2:$B$53,0),MATCH($H$1,'Data - Total'!$C$1:$R$1,0))/Population!$C4</f>
        <v>73.117753025998482</v>
      </c>
      <c r="D6" s="10">
        <f>INDEX('Data - Current'!$C$2:$R$53,MATCH($B6,'Data - Current'!$B$2:$B$53,0),MATCH($H$1,'Data - Current'!$C$1:$R$1,0))*1000/Population!$C4</f>
        <v>72.751172578688269</v>
      </c>
      <c r="E6" s="10">
        <f>INDEX('Data - Capital'!$C$2:$R$53,MATCH($B6,'Data - Capital'!$B$2:$B$53,0),MATCH($H$1,'Data - Capital'!$C$1:$R$1,0))*1000/Population!$C4</f>
        <v>9.7540491409296646</v>
      </c>
      <c r="F6" s="10">
        <f t="shared" ref="F6:F55" si="0">D6+E6-C6</f>
        <v>9.3874686936194536</v>
      </c>
      <c r="I6" s="8"/>
      <c r="J6" s="8"/>
      <c r="K6" s="8"/>
    </row>
    <row r="7" spans="1:11">
      <c r="A7" s="2" t="s">
        <v>54</v>
      </c>
      <c r="B7" s="2" t="s">
        <v>2</v>
      </c>
      <c r="C7" s="13">
        <f>1000*INDEX('Data - Total'!$C$2:$R$53,MATCH($B7,'Data - Total'!$B$2:$B$53,0),MATCH($H$1,'Data - Total'!$C$1:$R$1,0))/Population!$C5</f>
        <v>87.92209432363326</v>
      </c>
      <c r="D7" s="10">
        <f>INDEX('Data - Current'!$C$2:$R$53,MATCH($B7,'Data - Current'!$B$2:$B$53,0),MATCH($H$1,'Data - Current'!$C$1:$R$1,0))*1000/Population!$C5</f>
        <v>77.094845274026127</v>
      </c>
      <c r="E7" s="10">
        <f>INDEX('Data - Capital'!$C$2:$R$53,MATCH($B7,'Data - Capital'!$B$2:$B$53,0),MATCH($H$1,'Data - Capital'!$C$1:$R$1,0))*1000/Population!$C5</f>
        <v>31.392250065433885</v>
      </c>
      <c r="F7" s="10">
        <f t="shared" si="0"/>
        <v>20.565001015826752</v>
      </c>
      <c r="I7" s="8"/>
      <c r="J7" s="8"/>
      <c r="K7" s="8"/>
    </row>
    <row r="8" spans="1:11">
      <c r="A8" s="2" t="s">
        <v>55</v>
      </c>
      <c r="B8" s="2" t="s">
        <v>3</v>
      </c>
      <c r="C8" s="13">
        <f>1000*INDEX('Data - Total'!$C$2:$R$53,MATCH($B8,'Data - Total'!$B$2:$B$53,0),MATCH($H$1,'Data - Total'!$C$1:$R$1,0))/Population!$C6</f>
        <v>8.2144915742718609</v>
      </c>
      <c r="D8" s="10">
        <f>INDEX('Data - Current'!$C$2:$R$53,MATCH($B8,'Data - Current'!$B$2:$B$53,0),MATCH($H$1,'Data - Current'!$C$1:$R$1,0))*1000/Population!$C6</f>
        <v>8.1856711762113044</v>
      </c>
      <c r="E8" s="10">
        <f>INDEX('Data - Capital'!$C$2:$R$53,MATCH($B8,'Data - Capital'!$B$2:$B$53,0),MATCH($H$1,'Data - Capital'!$C$1:$R$1,0))*1000/Population!$C6</f>
        <v>1.1670565896992506</v>
      </c>
      <c r="F8" s="10">
        <f t="shared" si="0"/>
        <v>1.1382361916386934</v>
      </c>
      <c r="I8" s="8"/>
      <c r="J8" s="8"/>
      <c r="K8" s="8"/>
    </row>
    <row r="9" spans="1:11">
      <c r="A9" s="2" t="s">
        <v>56</v>
      </c>
      <c r="B9" s="2" t="s">
        <v>4</v>
      </c>
      <c r="C9" s="13">
        <f>1000*INDEX('Data - Total'!$C$2:$R$53,MATCH($B9,'Data - Total'!$B$2:$B$53,0),MATCH($H$1,'Data - Total'!$C$1:$R$1,0))/Population!$C7</f>
        <v>215.34168024511084</v>
      </c>
      <c r="D9" s="10">
        <f>INDEX('Data - Current'!$C$2:$R$53,MATCH($B9,'Data - Current'!$B$2:$B$53,0),MATCH($H$1,'Data - Current'!$C$1:$R$1,0))*1000/Population!$C7</f>
        <v>194.52935387273342</v>
      </c>
      <c r="E9" s="10">
        <f>INDEX('Data - Capital'!$C$2:$R$53,MATCH($B9,'Data - Capital'!$B$2:$B$53,0),MATCH($H$1,'Data - Capital'!$C$1:$R$1,0))*1000/Population!$C7</f>
        <v>72.94714153826915</v>
      </c>
      <c r="F9" s="10">
        <f t="shared" si="0"/>
        <v>52.134815165891752</v>
      </c>
      <c r="I9" s="8"/>
      <c r="J9" s="8"/>
      <c r="K9" s="8"/>
    </row>
    <row r="10" spans="1:11">
      <c r="A10" s="2" t="s">
        <v>57</v>
      </c>
      <c r="B10" s="2" t="s">
        <v>5</v>
      </c>
      <c r="C10" s="13">
        <f>1000*INDEX('Data - Total'!$C$2:$R$53,MATCH($B10,'Data - Total'!$B$2:$B$53,0),MATCH($H$1,'Data - Total'!$C$1:$R$1,0))/Population!$C8</f>
        <v>183.55535720511301</v>
      </c>
      <c r="D10" s="10">
        <f>INDEX('Data - Current'!$C$2:$R$53,MATCH($B10,'Data - Current'!$B$2:$B$53,0),MATCH($H$1,'Data - Current'!$C$1:$R$1,0))*1000/Population!$C8</f>
        <v>98.454092862292555</v>
      </c>
      <c r="E10" s="10">
        <f>INDEX('Data - Capital'!$C$2:$R$53,MATCH($B10,'Data - Capital'!$B$2:$B$53,0),MATCH($H$1,'Data - Capital'!$C$1:$R$1,0))*1000/Population!$C8</f>
        <v>112.04884557281619</v>
      </c>
      <c r="F10" s="10">
        <f t="shared" si="0"/>
        <v>26.947581229995734</v>
      </c>
      <c r="I10" s="8"/>
      <c r="J10" s="8"/>
      <c r="K10" s="8"/>
    </row>
    <row r="11" spans="1:11">
      <c r="A11" s="2" t="s">
        <v>58</v>
      </c>
      <c r="B11" s="2" t="s">
        <v>6</v>
      </c>
      <c r="C11" s="13">
        <f>1000*INDEX('Data - Total'!$C$2:$R$53,MATCH($B11,'Data - Total'!$B$2:$B$53,0),MATCH($H$1,'Data - Total'!$C$1:$R$1,0))/Population!$C9</f>
        <v>184.23686874054422</v>
      </c>
      <c r="D11" s="10">
        <f>INDEX('Data - Current'!$C$2:$R$53,MATCH($B11,'Data - Current'!$B$2:$B$53,0),MATCH($H$1,'Data - Current'!$C$1:$R$1,0))*1000/Population!$C9</f>
        <v>117.3262459373875</v>
      </c>
      <c r="E11" s="10">
        <f>INDEX('Data - Capital'!$C$2:$R$53,MATCH($B11,'Data - Capital'!$B$2:$B$53,0),MATCH($H$1,'Data - Capital'!$C$1:$R$1,0))*1000/Population!$C9</f>
        <v>81.736341525978744</v>
      </c>
      <c r="F11" s="10">
        <f t="shared" si="0"/>
        <v>14.825718722822018</v>
      </c>
      <c r="I11" s="8"/>
      <c r="J11" s="8"/>
      <c r="K11" s="8"/>
    </row>
    <row r="12" spans="1:11">
      <c r="A12" s="2" t="s">
        <v>59</v>
      </c>
      <c r="B12" s="2" t="s">
        <v>7</v>
      </c>
      <c r="C12" s="13">
        <f>1000*INDEX('Data - Total'!$C$2:$R$53,MATCH($B12,'Data - Total'!$B$2:$B$53,0),MATCH($H$1,'Data - Total'!$C$1:$R$1,0))/Population!$C10</f>
        <v>129.84236776637317</v>
      </c>
      <c r="D12" s="10">
        <f>INDEX('Data - Current'!$C$2:$R$53,MATCH($B12,'Data - Current'!$B$2:$B$53,0),MATCH($H$1,'Data - Current'!$C$1:$R$1,0))*1000/Population!$C10</f>
        <v>124.87334779540639</v>
      </c>
      <c r="E12" s="10">
        <f>INDEX('Data - Capital'!$C$2:$R$53,MATCH($B12,'Data - Capital'!$B$2:$B$53,0),MATCH($H$1,'Data - Capital'!$C$1:$R$1,0))*1000/Population!$C10</f>
        <v>23.359629003109454</v>
      </c>
      <c r="F12" s="10">
        <f t="shared" si="0"/>
        <v>18.390609032142663</v>
      </c>
      <c r="I12" s="8"/>
      <c r="J12" s="8"/>
      <c r="K12" s="8"/>
    </row>
    <row r="13" spans="1:11">
      <c r="A13" s="2" t="s">
        <v>60</v>
      </c>
      <c r="B13" s="2" t="s">
        <v>8</v>
      </c>
      <c r="C13" s="13">
        <f>1000*INDEX('Data - Total'!$C$2:$R$53,MATCH($B13,'Data - Total'!$B$2:$B$53,0),MATCH($H$1,'Data - Total'!$C$1:$R$1,0))/Population!$C11</f>
        <v>2145.0759007306629</v>
      </c>
      <c r="D13" s="10">
        <f>INDEX('Data - Current'!$C$2:$R$53,MATCH($B13,'Data - Current'!$B$2:$B$53,0),MATCH($H$1,'Data - Current'!$C$1:$R$1,0))*1000/Population!$C11</f>
        <v>2377.2911942554801</v>
      </c>
      <c r="E13" s="10">
        <f>INDEX('Data - Capital'!$C$2:$R$53,MATCH($B13,'Data - Capital'!$B$2:$B$53,0),MATCH($H$1,'Data - Capital'!$C$1:$R$1,0))*1000/Population!$C11</f>
        <v>1191.4792768959435</v>
      </c>
      <c r="F13" s="10">
        <f t="shared" si="0"/>
        <v>1423.6945704207606</v>
      </c>
      <c r="I13" s="8"/>
      <c r="J13" s="8"/>
      <c r="K13" s="8"/>
    </row>
    <row r="14" spans="1:11">
      <c r="A14" s="2" t="s">
        <v>61</v>
      </c>
      <c r="B14" s="2" t="s">
        <v>9</v>
      </c>
      <c r="C14" s="13">
        <f>1000*INDEX('Data - Total'!$C$2:$R$53,MATCH($B14,'Data - Total'!$B$2:$B$53,0),MATCH($H$1,'Data - Total'!$C$1:$R$1,0))/Population!$C12</f>
        <v>71.471280386512049</v>
      </c>
      <c r="D14" s="10">
        <f>INDEX('Data - Current'!$C$2:$R$53,MATCH($B14,'Data - Current'!$B$2:$B$53,0),MATCH($H$1,'Data - Current'!$C$1:$R$1,0))*1000/Population!$C12</f>
        <v>67.641003165186589</v>
      </c>
      <c r="E14" s="10">
        <f>INDEX('Data - Capital'!$C$2:$R$53,MATCH($B14,'Data - Capital'!$B$2:$B$53,0),MATCH($H$1,'Data - Capital'!$C$1:$R$1,0))*1000/Population!$C12</f>
        <v>19.488710483151941</v>
      </c>
      <c r="F14" s="10">
        <f t="shared" si="0"/>
        <v>15.658433261826488</v>
      </c>
      <c r="I14" s="8"/>
      <c r="J14" s="8"/>
      <c r="K14" s="8"/>
    </row>
    <row r="15" spans="1:11">
      <c r="A15" s="2" t="s">
        <v>62</v>
      </c>
      <c r="B15" s="2" t="s">
        <v>10</v>
      </c>
      <c r="C15" s="13">
        <f>1000*INDEX('Data - Total'!$C$2:$R$53,MATCH($B15,'Data - Total'!$B$2:$B$53,0),MATCH($H$1,'Data - Total'!$C$1:$R$1,0))/Population!$C13</f>
        <v>55.207581409416271</v>
      </c>
      <c r="D15" s="10">
        <f>INDEX('Data - Current'!$C$2:$R$53,MATCH($B15,'Data - Current'!$B$2:$B$53,0),MATCH($H$1,'Data - Current'!$C$1:$R$1,0))*1000/Population!$C13</f>
        <v>56.347111603992339</v>
      </c>
      <c r="E15" s="10">
        <f>INDEX('Data - Capital'!$C$2:$R$53,MATCH($B15,'Data - Capital'!$B$2:$B$53,0),MATCH($H$1,'Data - Capital'!$C$1:$R$1,0))*1000/Population!$C13</f>
        <v>16.406996673051719</v>
      </c>
      <c r="F15" s="10">
        <f t="shared" si="0"/>
        <v>17.546526867627783</v>
      </c>
      <c r="I15" s="8"/>
      <c r="J15" s="8"/>
      <c r="K15" s="8"/>
    </row>
    <row r="16" spans="1:11">
      <c r="A16" s="2" t="s">
        <v>63</v>
      </c>
      <c r="B16" s="2" t="s">
        <v>11</v>
      </c>
      <c r="C16" s="13">
        <f>1000*INDEX('Data - Total'!$C$2:$R$53,MATCH($B16,'Data - Total'!$B$2:$B$53,0),MATCH($H$1,'Data - Total'!$C$1:$R$1,0))/Population!$C14</f>
        <v>422.17429202033941</v>
      </c>
      <c r="D16" s="10">
        <f>INDEX('Data - Current'!$C$2:$R$53,MATCH($B16,'Data - Current'!$B$2:$B$53,0),MATCH($H$1,'Data - Current'!$C$1:$R$1,0))*1000/Population!$C14</f>
        <v>184.84224916461201</v>
      </c>
      <c r="E16" s="10">
        <f>INDEX('Data - Capital'!$C$2:$R$53,MATCH($B16,'Data - Capital'!$B$2:$B$53,0),MATCH($H$1,'Data - Capital'!$C$1:$R$1,0))*1000/Population!$C14</f>
        <v>279.77779469056537</v>
      </c>
      <c r="F16" s="10">
        <f t="shared" si="0"/>
        <v>42.445751834838006</v>
      </c>
      <c r="I16" s="8"/>
      <c r="J16" s="8"/>
      <c r="K16" s="8"/>
    </row>
    <row r="17" spans="1:11">
      <c r="A17" s="2" t="s">
        <v>64</v>
      </c>
      <c r="B17" s="2" t="s">
        <v>12</v>
      </c>
      <c r="C17" s="13">
        <f>1000*INDEX('Data - Total'!$C$2:$R$53,MATCH($B17,'Data - Total'!$B$2:$B$53,0),MATCH($H$1,'Data - Total'!$C$1:$R$1,0))/Population!$C15</f>
        <v>8.5987001673362204</v>
      </c>
      <c r="D17" s="10">
        <f>INDEX('Data - Current'!$C$2:$R$53,MATCH($B17,'Data - Current'!$B$2:$B$53,0),MATCH($H$1,'Data - Current'!$C$1:$R$1,0))*1000/Population!$C15</f>
        <v>9.9298692019879802</v>
      </c>
      <c r="E17" s="10">
        <f>INDEX('Data - Capital'!$C$2:$R$53,MATCH($B17,'Data - Capital'!$B$2:$B$53,0),MATCH($H$1,'Data - Capital'!$C$1:$R$1,0))*1000/Population!$C15</f>
        <v>0.65054305930721557</v>
      </c>
      <c r="F17" s="10">
        <f t="shared" si="0"/>
        <v>1.9817120939589756</v>
      </c>
      <c r="I17" s="8"/>
      <c r="J17" s="8"/>
      <c r="K17" s="8"/>
    </row>
    <row r="18" spans="1:11">
      <c r="A18" s="2" t="s">
        <v>65</v>
      </c>
      <c r="B18" s="2" t="s">
        <v>13</v>
      </c>
      <c r="C18" s="13">
        <f>1000*INDEX('Data - Total'!$C$2:$R$53,MATCH($B18,'Data - Total'!$B$2:$B$53,0),MATCH($H$1,'Data - Total'!$C$1:$R$1,0))/Population!$C16</f>
        <v>196.66029272093948</v>
      </c>
      <c r="D18" s="10">
        <f>INDEX('Data - Current'!$C$2:$R$53,MATCH($B18,'Data - Current'!$B$2:$B$53,0),MATCH($H$1,'Data - Current'!$C$1:$R$1,0))*1000/Population!$C16</f>
        <v>201.33406215416579</v>
      </c>
      <c r="E18" s="10">
        <f>INDEX('Data - Capital'!$C$2:$R$53,MATCH($B18,'Data - Capital'!$B$2:$B$53,0),MATCH($H$1,'Data - Capital'!$C$1:$R$1,0))*1000/Population!$C16</f>
        <v>65.748452880482574</v>
      </c>
      <c r="F18" s="10">
        <f t="shared" si="0"/>
        <v>70.422222313708914</v>
      </c>
      <c r="I18" s="8"/>
      <c r="J18" s="8"/>
      <c r="K18" s="8"/>
    </row>
    <row r="19" spans="1:11">
      <c r="A19" s="2" t="s">
        <v>66</v>
      </c>
      <c r="B19" s="2" t="s">
        <v>14</v>
      </c>
      <c r="C19" s="13">
        <f>1000*INDEX('Data - Total'!$C$2:$R$53,MATCH($B19,'Data - Total'!$B$2:$B$53,0),MATCH($H$1,'Data - Total'!$C$1:$R$1,0))/Population!$C17</f>
        <v>20.797132662101507</v>
      </c>
      <c r="D19" s="10">
        <f>INDEX('Data - Current'!$C$2:$R$53,MATCH($B19,'Data - Current'!$B$2:$B$53,0),MATCH($H$1,'Data - Current'!$C$1:$R$1,0))*1000/Population!$C17</f>
        <v>23.344079324134487</v>
      </c>
      <c r="E19" s="10">
        <f>INDEX('Data - Capital'!$C$2:$R$53,MATCH($B19,'Data - Capital'!$B$2:$B$53,0),MATCH($H$1,'Data - Capital'!$C$1:$R$1,0))*1000/Population!$C17</f>
        <v>4.5027006720476157</v>
      </c>
      <c r="F19" s="10">
        <f t="shared" si="0"/>
        <v>7.0496473340805963</v>
      </c>
      <c r="I19" s="8"/>
      <c r="J19" s="8"/>
      <c r="K19" s="8"/>
    </row>
    <row r="20" spans="1:11">
      <c r="A20" s="2" t="s">
        <v>67</v>
      </c>
      <c r="B20" s="2" t="s">
        <v>15</v>
      </c>
      <c r="C20" s="13">
        <f>1000*INDEX('Data - Total'!$C$2:$R$53,MATCH($B20,'Data - Total'!$B$2:$B$53,0),MATCH($H$1,'Data - Total'!$C$1:$R$1,0))/Population!$C18</f>
        <v>28.361132468664</v>
      </c>
      <c r="D20" s="10">
        <f>INDEX('Data - Current'!$C$2:$R$53,MATCH($B20,'Data - Current'!$B$2:$B$53,0),MATCH($H$1,'Data - Current'!$C$1:$R$1,0))*1000/Population!$C18</f>
        <v>25.688449203250393</v>
      </c>
      <c r="E20" s="10">
        <f>INDEX('Data - Capital'!$C$2:$R$53,MATCH($B20,'Data - Capital'!$B$2:$B$53,0),MATCH($H$1,'Data - Capital'!$C$1:$R$1,0))*1000/Population!$C18</f>
        <v>10.899124981509686</v>
      </c>
      <c r="F20" s="10">
        <f t="shared" si="0"/>
        <v>8.2264417160960797</v>
      </c>
      <c r="I20" s="8"/>
      <c r="J20" s="8"/>
      <c r="K20" s="8"/>
    </row>
    <row r="21" spans="1:11">
      <c r="A21" s="2" t="s">
        <v>68</v>
      </c>
      <c r="B21" s="2" t="s">
        <v>16</v>
      </c>
      <c r="C21" s="13">
        <f>1000*INDEX('Data - Total'!$C$2:$R$53,MATCH($B21,'Data - Total'!$B$2:$B$53,0),MATCH($H$1,'Data - Total'!$C$1:$R$1,0))/Population!$C19</f>
        <v>14.059417193411148</v>
      </c>
      <c r="D21" s="10">
        <f>INDEX('Data - Current'!$C$2:$R$53,MATCH($B21,'Data - Current'!$B$2:$B$53,0),MATCH($H$1,'Data - Current'!$C$1:$R$1,0))*1000/Population!$C19</f>
        <v>14.447848657953697</v>
      </c>
      <c r="E21" s="10">
        <f>INDEX('Data - Capital'!$C$2:$R$53,MATCH($B21,'Data - Capital'!$B$2:$B$53,0),MATCH($H$1,'Data - Capital'!$C$1:$R$1,0))*1000/Population!$C19</f>
        <v>1.70410878021432</v>
      </c>
      <c r="F21" s="10">
        <f t="shared" si="0"/>
        <v>2.0925402447568704</v>
      </c>
      <c r="I21" s="8"/>
      <c r="J21" s="8"/>
      <c r="K21" s="8"/>
    </row>
    <row r="22" spans="1:11">
      <c r="A22" s="2" t="s">
        <v>69</v>
      </c>
      <c r="B22" s="2" t="s">
        <v>17</v>
      </c>
      <c r="C22" s="13">
        <f>1000*INDEX('Data - Total'!$C$2:$R$53,MATCH($B22,'Data - Total'!$B$2:$B$53,0),MATCH($H$1,'Data - Total'!$C$1:$R$1,0))/Population!$C20</f>
        <v>27.416666951829203</v>
      </c>
      <c r="D22" s="10">
        <f>INDEX('Data - Current'!$C$2:$R$53,MATCH($B22,'Data - Current'!$B$2:$B$53,0),MATCH($H$1,'Data - Current'!$C$1:$R$1,0))*1000/Population!$C20</f>
        <v>29.711426919115357</v>
      </c>
      <c r="E22" s="10">
        <f>INDEX('Data - Capital'!$C$2:$R$53,MATCH($B22,'Data - Capital'!$B$2:$B$53,0),MATCH($H$1,'Data - Capital'!$C$1:$R$1,0))*1000/Population!$C20</f>
        <v>2.8089650539014226</v>
      </c>
      <c r="F22" s="10">
        <f t="shared" si="0"/>
        <v>5.1037250211875751</v>
      </c>
      <c r="I22" s="8"/>
      <c r="J22" s="8"/>
      <c r="K22" s="8"/>
    </row>
    <row r="23" spans="1:11">
      <c r="A23" s="2" t="s">
        <v>70</v>
      </c>
      <c r="B23" s="2" t="s">
        <v>18</v>
      </c>
      <c r="C23" s="13">
        <f>1000*INDEX('Data - Total'!$C$2:$R$53,MATCH($B23,'Data - Total'!$B$2:$B$53,0),MATCH($H$1,'Data - Total'!$C$1:$R$1,0))/Population!$C21</f>
        <v>40.926053652494033</v>
      </c>
      <c r="D23" s="10">
        <f>INDEX('Data - Current'!$C$2:$R$53,MATCH($B23,'Data - Current'!$B$2:$B$53,0),MATCH($H$1,'Data - Current'!$C$1:$R$1,0))*1000/Population!$C21</f>
        <v>34.307010335427982</v>
      </c>
      <c r="E23" s="10">
        <f>INDEX('Data - Capital'!$C$2:$R$53,MATCH($B23,'Data - Capital'!$B$2:$B$53,0),MATCH($H$1,'Data - Capital'!$C$1:$R$1,0))*1000/Population!$C21</f>
        <v>12.473657601812391</v>
      </c>
      <c r="F23" s="10">
        <f t="shared" si="0"/>
        <v>5.85461428474634</v>
      </c>
      <c r="I23" s="8"/>
      <c r="J23" s="8"/>
      <c r="K23" s="8"/>
    </row>
    <row r="24" spans="1:11">
      <c r="A24" s="2" t="s">
        <v>71</v>
      </c>
      <c r="B24" s="2" t="s">
        <v>19</v>
      </c>
      <c r="C24" s="13">
        <f>1000*INDEX('Data - Total'!$C$2:$R$53,MATCH($B24,'Data - Total'!$B$2:$B$53,0),MATCH($H$1,'Data - Total'!$C$1:$R$1,0))/Population!$C22</f>
        <v>9.7336127268567019</v>
      </c>
      <c r="D24" s="10">
        <f>INDEX('Data - Current'!$C$2:$R$53,MATCH($B24,'Data - Current'!$B$2:$B$53,0),MATCH($H$1,'Data - Current'!$C$1:$R$1,0))*1000/Population!$C22</f>
        <v>11.978846779146645</v>
      </c>
      <c r="E24" s="10">
        <f>INDEX('Data - Capital'!$C$2:$R$53,MATCH($B24,'Data - Capital'!$B$2:$B$53,0),MATCH($H$1,'Data - Capital'!$C$1:$R$1,0))*1000/Population!$C22</f>
        <v>0.35902669894143574</v>
      </c>
      <c r="F24" s="10">
        <f t="shared" si="0"/>
        <v>2.6042607512313793</v>
      </c>
      <c r="I24" s="8"/>
      <c r="J24" s="8"/>
      <c r="K24" s="8"/>
    </row>
    <row r="25" spans="1:11">
      <c r="A25" s="2" t="s">
        <v>72</v>
      </c>
      <c r="B25" s="2" t="s">
        <v>20</v>
      </c>
      <c r="C25" s="13">
        <f>1000*INDEX('Data - Total'!$C$2:$R$53,MATCH($B25,'Data - Total'!$B$2:$B$53,0),MATCH($H$1,'Data - Total'!$C$1:$R$1,0))/Population!$C23</f>
        <v>172.16499692200321</v>
      </c>
      <c r="D25" s="10">
        <f>INDEX('Data - Current'!$C$2:$R$53,MATCH($B25,'Data - Current'!$B$2:$B$53,0),MATCH($H$1,'Data - Current'!$C$1:$R$1,0))*1000/Population!$C23</f>
        <v>144.5697839665475</v>
      </c>
      <c r="E25" s="10">
        <f>INDEX('Data - Capital'!$C$2:$R$53,MATCH($B25,'Data - Capital'!$B$2:$B$53,0),MATCH($H$1,'Data - Capital'!$C$1:$R$1,0))*1000/Population!$C23</f>
        <v>55.976940228476131</v>
      </c>
      <c r="F25" s="10">
        <f t="shared" si="0"/>
        <v>28.381727273020431</v>
      </c>
      <c r="I25" s="8"/>
      <c r="J25" s="8"/>
      <c r="K25" s="8"/>
    </row>
    <row r="26" spans="1:11">
      <c r="A26" s="2" t="s">
        <v>73</v>
      </c>
      <c r="B26" s="2" t="s">
        <v>21</v>
      </c>
      <c r="C26" s="13">
        <f>1000*INDEX('Data - Total'!$C$2:$R$53,MATCH($B26,'Data - Total'!$B$2:$B$53,0),MATCH($H$1,'Data - Total'!$C$1:$R$1,0))/Population!$C24</f>
        <v>234.17188151919169</v>
      </c>
      <c r="D26" s="10">
        <f>INDEX('Data - Current'!$C$2:$R$53,MATCH($B26,'Data - Current'!$B$2:$B$53,0),MATCH($H$1,'Data - Current'!$C$1:$R$1,0))*1000/Population!$C24</f>
        <v>249.14702586259352</v>
      </c>
      <c r="E26" s="10">
        <f>INDEX('Data - Capital'!$C$2:$R$53,MATCH($B26,'Data - Capital'!$B$2:$B$53,0),MATCH($H$1,'Data - Capital'!$C$1:$R$1,0))*1000/Population!$C24</f>
        <v>75.701464085089924</v>
      </c>
      <c r="F26" s="10">
        <f t="shared" si="0"/>
        <v>90.676608428491761</v>
      </c>
      <c r="I26" s="8"/>
      <c r="J26" s="8"/>
      <c r="K26" s="8"/>
    </row>
    <row r="27" spans="1:11">
      <c r="A27" s="2" t="s">
        <v>74</v>
      </c>
      <c r="B27" s="2" t="s">
        <v>22</v>
      </c>
      <c r="C27" s="13">
        <f>1000*INDEX('Data - Total'!$C$2:$R$53,MATCH($B27,'Data - Total'!$B$2:$B$53,0),MATCH($H$1,'Data - Total'!$C$1:$R$1,0))/Population!$C25</f>
        <v>53.30952703959754</v>
      </c>
      <c r="D27" s="10">
        <f>INDEX('Data - Current'!$C$2:$R$53,MATCH($B27,'Data - Current'!$B$2:$B$53,0),MATCH($H$1,'Data - Current'!$C$1:$R$1,0))*1000/Population!$C25</f>
        <v>53.069359857340288</v>
      </c>
      <c r="E27" s="10">
        <f>INDEX('Data - Capital'!$C$2:$R$53,MATCH($B27,'Data - Capital'!$B$2:$B$53,0),MATCH($H$1,'Data - Capital'!$C$1:$R$1,0))*1000/Population!$C25</f>
        <v>8.847034648516745</v>
      </c>
      <c r="F27" s="10">
        <f t="shared" si="0"/>
        <v>8.6068674662594944</v>
      </c>
      <c r="I27" s="8"/>
      <c r="J27" s="8"/>
      <c r="K27" s="8"/>
    </row>
    <row r="28" spans="1:11">
      <c r="A28" s="2" t="s">
        <v>75</v>
      </c>
      <c r="B28" s="2" t="s">
        <v>23</v>
      </c>
      <c r="C28" s="13">
        <f>1000*INDEX('Data - Total'!$C$2:$R$53,MATCH($B28,'Data - Total'!$B$2:$B$53,0),MATCH($H$1,'Data - Total'!$C$1:$R$1,0))/Population!$C26</f>
        <v>53.787717575035565</v>
      </c>
      <c r="D28" s="10">
        <f>INDEX('Data - Current'!$C$2:$R$53,MATCH($B28,'Data - Current'!$B$2:$B$53,0),MATCH($H$1,'Data - Current'!$C$1:$R$1,0))*1000/Population!$C26</f>
        <v>44.170973020742053</v>
      </c>
      <c r="E28" s="10">
        <f>INDEX('Data - Capital'!$C$2:$R$53,MATCH($B28,'Data - Capital'!$B$2:$B$53,0),MATCH($H$1,'Data - Capital'!$C$1:$R$1,0))*1000/Population!$C26</f>
        <v>13.557372159130509</v>
      </c>
      <c r="F28" s="10">
        <f t="shared" si="0"/>
        <v>3.9406276048369975</v>
      </c>
      <c r="I28" s="8"/>
      <c r="J28" s="8"/>
      <c r="K28" s="8"/>
    </row>
    <row r="29" spans="1:11">
      <c r="A29" s="2" t="s">
        <v>76</v>
      </c>
      <c r="B29" s="2" t="s">
        <v>24</v>
      </c>
      <c r="C29" s="13">
        <f>1000*INDEX('Data - Total'!$C$2:$R$53,MATCH($B29,'Data - Total'!$B$2:$B$53,0),MATCH($H$1,'Data - Total'!$C$1:$R$1,0))/Population!$C27</f>
        <v>5.0349330924870497</v>
      </c>
      <c r="D29" s="10">
        <f>INDEX('Data - Current'!$C$2:$R$53,MATCH($B29,'Data - Current'!$B$2:$B$53,0),MATCH($H$1,'Data - Current'!$C$1:$R$1,0))*1000/Population!$C27</f>
        <v>4.8484044770886268</v>
      </c>
      <c r="E29" s="10">
        <f>INDEX('Data - Capital'!$C$2:$R$53,MATCH($B29,'Data - Capital'!$B$2:$B$53,0),MATCH($H$1,'Data - Capital'!$C$1:$R$1,0))*1000/Population!$C27</f>
        <v>0.66473842291897522</v>
      </c>
      <c r="F29" s="10">
        <f t="shared" si="0"/>
        <v>0.47820980752055231</v>
      </c>
      <c r="I29" s="8"/>
      <c r="J29" s="8"/>
      <c r="K29" s="8"/>
    </row>
    <row r="30" spans="1:11">
      <c r="A30" s="2" t="s">
        <v>77</v>
      </c>
      <c r="B30" s="2" t="s">
        <v>25</v>
      </c>
      <c r="C30" s="13">
        <f>1000*INDEX('Data - Total'!$C$2:$R$53,MATCH($B30,'Data - Total'!$B$2:$B$53,0),MATCH($H$1,'Data - Total'!$C$1:$R$1,0))/Population!$C28</f>
        <v>57.771247515261116</v>
      </c>
      <c r="D30" s="10">
        <f>INDEX('Data - Current'!$C$2:$R$53,MATCH($B30,'Data - Current'!$B$2:$B$53,0),MATCH($H$1,'Data - Current'!$C$1:$R$1,0))*1000/Population!$C28</f>
        <v>55.797563632301966</v>
      </c>
      <c r="E30" s="10">
        <f>INDEX('Data - Capital'!$C$2:$R$53,MATCH($B30,'Data - Capital'!$B$2:$B$53,0),MATCH($H$1,'Data - Capital'!$C$1:$R$1,0))*1000/Population!$C28</f>
        <v>14.038515382104171</v>
      </c>
      <c r="F30" s="10">
        <f t="shared" si="0"/>
        <v>12.064831499145022</v>
      </c>
      <c r="I30" s="8"/>
      <c r="J30" s="8"/>
      <c r="K30" s="8"/>
    </row>
    <row r="31" spans="1:11">
      <c r="A31" s="2" t="s">
        <v>78</v>
      </c>
      <c r="B31" s="2" t="s">
        <v>26</v>
      </c>
      <c r="C31" s="13">
        <f>1000*INDEX('Data - Total'!$C$2:$R$53,MATCH($B31,'Data - Total'!$B$2:$B$53,0),MATCH($H$1,'Data - Total'!$C$1:$R$1,0))/Population!$C29</f>
        <v>31.747089775489151</v>
      </c>
      <c r="D31" s="10">
        <f>INDEX('Data - Current'!$C$2:$R$53,MATCH($B31,'Data - Current'!$B$2:$B$53,0),MATCH($H$1,'Data - Current'!$C$1:$R$1,0))*1000/Population!$C29</f>
        <v>30.999947272233459</v>
      </c>
      <c r="E31" s="10">
        <f>INDEX('Data - Capital'!$C$2:$R$53,MATCH($B31,'Data - Capital'!$B$2:$B$53,0),MATCH($H$1,'Data - Capital'!$C$1:$R$1,0))*1000/Population!$C29</f>
        <v>3.8143067343306507</v>
      </c>
      <c r="F31" s="10">
        <f t="shared" si="0"/>
        <v>3.0671642310749618</v>
      </c>
      <c r="I31" s="8"/>
      <c r="J31" s="8"/>
      <c r="K31" s="8"/>
    </row>
    <row r="32" spans="1:11">
      <c r="A32" s="2" t="s">
        <v>79</v>
      </c>
      <c r="B32" s="2" t="s">
        <v>27</v>
      </c>
      <c r="C32" s="13">
        <f>1000*INDEX('Data - Total'!$C$2:$R$53,MATCH($B32,'Data - Total'!$B$2:$B$53,0),MATCH($H$1,'Data - Total'!$C$1:$R$1,0))/Population!$C30</f>
        <v>18.463616290494087</v>
      </c>
      <c r="D32" s="10">
        <f>INDEX('Data - Current'!$C$2:$R$53,MATCH($B32,'Data - Current'!$B$2:$B$53,0),MATCH($H$1,'Data - Current'!$C$1:$R$1,0))*1000/Population!$C30</f>
        <v>19.746298411144892</v>
      </c>
      <c r="E32" s="10">
        <f>INDEX('Data - Capital'!$C$2:$R$53,MATCH($B32,'Data - Capital'!$B$2:$B$53,0),MATCH($H$1,'Data - Capital'!$C$1:$R$1,0))*1000/Population!$C30</f>
        <v>1.9773784456587409</v>
      </c>
      <c r="F32" s="10">
        <f t="shared" si="0"/>
        <v>3.2600605663095443</v>
      </c>
      <c r="I32" s="8"/>
      <c r="J32" s="8"/>
      <c r="K32" s="8"/>
    </row>
    <row r="33" spans="1:11">
      <c r="A33" s="2" t="s">
        <v>80</v>
      </c>
      <c r="B33" s="2" t="s">
        <v>28</v>
      </c>
      <c r="C33" s="13">
        <f>1000*INDEX('Data - Total'!$C$2:$R$53,MATCH($B33,'Data - Total'!$B$2:$B$53,0),MATCH($H$1,'Data - Total'!$C$1:$R$1,0))/Population!$C31</f>
        <v>97.844656282835103</v>
      </c>
      <c r="D33" s="10">
        <f>INDEX('Data - Current'!$C$2:$R$53,MATCH($B33,'Data - Current'!$B$2:$B$53,0),MATCH($H$1,'Data - Current'!$C$1:$R$1,0))*1000/Population!$C31</f>
        <v>79.933726401826334</v>
      </c>
      <c r="E33" s="10">
        <f>INDEX('Data - Capital'!$C$2:$R$53,MATCH($B33,'Data - Capital'!$B$2:$B$53,0),MATCH($H$1,'Data - Capital'!$C$1:$R$1,0))*1000/Population!$C31</f>
        <v>46.254688784481964</v>
      </c>
      <c r="F33" s="10">
        <f t="shared" si="0"/>
        <v>28.343758903473201</v>
      </c>
      <c r="I33" s="8"/>
      <c r="J33" s="8"/>
      <c r="K33" s="8"/>
    </row>
    <row r="34" spans="1:11">
      <c r="A34" s="2" t="s">
        <v>81</v>
      </c>
      <c r="B34" s="2" t="s">
        <v>29</v>
      </c>
      <c r="C34" s="13">
        <f>1000*INDEX('Data - Total'!$C$2:$R$53,MATCH($B34,'Data - Total'!$B$2:$B$53,0),MATCH($H$1,'Data - Total'!$C$1:$R$1,0))/Population!$C32</f>
        <v>7.9853356209845323</v>
      </c>
      <c r="D34" s="10">
        <f>INDEX('Data - Current'!$C$2:$R$53,MATCH($B34,'Data - Current'!$B$2:$B$53,0),MATCH($H$1,'Data - Current'!$C$1:$R$1,0))*1000/Population!$C32</f>
        <v>11.067155983855258</v>
      </c>
      <c r="E34" s="10">
        <f>INDEX('Data - Capital'!$C$2:$R$53,MATCH($B34,'Data - Capital'!$B$2:$B$53,0),MATCH($H$1,'Data - Capital'!$C$1:$R$1,0))*1000/Population!$C32</f>
        <v>0.26943223211738165</v>
      </c>
      <c r="F34" s="10">
        <f t="shared" si="0"/>
        <v>3.3512525949881073</v>
      </c>
      <c r="I34" s="8"/>
      <c r="J34" s="8"/>
      <c r="K34" s="8"/>
    </row>
    <row r="35" spans="1:11">
      <c r="A35" s="2" t="s">
        <v>82</v>
      </c>
      <c r="B35" s="2" t="s">
        <v>30</v>
      </c>
      <c r="C35" s="13">
        <f>1000*INDEX('Data - Total'!$C$2:$R$53,MATCH($B35,'Data - Total'!$B$2:$B$53,0),MATCH($H$1,'Data - Total'!$C$1:$R$1,0))/Population!$C33</f>
        <v>159.39894096439838</v>
      </c>
      <c r="D35" s="10">
        <f>INDEX('Data - Current'!$C$2:$R$53,MATCH($B35,'Data - Current'!$B$2:$B$53,0),MATCH($H$1,'Data - Current'!$C$1:$R$1,0))*1000/Population!$C33</f>
        <v>222.29517800811178</v>
      </c>
      <c r="E35" s="10">
        <f>INDEX('Data - Capital'!$C$2:$R$53,MATCH($B35,'Data - Capital'!$B$2:$B$53,0),MATCH($H$1,'Data - Capital'!$C$1:$R$1,0))*1000/Population!$C33</f>
        <v>48.223073456511941</v>
      </c>
      <c r="F35" s="10">
        <f t="shared" si="0"/>
        <v>111.11931050022537</v>
      </c>
      <c r="I35" s="8"/>
      <c r="J35" s="8"/>
      <c r="K35" s="8"/>
    </row>
    <row r="36" spans="1:11">
      <c r="A36" s="2" t="s">
        <v>83</v>
      </c>
      <c r="B36" s="2" t="s">
        <v>31</v>
      </c>
      <c r="C36" s="13">
        <f>1000*INDEX('Data - Total'!$C$2:$R$53,MATCH($B36,'Data - Total'!$B$2:$B$53,0),MATCH($H$1,'Data - Total'!$C$1:$R$1,0))/Population!$C34</f>
        <v>57.610258880146446</v>
      </c>
      <c r="D36" s="10">
        <f>INDEX('Data - Current'!$C$2:$R$53,MATCH($B36,'Data - Current'!$B$2:$B$53,0),MATCH($H$1,'Data - Current'!$C$1:$R$1,0))*1000/Population!$C34</f>
        <v>51.745327867200999</v>
      </c>
      <c r="E36" s="10">
        <f>INDEX('Data - Capital'!$C$2:$R$53,MATCH($B36,'Data - Capital'!$B$2:$B$53,0),MATCH($H$1,'Data - Capital'!$C$1:$R$1,0))*1000/Population!$C34</f>
        <v>12.868213186836382</v>
      </c>
      <c r="F36" s="10">
        <f t="shared" si="0"/>
        <v>7.0032821738909377</v>
      </c>
      <c r="I36" s="8"/>
      <c r="J36" s="8"/>
      <c r="K36" s="8"/>
    </row>
    <row r="37" spans="1:11">
      <c r="A37" s="2" t="s">
        <v>84</v>
      </c>
      <c r="B37" s="2" t="s">
        <v>32</v>
      </c>
      <c r="C37" s="13">
        <f>1000*INDEX('Data - Total'!$C$2:$R$53,MATCH($B37,'Data - Total'!$B$2:$B$53,0),MATCH($H$1,'Data - Total'!$C$1:$R$1,0))/Population!$C35</f>
        <v>666.67887310438948</v>
      </c>
      <c r="D37" s="10">
        <f>INDEX('Data - Current'!$C$2:$R$53,MATCH($B37,'Data - Current'!$B$2:$B$53,0),MATCH($H$1,'Data - Current'!$C$1:$R$1,0))*1000/Population!$C35</f>
        <v>568.21821030502156</v>
      </c>
      <c r="E37" s="10">
        <f>INDEX('Data - Capital'!$C$2:$R$53,MATCH($B37,'Data - Capital'!$B$2:$B$53,0),MATCH($H$1,'Data - Capital'!$C$1:$R$1,0))*1000/Population!$C35</f>
        <v>386.10118558851519</v>
      </c>
      <c r="F37" s="10">
        <f t="shared" si="0"/>
        <v>287.64052278914721</v>
      </c>
      <c r="I37" s="8"/>
      <c r="J37" s="8"/>
      <c r="K37" s="8"/>
    </row>
    <row r="38" spans="1:11">
      <c r="A38" s="2" t="s">
        <v>85</v>
      </c>
      <c r="B38" s="2" t="s">
        <v>33</v>
      </c>
      <c r="C38" s="13">
        <f>1000*INDEX('Data - Total'!$C$2:$R$53,MATCH($B38,'Data - Total'!$B$2:$B$53,0),MATCH($H$1,'Data - Total'!$C$1:$R$1,0))/Population!$C36</f>
        <v>50.021127018466316</v>
      </c>
      <c r="D38" s="10">
        <f>INDEX('Data - Current'!$C$2:$R$53,MATCH($B38,'Data - Current'!$B$2:$B$53,0),MATCH($H$1,'Data - Current'!$C$1:$R$1,0))*1000/Population!$C36</f>
        <v>45.968473502902746</v>
      </c>
      <c r="E38" s="10">
        <f>INDEX('Data - Capital'!$C$2:$R$53,MATCH($B38,'Data - Capital'!$B$2:$B$53,0),MATCH($H$1,'Data - Capital'!$C$1:$R$1,0))*1000/Population!$C36</f>
        <v>11.692027466457589</v>
      </c>
      <c r="F38" s="10">
        <f t="shared" si="0"/>
        <v>7.6393739508940186</v>
      </c>
      <c r="I38" s="8"/>
      <c r="J38" s="8"/>
      <c r="K38" s="8"/>
    </row>
    <row r="39" spans="1:11">
      <c r="A39" s="2" t="s">
        <v>86</v>
      </c>
      <c r="B39" s="2" t="s">
        <v>34</v>
      </c>
      <c r="C39" s="13">
        <f>1000*INDEX('Data - Total'!$C$2:$R$53,MATCH($B39,'Data - Total'!$B$2:$B$53,0),MATCH($H$1,'Data - Total'!$C$1:$R$1,0))/Population!$C37</f>
        <v>13.115197982057987</v>
      </c>
      <c r="D39" s="10">
        <f>INDEX('Data - Current'!$C$2:$R$53,MATCH($B39,'Data - Current'!$B$2:$B$53,0),MATCH($H$1,'Data - Current'!$C$1:$R$1,0))*1000/Population!$C37</f>
        <v>17.746773929215269</v>
      </c>
      <c r="E39" s="10">
        <f>INDEX('Data - Capital'!$C$2:$R$53,MATCH($B39,'Data - Capital'!$B$2:$B$53,0),MATCH($H$1,'Data - Capital'!$C$1:$R$1,0))*1000/Population!$C37</f>
        <v>0.71967564717366983</v>
      </c>
      <c r="F39" s="10">
        <f t="shared" si="0"/>
        <v>5.351251594330952</v>
      </c>
      <c r="I39" s="8"/>
      <c r="J39" s="8"/>
      <c r="K39" s="8"/>
    </row>
    <row r="40" spans="1:11">
      <c r="A40" s="2" t="s">
        <v>87</v>
      </c>
      <c r="B40" s="2" t="s">
        <v>35</v>
      </c>
      <c r="C40" s="13">
        <f>1000*INDEX('Data - Total'!$C$2:$R$53,MATCH($B40,'Data - Total'!$B$2:$B$53,0),MATCH($H$1,'Data - Total'!$C$1:$R$1,0))/Population!$C38</f>
        <v>51.497021747481</v>
      </c>
      <c r="D40" s="10">
        <f>INDEX('Data - Current'!$C$2:$R$53,MATCH($B40,'Data - Current'!$B$2:$B$53,0),MATCH($H$1,'Data - Current'!$C$1:$R$1,0))*1000/Population!$C38</f>
        <v>53.34925820938124</v>
      </c>
      <c r="E40" s="10">
        <f>INDEX('Data - Capital'!$C$2:$R$53,MATCH($B40,'Data - Capital'!$B$2:$B$53,0),MATCH($H$1,'Data - Capital'!$C$1:$R$1,0))*1000/Population!$C38</f>
        <v>9.8934273612075803</v>
      </c>
      <c r="F40" s="10">
        <f t="shared" si="0"/>
        <v>11.745663823107819</v>
      </c>
      <c r="I40" s="8"/>
      <c r="J40" s="8"/>
      <c r="K40" s="8"/>
    </row>
    <row r="41" spans="1:11">
      <c r="A41" s="2" t="s">
        <v>88</v>
      </c>
      <c r="B41" s="2" t="s">
        <v>36</v>
      </c>
      <c r="C41" s="13">
        <f>1000*INDEX('Data - Total'!$C$2:$R$53,MATCH($B41,'Data - Total'!$B$2:$B$53,0),MATCH($H$1,'Data - Total'!$C$1:$R$1,0))/Population!$C39</f>
        <v>15.440159557397463</v>
      </c>
      <c r="D41" s="10">
        <f>INDEX('Data - Current'!$C$2:$R$53,MATCH($B41,'Data - Current'!$B$2:$B$53,0),MATCH($H$1,'Data - Current'!$C$1:$R$1,0))*1000/Population!$C39</f>
        <v>14.074710398765122</v>
      </c>
      <c r="E41" s="10">
        <f>INDEX('Data - Capital'!$C$2:$R$53,MATCH($B41,'Data - Capital'!$B$2:$B$53,0),MATCH($H$1,'Data - Capital'!$C$1:$R$1,0))*1000/Population!$C39</f>
        <v>4.7989826722615501</v>
      </c>
      <c r="F41" s="10">
        <f t="shared" si="0"/>
        <v>3.4335335136292091</v>
      </c>
      <c r="I41" s="8"/>
      <c r="J41" s="8"/>
      <c r="K41" s="8"/>
    </row>
    <row r="42" spans="1:11">
      <c r="A42" s="2" t="s">
        <v>89</v>
      </c>
      <c r="B42" s="2" t="s">
        <v>37</v>
      </c>
      <c r="C42" s="13">
        <f>1000*INDEX('Data - Total'!$C$2:$R$53,MATCH($B42,'Data - Total'!$B$2:$B$53,0),MATCH($H$1,'Data - Total'!$C$1:$R$1,0))/Population!$C40</f>
        <v>176.76631396645638</v>
      </c>
      <c r="D42" s="10">
        <f>INDEX('Data - Current'!$C$2:$R$53,MATCH($B42,'Data - Current'!$B$2:$B$53,0),MATCH($H$1,'Data - Current'!$C$1:$R$1,0))*1000/Population!$C40</f>
        <v>134.81728706404519</v>
      </c>
      <c r="E42" s="10">
        <f>INDEX('Data - Capital'!$C$2:$R$53,MATCH($B42,'Data - Capital'!$B$2:$B$53,0),MATCH($H$1,'Data - Capital'!$C$1:$R$1,0))*1000/Population!$C40</f>
        <v>74.206578424924928</v>
      </c>
      <c r="F42" s="10">
        <f t="shared" si="0"/>
        <v>32.257551522513722</v>
      </c>
      <c r="I42" s="8"/>
      <c r="J42" s="8"/>
      <c r="K42" s="8"/>
    </row>
    <row r="43" spans="1:11">
      <c r="A43" s="2" t="s">
        <v>90</v>
      </c>
      <c r="B43" s="2" t="s">
        <v>38</v>
      </c>
      <c r="C43" s="13">
        <f>1000*INDEX('Data - Total'!$C$2:$R$53,MATCH($B43,'Data - Total'!$B$2:$B$53,0),MATCH($H$1,'Data - Total'!$C$1:$R$1,0))/Population!$C41</f>
        <v>138.5841065687876</v>
      </c>
      <c r="D43" s="10">
        <f>INDEX('Data - Current'!$C$2:$R$53,MATCH($B43,'Data - Current'!$B$2:$B$53,0),MATCH($H$1,'Data - Current'!$C$1:$R$1,0))*1000/Population!$C41</f>
        <v>147.31156347711593</v>
      </c>
      <c r="E43" s="10">
        <f>INDEX('Data - Capital'!$C$2:$R$53,MATCH($B43,'Data - Capital'!$B$2:$B$53,0),MATCH($H$1,'Data - Capital'!$C$1:$R$1,0))*1000/Population!$C41</f>
        <v>38.198775055025266</v>
      </c>
      <c r="F43" s="10">
        <f t="shared" si="0"/>
        <v>46.926231963353587</v>
      </c>
      <c r="I43" s="8"/>
      <c r="J43" s="8"/>
      <c r="K43" s="8"/>
    </row>
    <row r="44" spans="1:11">
      <c r="A44" s="2" t="s">
        <v>91</v>
      </c>
      <c r="B44" s="2" t="s">
        <v>39</v>
      </c>
      <c r="C44" s="13">
        <f>1000*INDEX('Data - Total'!$C$2:$R$53,MATCH($B44,'Data - Total'!$B$2:$B$53,0),MATCH($H$1,'Data - Total'!$C$1:$R$1,0))/Population!$C42</f>
        <v>110.56708057953502</v>
      </c>
      <c r="D44" s="10">
        <f>INDEX('Data - Current'!$C$2:$R$53,MATCH($B44,'Data - Current'!$B$2:$B$53,0),MATCH($H$1,'Data - Current'!$C$1:$R$1,0))*1000/Population!$C42</f>
        <v>135.00475472551315</v>
      </c>
      <c r="E44" s="10">
        <f>INDEX('Data - Capital'!$C$2:$R$53,MATCH($B44,'Data - Capital'!$B$2:$B$53,0),MATCH($H$1,'Data - Capital'!$C$1:$R$1,0))*1000/Population!$C42</f>
        <v>7.2332627486968439</v>
      </c>
      <c r="F44" s="10">
        <f t="shared" si="0"/>
        <v>31.670936894674966</v>
      </c>
      <c r="I44" s="8"/>
      <c r="J44" s="8"/>
      <c r="K44" s="8"/>
    </row>
    <row r="45" spans="1:11">
      <c r="A45" s="2" t="s">
        <v>92</v>
      </c>
      <c r="B45" s="2" t="s">
        <v>40</v>
      </c>
      <c r="C45" s="13">
        <f>1000*INDEX('Data - Total'!$C$2:$R$53,MATCH($B45,'Data - Total'!$B$2:$B$53,0),MATCH($H$1,'Data - Total'!$C$1:$R$1,0))/Population!$C43</f>
        <v>14.827147890969867</v>
      </c>
      <c r="D45" s="10">
        <f>INDEX('Data - Current'!$C$2:$R$53,MATCH($B45,'Data - Current'!$B$2:$B$53,0),MATCH($H$1,'Data - Current'!$C$1:$R$1,0))*1000/Population!$C43</f>
        <v>17.549365066559439</v>
      </c>
      <c r="E45" s="10">
        <f>INDEX('Data - Capital'!$C$2:$R$53,MATCH($B45,'Data - Capital'!$B$2:$B$53,0),MATCH($H$1,'Data - Capital'!$C$1:$R$1,0))*1000/Population!$C43</f>
        <v>1.6586128761973489</v>
      </c>
      <c r="F45" s="10">
        <f t="shared" si="0"/>
        <v>4.380830051786921</v>
      </c>
      <c r="I45" s="8"/>
      <c r="J45" s="8"/>
      <c r="K45" s="8"/>
    </row>
    <row r="46" spans="1:11">
      <c r="A46" s="2" t="s">
        <v>93</v>
      </c>
      <c r="B46" s="2" t="s">
        <v>41</v>
      </c>
      <c r="C46" s="13">
        <f>1000*INDEX('Data - Total'!$C$2:$R$53,MATCH($B46,'Data - Total'!$B$2:$B$53,0),MATCH($H$1,'Data - Total'!$C$1:$R$1,0))/Population!$C44</f>
        <v>10.079040963254819</v>
      </c>
      <c r="D46" s="10">
        <f>INDEX('Data - Current'!$C$2:$R$53,MATCH($B46,'Data - Current'!$B$2:$B$53,0),MATCH($H$1,'Data - Current'!$C$1:$R$1,0))*1000/Population!$C44</f>
        <v>11.833376472731107</v>
      </c>
      <c r="E46" s="10">
        <f>INDEX('Data - Capital'!$C$2:$R$53,MATCH($B46,'Data - Capital'!$B$2:$B$53,0),MATCH($H$1,'Data - Capital'!$C$1:$R$1,0))*1000/Population!$C44</f>
        <v>7.9088895919012969E-2</v>
      </c>
      <c r="F46" s="10">
        <f t="shared" si="0"/>
        <v>1.8334244053953004</v>
      </c>
      <c r="I46" s="8"/>
      <c r="J46" s="8"/>
      <c r="K46" s="8"/>
    </row>
    <row r="47" spans="1:11">
      <c r="A47" s="2" t="s">
        <v>94</v>
      </c>
      <c r="B47" s="2" t="s">
        <v>42</v>
      </c>
      <c r="C47" s="13">
        <f>1000*INDEX('Data - Total'!$C$2:$R$53,MATCH($B47,'Data - Total'!$B$2:$B$53,0),MATCH($H$1,'Data - Total'!$C$1:$R$1,0))/Population!$C45</f>
        <v>33.522550969555134</v>
      </c>
      <c r="D47" s="10">
        <f>INDEX('Data - Current'!$C$2:$R$53,MATCH($B47,'Data - Current'!$B$2:$B$53,0),MATCH($H$1,'Data - Current'!$C$1:$R$1,0))*1000/Population!$C45</f>
        <v>36.967537838234335</v>
      </c>
      <c r="E47" s="10">
        <f>INDEX('Data - Capital'!$C$2:$R$53,MATCH($B47,'Data - Capital'!$B$2:$B$53,0),MATCH($H$1,'Data - Capital'!$C$1:$R$1,0))*1000/Population!$C45</f>
        <v>2.4560132123410403</v>
      </c>
      <c r="F47" s="10">
        <f t="shared" si="0"/>
        <v>5.9010000810202428</v>
      </c>
      <c r="I47" s="8"/>
      <c r="J47" s="8"/>
      <c r="K47" s="8"/>
    </row>
    <row r="48" spans="1:11">
      <c r="A48" s="2" t="s">
        <v>95</v>
      </c>
      <c r="B48" s="2" t="s">
        <v>43</v>
      </c>
      <c r="C48" s="13">
        <f>1000*INDEX('Data - Total'!$C$2:$R$53,MATCH($B48,'Data - Total'!$B$2:$B$53,0),MATCH($H$1,'Data - Total'!$C$1:$R$1,0))/Population!$C46</f>
        <v>92.445006062981577</v>
      </c>
      <c r="D48" s="10">
        <f>INDEX('Data - Current'!$C$2:$R$53,MATCH($B48,'Data - Current'!$B$2:$B$53,0),MATCH($H$1,'Data - Current'!$C$1:$R$1,0))*1000/Population!$C46</f>
        <v>61.095240967590698</v>
      </c>
      <c r="E48" s="10">
        <f>INDEX('Data - Capital'!$C$2:$R$53,MATCH($B48,'Data - Capital'!$B$2:$B$53,0),MATCH($H$1,'Data - Capital'!$C$1:$R$1,0))*1000/Population!$C46</f>
        <v>42.54487798196871</v>
      </c>
      <c r="F48" s="10">
        <f t="shared" si="0"/>
        <v>11.195112886577832</v>
      </c>
      <c r="I48" s="8"/>
      <c r="J48" s="8"/>
      <c r="K48" s="8"/>
    </row>
    <row r="49" spans="1:11">
      <c r="A49" s="2" t="s">
        <v>97</v>
      </c>
      <c r="B49" s="2" t="s">
        <v>45</v>
      </c>
      <c r="C49" s="13">
        <f>1000*INDEX('Data - Total'!$C$2:$R$53,MATCH($B49,'Data - Total'!$B$2:$B$53,0),MATCH($H$1,'Data - Total'!$C$1:$R$1,0))/Population!$C47</f>
        <v>191.63776612027064</v>
      </c>
      <c r="D49" s="10">
        <f>INDEX('Data - Current'!$C$2:$R$53,MATCH($B49,'Data - Current'!$B$2:$B$53,0),MATCH($H$1,'Data - Current'!$C$1:$R$1,0))*1000/Population!$C47</f>
        <v>69.638700557650367</v>
      </c>
      <c r="E49" s="10">
        <f>INDEX('Data - Capital'!$C$2:$R$53,MATCH($B49,'Data - Capital'!$B$2:$B$53,0),MATCH($H$1,'Data - Capital'!$C$1:$R$1,0))*1000/Population!$C47</f>
        <v>138.51423055666271</v>
      </c>
      <c r="F49" s="10">
        <f t="shared" si="0"/>
        <v>16.515164994042436</v>
      </c>
      <c r="I49" s="8"/>
      <c r="J49" s="8"/>
      <c r="K49" s="8"/>
    </row>
    <row r="50" spans="1:11">
      <c r="A50" s="2" t="s">
        <v>98</v>
      </c>
      <c r="B50" s="2" t="s">
        <v>46</v>
      </c>
      <c r="C50" s="13">
        <f>1000*INDEX('Data - Total'!$C$2:$R$53,MATCH($B50,'Data - Total'!$B$2:$B$53,0),MATCH($H$1,'Data - Total'!$C$1:$R$1,0))/Population!$C48</f>
        <v>40.053470640657494</v>
      </c>
      <c r="D50" s="10">
        <f>INDEX('Data - Current'!$C$2:$R$53,MATCH($B50,'Data - Current'!$B$2:$B$53,0),MATCH($H$1,'Data - Current'!$C$1:$R$1,0))*1000/Population!$C48</f>
        <v>37.857469120225893</v>
      </c>
      <c r="E50" s="10">
        <f>INDEX('Data - Capital'!$C$2:$R$53,MATCH($B50,'Data - Capital'!$B$2:$B$53,0),MATCH($H$1,'Data - Capital'!$C$1:$R$1,0))*1000/Population!$C48</f>
        <v>10.700516499557606</v>
      </c>
      <c r="F50" s="10">
        <f t="shared" si="0"/>
        <v>8.5045149791260073</v>
      </c>
      <c r="I50" s="8"/>
      <c r="J50" s="8"/>
      <c r="K50" s="8"/>
    </row>
    <row r="51" spans="1:11">
      <c r="A51" s="2" t="s">
        <v>99</v>
      </c>
      <c r="B51" s="2" t="s">
        <v>47</v>
      </c>
      <c r="C51" s="13">
        <f>1000*INDEX('Data - Total'!$C$2:$R$53,MATCH($B51,'Data - Total'!$B$2:$B$53,0),MATCH($H$1,'Data - Total'!$C$1:$R$1,0))/Population!$C49</f>
        <v>48.530516309302755</v>
      </c>
      <c r="D51" s="10">
        <f>INDEX('Data - Current'!$C$2:$R$53,MATCH($B51,'Data - Current'!$B$2:$B$53,0),MATCH($H$1,'Data - Current'!$C$1:$R$1,0))*1000/Population!$C49</f>
        <v>48.828804375021818</v>
      </c>
      <c r="E51" s="10">
        <f>INDEX('Data - Capital'!$C$2:$R$53,MATCH($B51,'Data - Capital'!$B$2:$B$53,0),MATCH($H$1,'Data - Capital'!$C$1:$R$1,0))*1000/Population!$C49</f>
        <v>13.913600446797442</v>
      </c>
      <c r="F51" s="10">
        <f t="shared" si="0"/>
        <v>14.211888512516509</v>
      </c>
      <c r="I51" s="8"/>
      <c r="J51" s="8"/>
      <c r="K51" s="8"/>
    </row>
    <row r="52" spans="1:11">
      <c r="A52" s="2" t="s">
        <v>100</v>
      </c>
      <c r="B52" s="2" t="s">
        <v>48</v>
      </c>
      <c r="C52" s="13">
        <f>1000*INDEX('Data - Total'!$C$2:$R$53,MATCH($B52,'Data - Total'!$B$2:$B$53,0),MATCH($H$1,'Data - Total'!$C$1:$R$1,0))/Population!$C50</f>
        <v>281.10189122467403</v>
      </c>
      <c r="D52" s="10">
        <f>INDEX('Data - Current'!$C$2:$R$53,MATCH($B52,'Data - Current'!$B$2:$B$53,0),MATCH($H$1,'Data - Current'!$C$1:$R$1,0))*1000/Population!$C50</f>
        <v>173.55519062689186</v>
      </c>
      <c r="E52" s="10">
        <f>INDEX('Data - Capital'!$C$2:$R$53,MATCH($B52,'Data - Capital'!$B$2:$B$53,0),MATCH($H$1,'Data - Capital'!$C$1:$R$1,0))*1000/Population!$C50</f>
        <v>167.96134172910934</v>
      </c>
      <c r="F52" s="10">
        <f t="shared" si="0"/>
        <v>60.414641131327187</v>
      </c>
      <c r="I52" s="8"/>
      <c r="J52" s="8"/>
      <c r="K52" s="8"/>
    </row>
    <row r="53" spans="1:11">
      <c r="A53" s="2" t="s">
        <v>101</v>
      </c>
      <c r="B53" s="2" t="s">
        <v>49</v>
      </c>
      <c r="C53" s="13">
        <f>1000*INDEX('Data - Total'!$C$2:$R$53,MATCH($B53,'Data - Total'!$B$2:$B$53,0),MATCH($H$1,'Data - Total'!$C$1:$R$1,0))/Population!$C51</f>
        <v>20.665695925202268</v>
      </c>
      <c r="D53" s="10">
        <f>INDEX('Data - Current'!$C$2:$R$53,MATCH($B53,'Data - Current'!$B$2:$B$53,0),MATCH($H$1,'Data - Current'!$C$1:$R$1,0))*1000/Population!$C51</f>
        <v>24.026659297219812</v>
      </c>
      <c r="E53" s="10">
        <f>INDEX('Data - Capital'!$C$2:$R$53,MATCH($B53,'Data - Capital'!$B$2:$B$53,0),MATCH($H$1,'Data - Capital'!$C$1:$R$1,0))*1000/Population!$C51</f>
        <v>2.7829358518741181</v>
      </c>
      <c r="F53" s="10">
        <f t="shared" si="0"/>
        <v>6.1438992238916619</v>
      </c>
      <c r="I53" s="8"/>
      <c r="J53" s="8"/>
      <c r="K53" s="8"/>
    </row>
    <row r="54" spans="1:11">
      <c r="A54" s="2" t="s">
        <v>102</v>
      </c>
      <c r="B54" s="2" t="s">
        <v>50</v>
      </c>
      <c r="C54" s="13">
        <f>1000*INDEX('Data - Total'!$C$2:$R$53,MATCH($B54,'Data - Total'!$B$2:$B$53,0),MATCH($H$1,'Data - Total'!$C$1:$R$1,0))/Population!$C52</f>
        <v>48.753093510300985</v>
      </c>
      <c r="D54" s="10">
        <f>INDEX('Data - Current'!$C$2:$R$53,MATCH($B54,'Data - Current'!$B$2:$B$53,0),MATCH($H$1,'Data - Current'!$C$1:$R$1,0))*1000/Population!$C52</f>
        <v>57.261382231407843</v>
      </c>
      <c r="E54" s="10">
        <f>INDEX('Data - Capital'!$C$2:$R$53,MATCH($B54,'Data - Capital'!$B$2:$B$53,0),MATCH($H$1,'Data - Capital'!$C$1:$R$1,0))*1000/Population!$C52</f>
        <v>6.201344026293615</v>
      </c>
      <c r="F54" s="10">
        <f t="shared" si="0"/>
        <v>14.709632747400477</v>
      </c>
      <c r="I54" s="8"/>
      <c r="J54" s="8"/>
      <c r="K54" s="8"/>
    </row>
    <row r="55" spans="1:11">
      <c r="A55" s="3" t="s">
        <v>103</v>
      </c>
      <c r="B55" s="3" t="s">
        <v>51</v>
      </c>
      <c r="C55" s="13">
        <f>1000*INDEX('Data - Total'!$C$2:$R$53,MATCH($B55,'Data - Total'!$B$2:$B$53,0),MATCH($H$1,'Data - Total'!$C$1:$R$1,0))/Population!$C53</f>
        <v>4.8813211462090891</v>
      </c>
      <c r="D55" s="10">
        <f>INDEX('Data - Current'!$C$2:$R$53,MATCH($B55,'Data - Current'!$B$2:$B$53,0),MATCH($H$1,'Data - Current'!$C$1:$R$1,0))*1000/Population!$C53</f>
        <v>6.0652495350090918</v>
      </c>
      <c r="E55" s="10">
        <f>INDEX('Data - Capital'!$C$2:$R$53,MATCH($B55,'Data - Capital'!$B$2:$B$53,0),MATCH($H$1,'Data - Capital'!$C$1:$R$1,0))*1000/Population!$C53</f>
        <v>0</v>
      </c>
      <c r="F55" s="10">
        <f t="shared" si="0"/>
        <v>1.1839283888000027</v>
      </c>
      <c r="I55" s="8"/>
      <c r="J55" s="8"/>
      <c r="K55" s="8"/>
    </row>
    <row r="56" spans="1:11" ht="15" customHeight="1">
      <c r="A56" s="32" t="s">
        <v>141</v>
      </c>
      <c r="B56" s="33"/>
      <c r="C56" s="33"/>
      <c r="D56" s="33"/>
      <c r="E56" s="33"/>
      <c r="F56" s="34"/>
    </row>
    <row r="57" spans="1:11">
      <c r="A57" s="35"/>
      <c r="B57" s="36"/>
      <c r="C57" s="36"/>
      <c r="D57" s="36"/>
      <c r="E57" s="36"/>
      <c r="F57" s="37"/>
    </row>
    <row r="58" spans="1:11">
      <c r="A58" s="35"/>
      <c r="B58" s="36"/>
      <c r="C58" s="36"/>
      <c r="D58" s="36"/>
      <c r="E58" s="36"/>
      <c r="F58" s="37"/>
    </row>
    <row r="59" spans="1:11">
      <c r="A59" s="35"/>
      <c r="B59" s="36"/>
      <c r="C59" s="36"/>
      <c r="D59" s="36"/>
      <c r="E59" s="36"/>
      <c r="F59" s="37"/>
    </row>
    <row r="60" spans="1:11">
      <c r="A60" s="35"/>
      <c r="B60" s="36"/>
      <c r="C60" s="36"/>
      <c r="D60" s="36"/>
      <c r="E60" s="36"/>
      <c r="F60" s="37"/>
    </row>
    <row r="61" spans="1:11">
      <c r="A61" s="35"/>
      <c r="B61" s="36"/>
      <c r="C61" s="36"/>
      <c r="D61" s="36"/>
      <c r="E61" s="36"/>
      <c r="F61" s="37"/>
    </row>
    <row r="62" spans="1:11">
      <c r="A62" s="35"/>
      <c r="B62" s="36"/>
      <c r="C62" s="36"/>
      <c r="D62" s="36"/>
      <c r="E62" s="36"/>
      <c r="F62" s="37"/>
    </row>
    <row r="63" spans="1:11">
      <c r="A63" s="35"/>
      <c r="B63" s="36"/>
      <c r="C63" s="36"/>
      <c r="D63" s="36"/>
      <c r="E63" s="36"/>
      <c r="F63" s="37"/>
    </row>
    <row r="64" spans="1:11">
      <c r="A64" s="38"/>
      <c r="B64" s="39"/>
      <c r="C64" s="39"/>
      <c r="D64" s="39"/>
      <c r="E64" s="39"/>
      <c r="F64" s="40"/>
    </row>
    <row r="67" spans="7:7">
      <c r="G67" s="6"/>
    </row>
  </sheetData>
  <mergeCells count="3">
    <mergeCell ref="A1:F1"/>
    <mergeCell ref="A2:F2"/>
    <mergeCell ref="A56:F6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Data - Assistance</vt:lpstr>
      <vt:lpstr>Data - Capital</vt:lpstr>
      <vt:lpstr>Data - Total</vt:lpstr>
      <vt:lpstr>Data - Current</vt:lpstr>
      <vt:lpstr>Population</vt:lpstr>
      <vt:lpstr>K12</vt:lpstr>
      <vt:lpstr>Higher</vt:lpstr>
      <vt:lpstr>Highways</vt:lpstr>
      <vt:lpstr>Transit</vt:lpstr>
      <vt:lpstr>Police</vt:lpstr>
      <vt:lpstr>Corrections</vt:lpstr>
      <vt:lpstr>Fire</vt:lpstr>
      <vt:lpstr>Housing </vt:lpstr>
      <vt:lpstr>Natural Resources</vt:lpstr>
      <vt:lpstr>Parks</vt:lpstr>
      <vt:lpstr>Sewerage</vt:lpstr>
      <vt:lpstr>Solid</vt:lpstr>
      <vt:lpstr>Water</vt:lpstr>
      <vt:lpstr>Electric</vt:lpstr>
      <vt:lpstr>Gas</vt:lpstr>
      <vt:lpstr>Administration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Iselin, John</dc:creator>
  <cp:lastModifiedBy>Iselin, John</cp:lastModifiedBy>
  <dcterms:created xsi:type="dcterms:W3CDTF">2016-01-27T21:39:13Z</dcterms:created>
  <dcterms:modified xsi:type="dcterms:W3CDTF">2016-12-27T21:20:28Z</dcterms:modified>
</cp:coreProperties>
</file>