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20835" windowHeight="8730" activeTab="3"/>
  </bookViews>
  <sheets>
    <sheet name="Federal and State TANF Totals" sheetId="1" r:id="rId1"/>
    <sheet name="Federal TANF Summary" sheetId="2" r:id="rId2"/>
    <sheet name="Data" sheetId="3" r:id="rId3"/>
    <sheet name="T1 - TANF Spending and Transfer" sheetId="4" r:id="rId4"/>
  </sheets>
  <calcPr calcId="145621"/>
</workbook>
</file>

<file path=xl/calcChain.xml><?xml version="1.0" encoding="utf-8"?>
<calcChain xmlns="http://schemas.openxmlformats.org/spreadsheetml/2006/main">
  <c r="F56" i="4" l="1"/>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G3" i="3"/>
  <c r="H3" i="3"/>
  <c r="I3" i="3"/>
  <c r="J3" i="3"/>
  <c r="G4" i="3"/>
  <c r="H4" i="3"/>
  <c r="I4" i="3"/>
  <c r="J4" i="3"/>
  <c r="G5" i="3"/>
  <c r="H5" i="3"/>
  <c r="I5" i="3"/>
  <c r="J5" i="3"/>
  <c r="G6" i="3"/>
  <c r="H6" i="3"/>
  <c r="I6" i="3"/>
  <c r="J6" i="3"/>
  <c r="G7" i="3"/>
  <c r="H7" i="3"/>
  <c r="I7" i="3"/>
  <c r="J7" i="3"/>
  <c r="G8" i="3"/>
  <c r="H8" i="3"/>
  <c r="I8" i="3"/>
  <c r="J8" i="3"/>
  <c r="G9" i="3"/>
  <c r="H9" i="3"/>
  <c r="I9" i="3"/>
  <c r="J9" i="3"/>
  <c r="G10" i="3"/>
  <c r="H10" i="3"/>
  <c r="I10" i="3"/>
  <c r="J10" i="3"/>
  <c r="G11" i="3"/>
  <c r="H11" i="3"/>
  <c r="I11" i="3"/>
  <c r="J11" i="3"/>
  <c r="G12" i="3"/>
  <c r="H12" i="3"/>
  <c r="I12" i="3"/>
  <c r="J12" i="3"/>
  <c r="G13" i="3"/>
  <c r="H13" i="3"/>
  <c r="I13" i="3"/>
  <c r="J13" i="3"/>
  <c r="G14" i="3"/>
  <c r="H14" i="3"/>
  <c r="I14" i="3"/>
  <c r="J14" i="3"/>
  <c r="G15" i="3"/>
  <c r="H15" i="3"/>
  <c r="I15" i="3"/>
  <c r="J15" i="3"/>
  <c r="G16" i="3"/>
  <c r="H16" i="3"/>
  <c r="I16" i="3"/>
  <c r="J16" i="3"/>
  <c r="G17" i="3"/>
  <c r="H17" i="3"/>
  <c r="I17" i="3"/>
  <c r="J17" i="3"/>
  <c r="G18" i="3"/>
  <c r="H18" i="3"/>
  <c r="I18" i="3"/>
  <c r="J18" i="3"/>
  <c r="G19" i="3"/>
  <c r="H19" i="3"/>
  <c r="I19" i="3"/>
  <c r="J19" i="3"/>
  <c r="G20" i="3"/>
  <c r="H20" i="3"/>
  <c r="I20" i="3"/>
  <c r="J20" i="3"/>
  <c r="G21" i="3"/>
  <c r="H21" i="3"/>
  <c r="I21" i="3"/>
  <c r="J21" i="3"/>
  <c r="G22" i="3"/>
  <c r="H22" i="3"/>
  <c r="I22" i="3"/>
  <c r="J22" i="3"/>
  <c r="G23" i="3"/>
  <c r="H23" i="3"/>
  <c r="I23" i="3"/>
  <c r="J23" i="3"/>
  <c r="G24" i="3"/>
  <c r="H24" i="3"/>
  <c r="I24" i="3"/>
  <c r="J24" i="3"/>
  <c r="G25" i="3"/>
  <c r="H25" i="3"/>
  <c r="I25" i="3"/>
  <c r="J25" i="3"/>
  <c r="G26" i="3"/>
  <c r="H26" i="3"/>
  <c r="I26" i="3"/>
  <c r="J26" i="3"/>
  <c r="G27" i="3"/>
  <c r="H27" i="3"/>
  <c r="I27" i="3"/>
  <c r="J27" i="3"/>
  <c r="G28" i="3"/>
  <c r="H28" i="3"/>
  <c r="I28" i="3"/>
  <c r="J28" i="3"/>
  <c r="G29" i="3"/>
  <c r="H29" i="3"/>
  <c r="I29" i="3"/>
  <c r="J29" i="3"/>
  <c r="G30" i="3"/>
  <c r="H30" i="3"/>
  <c r="I30" i="3"/>
  <c r="J30" i="3"/>
  <c r="G31" i="3"/>
  <c r="H31" i="3"/>
  <c r="I31" i="3"/>
  <c r="J31" i="3"/>
  <c r="G32" i="3"/>
  <c r="H32" i="3"/>
  <c r="I32" i="3"/>
  <c r="J32" i="3"/>
  <c r="G33" i="3"/>
  <c r="H33" i="3"/>
  <c r="I33" i="3"/>
  <c r="J33" i="3"/>
  <c r="G34" i="3"/>
  <c r="H34" i="3"/>
  <c r="I34" i="3"/>
  <c r="J34" i="3"/>
  <c r="G35" i="3"/>
  <c r="H35" i="3"/>
  <c r="I35" i="3"/>
  <c r="J35" i="3"/>
  <c r="G36" i="3"/>
  <c r="H36" i="3"/>
  <c r="I36" i="3"/>
  <c r="J36" i="3"/>
  <c r="G37" i="3"/>
  <c r="H37" i="3"/>
  <c r="I37" i="3"/>
  <c r="J37"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J2" i="3"/>
  <c r="I2" i="3"/>
  <c r="H2" i="3"/>
  <c r="G2" i="3"/>
</calcChain>
</file>

<file path=xl/sharedStrings.xml><?xml version="1.0" encoding="utf-8"?>
<sst xmlns="http://schemas.openxmlformats.org/spreadsheetml/2006/main" count="362" uniqueCount="199">
  <si>
    <t>B.1.:Summary of Federal TANF and State MOE Expenditures in FY 20124</t>
  </si>
  <si>
    <t>STATE</t>
  </si>
  <si>
    <t>TOTAL ASSISTANCE AND NON-ASSISTANCE EXPENDITURES</t>
  </si>
  <si>
    <t>ASSISTANCE</t>
  </si>
  <si>
    <t xml:space="preserve"> NON-ASSISTANCE</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</si>
  <si>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</si>
  <si>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</si>
  <si>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</si>
  <si>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</si>
  <si>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</si>
  <si>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</si>
  <si>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</si>
  <si>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</si>
  <si>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</si>
  <si>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</si>
  <si>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</si>
  <si>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</si>
  <si>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</si>
  <si>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</si>
  <si>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</si>
  <si>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</si>
  <si>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</si>
  <si>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</si>
  <si>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</si>
  <si>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</si>
  <si>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</si>
  <si>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</si>
  <si>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</si>
  <si>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</si>
  <si>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</si>
  <si>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</si>
  <si>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</si>
  <si>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</si>
  <si>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</si>
  <si>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</si>
  <si>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</si>
  <si>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</si>
  <si>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</si>
  <si>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</si>
  <si>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</si>
  <si>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</si>
  <si>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</si>
  <si>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</si>
  <si>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</si>
  <si>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</si>
  <si>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</si>
  <si>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</si>
  <si>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</si>
  <si>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</si>
  <si>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</si>
  <si>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</si>
  <si>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</si>
  <si>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</si>
  <si>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</si>
  <si>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</si>
  <si>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</si>
  <si>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</si>
  <si>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A.6.: Summary of Federal TANF Funds, FY 2012</t>
  </si>
  <si>
    <t xml:space="preserve">TRANSFERS 
 (State Family Assistance Grant  Only) </t>
  </si>
  <si>
    <t>FY 2012
FEDERAL AWARDS</t>
  </si>
  <si>
    <t>CARRYOVER 
FROM PREVIOUS FISCAL YEARS</t>
  </si>
  <si>
    <t>TOTAL FEDERAL FUNDS</t>
  </si>
  <si>
    <t>TRANSFERRED TO CHILD CARE DEVELOPMENT FUND</t>
  </si>
  <si>
    <t>TRANSFERRED TO SOCIAL SERVICES BLOCK GRANT</t>
  </si>
  <si>
    <t>FEDERAL FUNDS AVAILABLE FOR TANF</t>
  </si>
  <si>
    <t>TOTAL FEDERAL EXPENDITURES 3</t>
  </si>
  <si>
    <t>UNLIQUIDATED OBLIGATIONS</t>
  </si>
  <si>
    <t>UNOBLIGATED BALANCE</t>
  </si>
  <si>
    <t>State Family Assistance Grants, 
Contingency Funds</t>
  </si>
  <si>
    <t>State Family Assistance Grant [SFAG carryover amount includes prior year Supplemental Grant carryover], Emergency Contingency Funds</t>
  </si>
  <si>
    <t>FY 2012 Federal Awards+Carryover from 
Previous Fiscal Years</t>
  </si>
  <si>
    <t>(Total Federal Funds minus Tranfers)</t>
  </si>
  <si>
    <t>(Assistance + 
Non-Assistance)</t>
  </si>
  <si>
    <t>U.S. TOTAL</t>
  </si>
  <si>
    <t>DIST.OF COLUMBIA</t>
  </si>
  <si>
    <t>Footnote 3: The annual TANF expenditures are calculations in spending during the fiscal year from all of the open grant year reports. Current reporting may reflect adjustments for prior years. If negative adjustments exceed current year spending, a State may show negative expenditures for an expenditure category. If negative adjustments do not exceed current year spending, reported expenditures would understate actual expenditures. Conversely, if there are positive adjustments from prior periods, reported expenditures would exceed actual expenditures for the year.</t>
  </si>
  <si>
    <t>Code</t>
  </si>
  <si>
    <t xml:space="preserve">State </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</si>
  <si>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</si>
  <si>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</si>
  <si>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</si>
  <si>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</si>
  <si>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</si>
  <si>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</si>
  <si>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</si>
  <si>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</si>
  <si>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</si>
  <si>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</si>
  <si>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</si>
  <si>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</si>
  <si>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</si>
  <si>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</si>
  <si>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</si>
  <si>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</si>
  <si>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</si>
  <si>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</si>
  <si>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</si>
  <si>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</si>
  <si>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</si>
  <si>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</si>
  <si>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</si>
  <si>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</si>
  <si>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</si>
  <si>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</si>
  <si>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</si>
  <si>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</si>
  <si>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</si>
  <si>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</si>
  <si>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</si>
  <si>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</si>
  <si>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</si>
  <si>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</si>
  <si>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</si>
  <si>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</si>
  <si>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</si>
  <si>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</si>
  <si>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</si>
  <si>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</si>
  <si>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</si>
  <si>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</si>
  <si>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</si>
  <si>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</si>
  <si>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</si>
  <si>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</si>
  <si>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</si>
  <si>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</si>
  <si>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</si>
  <si>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</si>
  <si>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</si>
  <si>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</si>
  <si>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</si>
  <si>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</si>
  <si>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</si>
  <si>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</si>
  <si>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</si>
  <si>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</si>
  <si>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</si>
  <si>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</si>
  <si>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</si>
  <si>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</si>
  <si>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</si>
  <si>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</si>
  <si>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</si>
  <si>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</si>
  <si>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</si>
  <si>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</si>
  <si>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</si>
  <si>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</si>
  <si>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</si>
  <si>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</si>
  <si>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</si>
  <si>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</si>
  <si>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</si>
  <si>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</si>
  <si>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</si>
  <si>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</si>
  <si>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</si>
  <si>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</si>
  <si>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</si>
  <si>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</si>
  <si>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</si>
  <si>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</si>
  <si>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</si>
  <si>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</si>
  <si>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</si>
  <si>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</si>
  <si>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</si>
  <si>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</si>
  <si>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</si>
  <si>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</si>
  <si>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</si>
  <si>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</si>
  <si>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</si>
  <si>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</si>
  <si>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</si>
  <si>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</si>
  <si>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</si>
  <si>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</si>
  <si>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</si>
  <si>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</si>
  <si>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</si>
  <si>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</si>
  <si>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TANF Total</t>
  </si>
  <si>
    <t>Federal Transfers to CCDF</t>
  </si>
  <si>
    <t>Federal Transfers to SSBG</t>
  </si>
  <si>
    <t>Spending Per Capita in 2012 Dollars</t>
  </si>
  <si>
    <t>Population</t>
  </si>
  <si>
    <t>TANF Spending (Per Capita)</t>
  </si>
  <si>
    <t>TANF Spending Including CCDF Transfers (Per Capita)</t>
  </si>
  <si>
    <t>TANF Spending Including SSBG Transfers (Per Capita)</t>
  </si>
  <si>
    <t>TANF Spending Including All Transfers (Per Capita)</t>
  </si>
  <si>
    <t>TANF Federal and MOE Spending</t>
  </si>
  <si>
    <t>Amount</t>
  </si>
  <si>
    <t>Rank</t>
  </si>
  <si>
    <t>TANF Federal and MOE Spending Plus Federal Tranfers to CCDF</t>
  </si>
  <si>
    <t>TANF Federal and MOE Spending Plus Federal Tranfers to SSBG</t>
  </si>
  <si>
    <t>TANF Federal and MOE Spending Plus Federal Tranfers</t>
  </si>
  <si>
    <t>Table 1 - Temporary Assistance for Needy Families (TANF) Spending With and Without Federal Tranfers</t>
  </si>
  <si>
    <r>
      <rPr>
        <b/>
        <sz val="10"/>
        <color theme="1"/>
        <rFont val="Lato"/>
        <family val="2"/>
      </rPr>
      <t>Source:</t>
    </r>
    <r>
      <rPr>
        <sz val="10"/>
        <color theme="1"/>
        <rFont val="Lato"/>
        <family val="2"/>
      </rPr>
      <t xml:space="preserve"> TANF Expenditure data from the U.S. Department of Health and Human Services, Office of Family Assistance, TANF Financial Data - FY 2012. Population data from TRIM3. 
</t>
    </r>
    <r>
      <rPr>
        <b/>
        <sz val="10"/>
        <color theme="1"/>
        <rFont val="Lato"/>
        <family val="2"/>
      </rPr>
      <t xml:space="preserve">Notes: </t>
    </r>
    <r>
      <rPr>
        <sz val="10"/>
        <color theme="1"/>
        <rFont val="Lato"/>
        <family val="2"/>
      </rPr>
      <t xml:space="preserve">Population figures from TRIM3 differ from the US Census numbers, as the TRIM3 universe excludes institutionalized populations.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</si>
</sst>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_);_(* \(#,##0.0\);_(* &quot;-&quot;??_);_(@_)"/>
  </numFmts>
  <fonts count="7" x14ac:knownFonts="1">
    <font>
      <sz val="11"/>
      <color theme="1"/>
      <name val="Calibri"/>
      <family val="2"/>
      <scheme val="minor"/>
    </font>
    <font>
      <sz val="11"/>
      <color theme="1"/>
      <name val="Calibri"/>
      <family val="2"/>
      <scheme val="minor"/>
    </font>
    <font>
      <b/>
      <sz val="11"/>
      <name val="Lato"/>
      <family val="2"/>
    </font>
    <font>
      <sz val="11"/>
      <color theme="1"/>
      <name val="Lato"/>
      <family val="2"/>
    </font>
    <font>
      <sz val="11"/>
      <name val="Lato"/>
      <family val="2"/>
    </font>
    <font>
      <b/>
      <sz val="10"/>
      <color theme="1"/>
      <name val="Lato"/>
      <family val="2"/>
    </font>
    <font>
      <sz val="10"/>
      <color theme="1"/>
      <name val="Lato"/>
      <family val="2"/>
    </font>
  </fonts>
  <fills count="2">
    <fill>
      <patternFill patternType="none"/>
    </fill>
    <fill>
      <patternFill patternType="gray125"/>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43" fontId="1" fillId="0" borderId="0" applyFont="0" applyFill="0" applyBorder="0" applyAlignment="0" applyProtection="0"/>
  </cellStyleXfs>
  <cellXfs count="45">
    <xf numFmtId="0" fontId="0" fillId="0" borderId="0" xfId="0"/>
    <xf numFmtId="43" fontId="0" fillId="0" borderId="0" xfId="1"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0" xfId="0" applyFont="1"/>
    <xf numFmtId="0" fontId="4" fillId="0" borderId="4" xfId="0" applyFont="1"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4" fillId="0" borderId="10" xfId="0" applyFont="1" applyBorder="1"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3" fillId="0" borderId="8" xfId="0" applyFont="1" applyBorder="1"/>
    <xf numFmtId="0" fontId="3" fillId="0" borderId="1" xfId="0" applyFont="1" applyBorder="1"/>
    <xf numFmtId="165" fontId="3" fillId="0" borderId="9" xfId="1" applyNumberFormat="1" applyFont="1" applyBorder="1"/>
    <xf numFmtId="164" fontId="3" fillId="0" borderId="0" xfId="1" applyNumberFormat="1" applyFont="1" applyBorder="1"/>
    <xf numFmtId="164" fontId="3" fillId="0" borderId="10" xfId="1" applyNumberFormat="1" applyFont="1" applyBorder="1"/>
    <xf numFmtId="165" fontId="3" fillId="0" borderId="0" xfId="1" applyNumberFormat="1" applyFont="1" applyBorder="1"/>
    <xf numFmtId="0" fontId="3" fillId="0" borderId="7" xfId="0" applyFont="1" applyBorder="1"/>
    <xf numFmtId="0" fontId="3" fillId="0" borderId="9" xfId="0" applyFont="1" applyBorder="1"/>
    <xf numFmtId="0" fontId="3" fillId="0" borderId="10" xfId="0" applyFont="1" applyBorder="1"/>
    <xf numFmtId="165" fontId="3" fillId="0" borderId="4" xfId="1" applyNumberFormat="1" applyFont="1" applyBorder="1"/>
    <xf numFmtId="164" fontId="3" fillId="0" borderId="5" xfId="1" applyNumberFormat="1" applyFont="1" applyBorder="1"/>
    <xf numFmtId="164" fontId="3" fillId="0" borderId="6" xfId="1" applyNumberFormat="1" applyFont="1" applyBorder="1"/>
    <xf numFmtId="0" fontId="3" fillId="0" borderId="6" xfId="0" applyFont="1" applyBorder="1"/>
    <xf numFmtId="165" fontId="3" fillId="0" borderId="5" xfId="1" applyNumberFormat="1" applyFont="1" applyBorder="1"/>
    <xf numFmtId="0" fontId="4" fillId="0" borderId="0" xfId="0" applyFont="1" applyBorder="1" applyAlignment="1">
      <alignment vertical="top" wrapText="1"/>
    </xf>
    <xf numFmtId="0" fontId="3" fillId="0" borderId="0" xfId="0" applyFont="1" applyBorder="1"/>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Border="1" applyAlignment="1">
      <alignment horizontal="left" vertical="top" wrapText="1"/>
    </xf>
    <xf numFmtId="0" fontId="6" fillId="0" borderId="10"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13" workbookViewId="0">
      <selection activeCell="F34" sqref="F34"/>
    </sheetView>
  </sheetViews>
  <sheetFormatPr defaultRowHeight="15" x14ac:dyDescent="0.25"/>
  <cols>
    <col min="1" max="1" width="24" customWidth="1"/>
    <col min="2" max="2" width="53.140625" bestFit="1" customWidth="1"/>
    <col min="3" max="3" width="12" bestFit="1" customWidth="1"/>
    <col min="4" max="4" width="17.42578125" bestFit="1" customWidth="1"/>
  </cols>
  <sheetData>
    <row r="1" spans="1:4" x14ac:dyDescent="0.25">
      <c r="A1" t="s">
        <v>0</v>
      </c>
    </row>
    <row r="3" spans="1:4" x14ac:dyDescent="0.25">
      <c r="A3" t="s">
        <v>1</v>
      </c>
      <c r="B3" t="s">
        <v>2</v>
      </c>
      <c r="C3" t="s">
        <v>3</v>
      </c>
      <c r="D3" t="s">
        <v>4</v>
      </c>
    </row>
    <row r="5" spans="1:4" x14ac:dyDescent="0.25">
      <c r="A5" t="s">
        <v>5</v>
      </c>
      <c r="B5">
        <v>28867299691</v>
      </c>
      <c r="C5">
        <v>10094895776</v>
      </c>
      <c r="D5">
        <v>18772403915</v>
      </c>
    </row>
    <row r="6" spans="1:4" x14ac:dyDescent="0.25">
      <c r="A6" t="s">
        <v>6</v>
      </c>
      <c r="B6">
        <v>168393567</v>
      </c>
      <c r="C6">
        <v>55824944</v>
      </c>
      <c r="D6">
        <v>112568623</v>
      </c>
    </row>
    <row r="7" spans="1:4" x14ac:dyDescent="0.25">
      <c r="A7" t="s">
        <v>7</v>
      </c>
      <c r="B7">
        <v>71922274</v>
      </c>
      <c r="C7">
        <v>48523790</v>
      </c>
      <c r="D7">
        <v>23398484</v>
      </c>
    </row>
    <row r="8" spans="1:4" x14ac:dyDescent="0.25">
      <c r="A8" t="s">
        <v>8</v>
      </c>
      <c r="B8">
        <v>325893863</v>
      </c>
      <c r="C8">
        <v>51126955</v>
      </c>
      <c r="D8">
        <v>274766908</v>
      </c>
    </row>
    <row r="9" spans="1:4" x14ac:dyDescent="0.25">
      <c r="A9" t="s">
        <v>9</v>
      </c>
      <c r="B9">
        <v>174595479</v>
      </c>
      <c r="C9">
        <v>14576892</v>
      </c>
      <c r="D9">
        <v>160018587</v>
      </c>
    </row>
    <row r="10" spans="1:4" x14ac:dyDescent="0.25">
      <c r="A10" t="s">
        <v>10</v>
      </c>
      <c r="B10">
        <v>6115366791</v>
      </c>
      <c r="C10">
        <v>3663375326</v>
      </c>
      <c r="D10">
        <v>2451991465</v>
      </c>
    </row>
    <row r="11" spans="1:4" x14ac:dyDescent="0.25">
      <c r="A11" t="s">
        <v>11</v>
      </c>
      <c r="B11">
        <v>306472672</v>
      </c>
      <c r="C11">
        <v>74788483</v>
      </c>
      <c r="D11">
        <v>231684189</v>
      </c>
    </row>
    <row r="12" spans="1:4" x14ac:dyDescent="0.25">
      <c r="A12" t="s">
        <v>12</v>
      </c>
      <c r="B12">
        <v>466987848</v>
      </c>
      <c r="C12">
        <v>85311483</v>
      </c>
      <c r="D12">
        <v>381676365</v>
      </c>
    </row>
    <row r="13" spans="1:4" x14ac:dyDescent="0.25">
      <c r="A13" t="s">
        <v>13</v>
      </c>
      <c r="B13">
        <v>88066769</v>
      </c>
      <c r="C13">
        <v>15693787</v>
      </c>
      <c r="D13">
        <v>72372982</v>
      </c>
    </row>
    <row r="14" spans="1:4" x14ac:dyDescent="0.25">
      <c r="A14" t="s">
        <v>14</v>
      </c>
      <c r="B14">
        <v>170407886</v>
      </c>
      <c r="C14">
        <v>37372461</v>
      </c>
      <c r="D14">
        <v>133035425</v>
      </c>
    </row>
    <row r="15" spans="1:4" x14ac:dyDescent="0.25">
      <c r="A15" t="s">
        <v>15</v>
      </c>
      <c r="B15">
        <v>813782221</v>
      </c>
      <c r="C15">
        <v>183793501</v>
      </c>
      <c r="D15">
        <v>629988720</v>
      </c>
    </row>
    <row r="16" spans="1:4" x14ac:dyDescent="0.25">
      <c r="A16" t="s">
        <v>16</v>
      </c>
      <c r="B16">
        <v>522679427</v>
      </c>
      <c r="C16">
        <v>76854665</v>
      </c>
      <c r="D16">
        <v>445824762</v>
      </c>
    </row>
    <row r="17" spans="1:4" x14ac:dyDescent="0.25">
      <c r="A17" t="s">
        <v>17</v>
      </c>
      <c r="B17">
        <v>242120272</v>
      </c>
      <c r="C17">
        <v>70565630</v>
      </c>
      <c r="D17">
        <v>171554642</v>
      </c>
    </row>
    <row r="18" spans="1:4" x14ac:dyDescent="0.25">
      <c r="A18" t="s">
        <v>18</v>
      </c>
      <c r="B18">
        <v>33893537</v>
      </c>
      <c r="C18">
        <v>7444300</v>
      </c>
      <c r="D18">
        <v>26449237</v>
      </c>
    </row>
    <row r="19" spans="1:4" x14ac:dyDescent="0.25">
      <c r="A19" t="s">
        <v>19</v>
      </c>
      <c r="B19">
        <v>1184511907</v>
      </c>
      <c r="C19">
        <v>133004698</v>
      </c>
      <c r="D19">
        <v>1051507209</v>
      </c>
    </row>
    <row r="20" spans="1:4" x14ac:dyDescent="0.25">
      <c r="A20" t="s">
        <v>20</v>
      </c>
      <c r="B20">
        <v>222319316</v>
      </c>
      <c r="C20">
        <v>40693945</v>
      </c>
      <c r="D20">
        <v>181625371</v>
      </c>
    </row>
    <row r="21" spans="1:4" x14ac:dyDescent="0.25">
      <c r="A21" t="s">
        <v>21</v>
      </c>
      <c r="B21">
        <v>190824351</v>
      </c>
      <c r="C21">
        <v>79724515</v>
      </c>
      <c r="D21">
        <v>111099836</v>
      </c>
    </row>
    <row r="22" spans="1:4" x14ac:dyDescent="0.25">
      <c r="A22" t="s">
        <v>22</v>
      </c>
      <c r="B22">
        <v>159101842</v>
      </c>
      <c r="C22">
        <v>59527765</v>
      </c>
      <c r="D22">
        <v>99574077</v>
      </c>
    </row>
    <row r="23" spans="1:4" x14ac:dyDescent="0.25">
      <c r="A23" t="s">
        <v>23</v>
      </c>
      <c r="B23">
        <v>259632263</v>
      </c>
      <c r="C23">
        <v>158901482</v>
      </c>
      <c r="D23">
        <v>100730781</v>
      </c>
    </row>
    <row r="24" spans="1:4" x14ac:dyDescent="0.25">
      <c r="A24" t="s">
        <v>24</v>
      </c>
      <c r="B24">
        <v>244652270</v>
      </c>
      <c r="C24">
        <v>19193615</v>
      </c>
      <c r="D24">
        <v>225458655</v>
      </c>
    </row>
    <row r="25" spans="1:4" x14ac:dyDescent="0.25">
      <c r="A25" t="s">
        <v>25</v>
      </c>
      <c r="B25">
        <v>114998911</v>
      </c>
      <c r="C25">
        <v>85625257</v>
      </c>
      <c r="D25">
        <v>29373654</v>
      </c>
    </row>
    <row r="26" spans="1:4" x14ac:dyDescent="0.25">
      <c r="A26" t="s">
        <v>26</v>
      </c>
      <c r="B26">
        <v>546728083</v>
      </c>
      <c r="C26">
        <v>141676510</v>
      </c>
      <c r="D26">
        <v>405051573</v>
      </c>
    </row>
    <row r="27" spans="1:4" x14ac:dyDescent="0.25">
      <c r="A27" t="s">
        <v>27</v>
      </c>
      <c r="B27">
        <v>1029478218</v>
      </c>
      <c r="C27">
        <v>360013452</v>
      </c>
      <c r="D27">
        <v>669464766</v>
      </c>
    </row>
    <row r="28" spans="1:4" x14ac:dyDescent="0.25">
      <c r="A28" t="s">
        <v>28</v>
      </c>
      <c r="B28">
        <v>1506417836</v>
      </c>
      <c r="C28">
        <v>253078451</v>
      </c>
      <c r="D28">
        <v>1253339385</v>
      </c>
    </row>
    <row r="29" spans="1:4" x14ac:dyDescent="0.25">
      <c r="A29" t="s">
        <v>29</v>
      </c>
      <c r="B29">
        <v>438366696</v>
      </c>
      <c r="C29">
        <v>86447282</v>
      </c>
      <c r="D29">
        <v>351919414</v>
      </c>
    </row>
    <row r="30" spans="1:4" x14ac:dyDescent="0.25">
      <c r="A30" t="s">
        <v>30</v>
      </c>
      <c r="B30">
        <v>80534667</v>
      </c>
      <c r="C30">
        <v>30000553</v>
      </c>
      <c r="D30">
        <v>50534114</v>
      </c>
    </row>
    <row r="31" spans="1:4" x14ac:dyDescent="0.25">
      <c r="A31" t="s">
        <v>31</v>
      </c>
      <c r="B31">
        <v>368340641</v>
      </c>
      <c r="C31">
        <v>91913487</v>
      </c>
      <c r="D31">
        <v>276427154</v>
      </c>
    </row>
    <row r="32" spans="1:4" x14ac:dyDescent="0.25">
      <c r="A32" t="s">
        <v>32</v>
      </c>
      <c r="B32">
        <v>45127402</v>
      </c>
      <c r="C32">
        <v>19350430</v>
      </c>
      <c r="D32">
        <v>25776972</v>
      </c>
    </row>
    <row r="33" spans="1:4" x14ac:dyDescent="0.25">
      <c r="A33" t="s">
        <v>33</v>
      </c>
      <c r="B33">
        <v>93396650</v>
      </c>
      <c r="C33">
        <v>25441826</v>
      </c>
      <c r="D33">
        <v>67954824</v>
      </c>
    </row>
    <row r="34" spans="1:4" x14ac:dyDescent="0.25">
      <c r="A34" t="s">
        <v>34</v>
      </c>
      <c r="B34">
        <v>98196278</v>
      </c>
      <c r="C34">
        <v>44357200</v>
      </c>
      <c r="D34">
        <v>53839078</v>
      </c>
    </row>
    <row r="35" spans="1:4" x14ac:dyDescent="0.25">
      <c r="A35" t="s">
        <v>35</v>
      </c>
      <c r="B35">
        <v>73934762</v>
      </c>
      <c r="C35">
        <v>36613162</v>
      </c>
      <c r="D35">
        <v>37321600</v>
      </c>
    </row>
    <row r="36" spans="1:4" x14ac:dyDescent="0.25">
      <c r="A36" t="s">
        <v>36</v>
      </c>
      <c r="B36">
        <v>1036994382</v>
      </c>
      <c r="C36">
        <v>244729774</v>
      </c>
      <c r="D36">
        <v>792264608</v>
      </c>
    </row>
    <row r="37" spans="1:4" x14ac:dyDescent="0.25">
      <c r="A37" t="s">
        <v>37</v>
      </c>
      <c r="B37">
        <v>182229930</v>
      </c>
      <c r="C37">
        <v>63899945</v>
      </c>
      <c r="D37">
        <v>118329985</v>
      </c>
    </row>
    <row r="38" spans="1:4" x14ac:dyDescent="0.25">
      <c r="A38" t="s">
        <v>38</v>
      </c>
      <c r="B38">
        <v>4841951246</v>
      </c>
      <c r="C38">
        <v>1702584835</v>
      </c>
      <c r="D38">
        <v>3139366411</v>
      </c>
    </row>
    <row r="39" spans="1:4" x14ac:dyDescent="0.25">
      <c r="A39" t="s">
        <v>39</v>
      </c>
      <c r="B39">
        <v>530537770</v>
      </c>
      <c r="C39">
        <v>64597171</v>
      </c>
      <c r="D39">
        <v>465940599</v>
      </c>
    </row>
    <row r="40" spans="1:4" x14ac:dyDescent="0.25">
      <c r="A40" t="s">
        <v>40</v>
      </c>
      <c r="B40">
        <v>37338692</v>
      </c>
      <c r="C40">
        <v>20961300</v>
      </c>
      <c r="D40">
        <v>16377392</v>
      </c>
    </row>
    <row r="41" spans="1:4" x14ac:dyDescent="0.25">
      <c r="A41" t="s">
        <v>41</v>
      </c>
      <c r="B41">
        <v>1040358151</v>
      </c>
      <c r="C41">
        <v>370436698</v>
      </c>
      <c r="D41">
        <v>669921453</v>
      </c>
    </row>
    <row r="42" spans="1:4" x14ac:dyDescent="0.25">
      <c r="A42" t="s">
        <v>42</v>
      </c>
      <c r="B42">
        <v>148559348</v>
      </c>
      <c r="C42">
        <v>69493617</v>
      </c>
      <c r="D42">
        <v>79065731</v>
      </c>
    </row>
    <row r="43" spans="1:4" x14ac:dyDescent="0.25">
      <c r="A43" t="s">
        <v>43</v>
      </c>
      <c r="B43">
        <v>344749684</v>
      </c>
      <c r="C43">
        <v>172343709</v>
      </c>
      <c r="D43">
        <v>172405975</v>
      </c>
    </row>
    <row r="44" spans="1:4" x14ac:dyDescent="0.25">
      <c r="A44" t="s">
        <v>44</v>
      </c>
      <c r="B44">
        <v>904981027</v>
      </c>
      <c r="C44">
        <v>302648585</v>
      </c>
      <c r="D44">
        <v>602332442</v>
      </c>
    </row>
    <row r="45" spans="1:4" x14ac:dyDescent="0.25">
      <c r="A45" t="s">
        <v>45</v>
      </c>
      <c r="B45">
        <v>142201667</v>
      </c>
      <c r="C45">
        <v>38809793</v>
      </c>
      <c r="D45">
        <v>103391874</v>
      </c>
    </row>
    <row r="46" spans="1:4" x14ac:dyDescent="0.25">
      <c r="A46" t="s">
        <v>46</v>
      </c>
      <c r="B46">
        <v>148538270</v>
      </c>
      <c r="C46">
        <v>33481302</v>
      </c>
      <c r="D46">
        <v>115056968</v>
      </c>
    </row>
    <row r="47" spans="1:4" x14ac:dyDescent="0.25">
      <c r="A47" t="s">
        <v>47</v>
      </c>
      <c r="B47">
        <v>27331954</v>
      </c>
      <c r="C47">
        <v>19717894</v>
      </c>
      <c r="D47">
        <v>7614060</v>
      </c>
    </row>
    <row r="48" spans="1:4" x14ac:dyDescent="0.25">
      <c r="A48" t="s">
        <v>48</v>
      </c>
      <c r="B48">
        <v>340342279</v>
      </c>
      <c r="C48">
        <v>164510227</v>
      </c>
      <c r="D48">
        <v>175832052</v>
      </c>
    </row>
    <row r="49" spans="1:4" x14ac:dyDescent="0.25">
      <c r="A49" t="s">
        <v>49</v>
      </c>
      <c r="B49">
        <v>880911345</v>
      </c>
      <c r="C49">
        <v>148593124</v>
      </c>
      <c r="D49">
        <v>732318221</v>
      </c>
    </row>
    <row r="50" spans="1:4" x14ac:dyDescent="0.25">
      <c r="A50" t="s">
        <v>50</v>
      </c>
      <c r="B50">
        <v>96422648</v>
      </c>
      <c r="C50">
        <v>31599381</v>
      </c>
      <c r="D50">
        <v>64823267</v>
      </c>
    </row>
    <row r="51" spans="1:4" x14ac:dyDescent="0.25">
      <c r="A51" t="s">
        <v>51</v>
      </c>
      <c r="B51">
        <v>68069903</v>
      </c>
      <c r="C51">
        <v>26267740</v>
      </c>
      <c r="D51">
        <v>41802163</v>
      </c>
    </row>
    <row r="52" spans="1:4" x14ac:dyDescent="0.25">
      <c r="A52" t="s">
        <v>52</v>
      </c>
      <c r="B52">
        <v>272734583</v>
      </c>
      <c r="C52">
        <v>104052002</v>
      </c>
      <c r="D52">
        <v>168682581</v>
      </c>
    </row>
    <row r="53" spans="1:4" x14ac:dyDescent="0.25">
      <c r="A53" t="s">
        <v>53</v>
      </c>
      <c r="B53">
        <v>977742101</v>
      </c>
      <c r="C53">
        <v>242029894</v>
      </c>
      <c r="D53">
        <v>735712207</v>
      </c>
    </row>
    <row r="54" spans="1:4" x14ac:dyDescent="0.25">
      <c r="A54" t="s">
        <v>54</v>
      </c>
      <c r="B54">
        <v>133593982</v>
      </c>
      <c r="C54">
        <v>75941461</v>
      </c>
      <c r="D54">
        <v>57652521</v>
      </c>
    </row>
    <row r="55" spans="1:4" x14ac:dyDescent="0.25">
      <c r="A55" t="s">
        <v>55</v>
      </c>
      <c r="B55">
        <v>525042852</v>
      </c>
      <c r="C55">
        <v>137165025</v>
      </c>
      <c r="D55">
        <v>387877827</v>
      </c>
    </row>
    <row r="56" spans="1:4" x14ac:dyDescent="0.25">
      <c r="A56" t="s">
        <v>56</v>
      </c>
      <c r="B56">
        <v>29523178</v>
      </c>
      <c r="C56">
        <v>10216452</v>
      </c>
      <c r="D56">
        <v>19306726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B25" workbookViewId="0">
      <selection activeCell="E5" sqref="E5:F56"/>
    </sheetView>
  </sheetViews>
  <sheetFormatPr defaultRowHeight="15" x14ac:dyDescent="0.25"/>
  <cols>
    <col min="1" max="1" width="30" customWidth="1"/>
    <col min="2" max="2" width="47.85546875" bestFit="1" customWidth="1"/>
    <col min="3" max="3" width="54.85546875" customWidth="1"/>
    <col min="4" max="4" width="18" bestFit="1" customWidth="1"/>
    <col min="5" max="6" width="16.85546875" bestFit="1" customWidth="1"/>
    <col min="7" max="8" width="18" bestFit="1" customWidth="1"/>
    <col min="9" max="10" width="16.85546875" bestFit="1" customWidth="1"/>
    <col min="11" max="12" width="18" bestFit="1" customWidth="1"/>
  </cols>
  <sheetData>
    <row r="1" spans="1:12" x14ac:dyDescent="0.25">
      <c r="A1" t="s">
        <v>57</v>
      </c>
    </row>
    <row r="2" spans="1:12" x14ac:dyDescent="0.25">
      <c r="E2" t="s">
        <v>58</v>
      </c>
    </row>
    <row r="3" spans="1:12" x14ac:dyDescent="0.25">
      <c r="A3" t="s">
        <v>1</v>
      </c>
      <c r="B3" t="s">
        <v>59</v>
      </c>
      <c r="C3" t="s">
        <v>60</v>
      </c>
      <c r="D3" t="s">
        <v>61</v>
      </c>
      <c r="E3" t="s">
        <v>62</v>
      </c>
      <c r="F3" t="s">
        <v>63</v>
      </c>
      <c r="G3" t="s">
        <v>64</v>
      </c>
      <c r="H3" t="s">
        <v>65</v>
      </c>
      <c r="I3" t="s">
        <v>66</v>
      </c>
      <c r="J3" t="s">
        <v>67</v>
      </c>
    </row>
    <row r="4" spans="1:12" x14ac:dyDescent="0.25">
      <c r="B4" t="s">
        <v>68</v>
      </c>
      <c r="C4" t="s">
        <v>69</v>
      </c>
      <c r="D4" t="s">
        <v>70</v>
      </c>
      <c r="G4" t="s">
        <v>71</v>
      </c>
      <c r="H4" t="s">
        <v>72</v>
      </c>
    </row>
    <row r="5" spans="1:12" x14ac:dyDescent="0.25">
      <c r="A5" t="s">
        <v>73</v>
      </c>
      <c r="B5" s="1">
        <v>16753416889</v>
      </c>
      <c r="C5" s="1">
        <v>2950492140</v>
      </c>
      <c r="D5" s="1">
        <v>19703909029</v>
      </c>
      <c r="E5" s="1">
        <v>1358138957</v>
      </c>
      <c r="F5" s="1">
        <v>1132658499</v>
      </c>
      <c r="G5" s="1">
        <v>17213111573</v>
      </c>
      <c r="H5" s="1">
        <v>14119778222</v>
      </c>
      <c r="I5" s="1">
        <v>1409121118</v>
      </c>
      <c r="J5" s="1">
        <v>1684212233</v>
      </c>
      <c r="K5" s="1"/>
      <c r="L5" s="1"/>
    </row>
    <row r="6" spans="1:12" x14ac:dyDescent="0.25">
      <c r="A6" t="s">
        <v>6</v>
      </c>
      <c r="B6" s="1">
        <v>93315207</v>
      </c>
      <c r="C6" s="1">
        <v>6499213</v>
      </c>
      <c r="D6" s="1">
        <v>99814420</v>
      </c>
      <c r="E6" s="1">
        <v>0</v>
      </c>
      <c r="F6" s="1">
        <v>2500000</v>
      </c>
      <c r="G6" s="1">
        <v>97314420</v>
      </c>
      <c r="H6" s="1">
        <v>88157376</v>
      </c>
      <c r="I6" s="1">
        <v>3467977</v>
      </c>
      <c r="J6" s="1">
        <v>5689067</v>
      </c>
      <c r="K6" s="1"/>
      <c r="L6" s="1"/>
    </row>
    <row r="7" spans="1:12" x14ac:dyDescent="0.25">
      <c r="A7" t="s">
        <v>7</v>
      </c>
      <c r="B7" s="1">
        <v>45260334</v>
      </c>
      <c r="C7" s="1">
        <v>78107899</v>
      </c>
      <c r="D7" s="1">
        <v>123368233</v>
      </c>
      <c r="E7" s="1">
        <v>9052100</v>
      </c>
      <c r="F7" s="1">
        <v>4526000</v>
      </c>
      <c r="G7" s="1">
        <v>109790133</v>
      </c>
      <c r="H7" s="1">
        <v>34318633</v>
      </c>
      <c r="I7" s="1">
        <v>0</v>
      </c>
      <c r="J7" s="1">
        <v>75471500</v>
      </c>
      <c r="K7" s="1"/>
      <c r="L7" s="1"/>
    </row>
    <row r="8" spans="1:12" x14ac:dyDescent="0.25">
      <c r="A8" t="s">
        <v>8</v>
      </c>
      <c r="B8" s="1">
        <v>221965203</v>
      </c>
      <c r="C8" s="1">
        <v>25184598</v>
      </c>
      <c r="D8" s="1">
        <v>247149801</v>
      </c>
      <c r="E8" s="1">
        <v>0</v>
      </c>
      <c r="F8" s="1">
        <v>20014130</v>
      </c>
      <c r="G8" s="1">
        <v>227135671</v>
      </c>
      <c r="H8" s="1">
        <v>202381925</v>
      </c>
      <c r="I8" s="1">
        <v>0</v>
      </c>
      <c r="J8" s="1">
        <v>24753746</v>
      </c>
      <c r="K8" s="1"/>
      <c r="L8" s="1"/>
    </row>
    <row r="9" spans="1:12" x14ac:dyDescent="0.25">
      <c r="A9" t="s">
        <v>9</v>
      </c>
      <c r="B9" s="1">
        <v>61721391</v>
      </c>
      <c r="C9" s="1">
        <v>57030667</v>
      </c>
      <c r="D9" s="1">
        <v>118752058</v>
      </c>
      <c r="E9" s="1">
        <v>0</v>
      </c>
      <c r="F9" s="1">
        <v>0</v>
      </c>
      <c r="G9" s="1">
        <v>118752058</v>
      </c>
      <c r="H9" s="1">
        <v>76645438</v>
      </c>
      <c r="I9" s="1">
        <v>0</v>
      </c>
      <c r="J9" s="1">
        <v>42106620</v>
      </c>
      <c r="K9" s="1"/>
      <c r="L9" s="1"/>
    </row>
    <row r="10" spans="1:12" x14ac:dyDescent="0.25">
      <c r="A10" t="s">
        <v>10</v>
      </c>
      <c r="B10" s="1">
        <v>3624596645</v>
      </c>
      <c r="C10" s="1">
        <v>99182558</v>
      </c>
      <c r="D10" s="1">
        <v>3723779203</v>
      </c>
      <c r="E10" s="1">
        <v>0</v>
      </c>
      <c r="F10" s="1">
        <v>367284323</v>
      </c>
      <c r="G10" s="1">
        <v>3356494880</v>
      </c>
      <c r="H10" s="1">
        <v>3215337481</v>
      </c>
      <c r="I10" s="1">
        <v>141146982</v>
      </c>
      <c r="J10" s="1">
        <v>10417</v>
      </c>
      <c r="K10" s="1"/>
      <c r="L10" s="1"/>
    </row>
    <row r="11" spans="1:12" x14ac:dyDescent="0.25">
      <c r="A11" t="s">
        <v>11</v>
      </c>
      <c r="B11" s="1">
        <v>148020190</v>
      </c>
      <c r="C11" s="1">
        <v>5600024</v>
      </c>
      <c r="D11" s="1">
        <v>153620214</v>
      </c>
      <c r="E11" s="1">
        <v>-30901096</v>
      </c>
      <c r="F11" s="1">
        <v>-9803265</v>
      </c>
      <c r="G11" s="1">
        <v>194324575</v>
      </c>
      <c r="H11" s="1">
        <v>176740136</v>
      </c>
      <c r="I11" s="1">
        <v>0</v>
      </c>
      <c r="J11" s="1">
        <v>17584439</v>
      </c>
      <c r="K11" s="1"/>
      <c r="L11" s="1"/>
    </row>
    <row r="12" spans="1:12" x14ac:dyDescent="0.25">
      <c r="A12" t="s">
        <v>12</v>
      </c>
      <c r="B12" s="1">
        <v>266788107</v>
      </c>
      <c r="C12" s="1">
        <v>7274130</v>
      </c>
      <c r="D12" s="1">
        <v>274062237</v>
      </c>
      <c r="E12" s="1">
        <v>0</v>
      </c>
      <c r="F12" s="1">
        <v>26678810</v>
      </c>
      <c r="G12" s="1">
        <v>247383427</v>
      </c>
      <c r="H12" s="1">
        <v>241122256</v>
      </c>
      <c r="I12" s="1">
        <v>0</v>
      </c>
      <c r="J12" s="1">
        <v>6261171</v>
      </c>
      <c r="K12" s="1"/>
      <c r="L12" s="1"/>
    </row>
    <row r="13" spans="1:12" x14ac:dyDescent="0.25">
      <c r="A13" t="s">
        <v>13</v>
      </c>
      <c r="B13" s="1">
        <v>32290981</v>
      </c>
      <c r="C13" s="1">
        <v>5678627</v>
      </c>
      <c r="D13" s="1">
        <v>37969608</v>
      </c>
      <c r="E13" s="1">
        <v>0</v>
      </c>
      <c r="F13" s="1">
        <v>0</v>
      </c>
      <c r="G13" s="1">
        <v>37969608</v>
      </c>
      <c r="H13" s="1">
        <v>28393615</v>
      </c>
      <c r="I13" s="1">
        <v>3897366</v>
      </c>
      <c r="J13" s="1">
        <v>5678627</v>
      </c>
      <c r="K13" s="1"/>
      <c r="L13" s="1"/>
    </row>
    <row r="14" spans="1:12" x14ac:dyDescent="0.25">
      <c r="A14" t="s">
        <v>74</v>
      </c>
      <c r="B14" s="1">
        <v>100753017</v>
      </c>
      <c r="C14" s="1">
        <v>46347643</v>
      </c>
      <c r="D14" s="1">
        <v>147100660</v>
      </c>
      <c r="E14" s="1">
        <v>0</v>
      </c>
      <c r="F14" s="1">
        <v>3935917</v>
      </c>
      <c r="G14" s="1">
        <v>143164743</v>
      </c>
      <c r="H14" s="1">
        <v>73950439</v>
      </c>
      <c r="I14" s="1">
        <v>9469802</v>
      </c>
      <c r="J14" s="1">
        <v>59744502</v>
      </c>
      <c r="K14" s="1"/>
      <c r="L14" s="1"/>
    </row>
    <row r="15" spans="1:12" x14ac:dyDescent="0.25">
      <c r="A15" t="s">
        <v>15</v>
      </c>
      <c r="B15" s="1">
        <v>562340120</v>
      </c>
      <c r="C15" s="1">
        <v>134510766</v>
      </c>
      <c r="D15" s="1">
        <v>696850886</v>
      </c>
      <c r="E15" s="1">
        <v>105948598</v>
      </c>
      <c r="F15" s="1">
        <v>56031764</v>
      </c>
      <c r="G15" s="1">
        <v>534870524</v>
      </c>
      <c r="H15" s="1">
        <v>398292553</v>
      </c>
      <c r="I15" s="1">
        <v>49111149</v>
      </c>
      <c r="J15" s="1">
        <v>87466822</v>
      </c>
      <c r="K15" s="1"/>
      <c r="L15" s="1"/>
    </row>
    <row r="16" spans="1:12" x14ac:dyDescent="0.25">
      <c r="A16" t="s">
        <v>16</v>
      </c>
      <c r="B16" s="1">
        <v>330741739</v>
      </c>
      <c r="C16" s="1">
        <v>107610043</v>
      </c>
      <c r="D16" s="1">
        <v>438351782</v>
      </c>
      <c r="E16" s="1">
        <v>0</v>
      </c>
      <c r="F16" s="1">
        <v>0</v>
      </c>
      <c r="G16" s="1">
        <v>438351782</v>
      </c>
      <c r="H16" s="1">
        <v>349310900</v>
      </c>
      <c r="I16" s="1">
        <v>34984544</v>
      </c>
      <c r="J16" s="1">
        <v>54056338</v>
      </c>
      <c r="K16" s="1"/>
      <c r="L16" s="1"/>
    </row>
    <row r="17" spans="1:12" x14ac:dyDescent="0.25">
      <c r="A17" t="s">
        <v>17</v>
      </c>
      <c r="B17" s="1">
        <v>107601512</v>
      </c>
      <c r="C17" s="1">
        <v>18591704</v>
      </c>
      <c r="D17" s="1">
        <v>126193216</v>
      </c>
      <c r="E17" s="1">
        <v>15000000</v>
      </c>
      <c r="F17" s="1">
        <v>9890000</v>
      </c>
      <c r="G17" s="1">
        <v>101303216</v>
      </c>
      <c r="H17" s="1">
        <v>59275202</v>
      </c>
      <c r="I17" s="1">
        <v>13224444</v>
      </c>
      <c r="J17" s="1">
        <v>28803570</v>
      </c>
      <c r="K17" s="1"/>
      <c r="L17" s="1"/>
    </row>
    <row r="18" spans="1:12" x14ac:dyDescent="0.25">
      <c r="A18" t="s">
        <v>18</v>
      </c>
      <c r="B18" s="1">
        <v>30412562</v>
      </c>
      <c r="C18" s="1">
        <v>30813259</v>
      </c>
      <c r="D18" s="1">
        <v>61225821</v>
      </c>
      <c r="E18" s="1">
        <v>7831200</v>
      </c>
      <c r="F18" s="1">
        <v>1292533</v>
      </c>
      <c r="G18" s="1">
        <v>52102088</v>
      </c>
      <c r="H18" s="1">
        <v>20703376</v>
      </c>
      <c r="I18" s="1">
        <v>31398712</v>
      </c>
      <c r="J18" s="1">
        <v>0</v>
      </c>
      <c r="K18" s="1"/>
      <c r="L18" s="1"/>
    </row>
    <row r="19" spans="1:12" x14ac:dyDescent="0.25">
      <c r="A19" t="s">
        <v>19</v>
      </c>
      <c r="B19" s="1">
        <v>585056960</v>
      </c>
      <c r="C19" s="1">
        <v>57877644</v>
      </c>
      <c r="D19" s="1">
        <v>642934604</v>
      </c>
      <c r="E19" s="1">
        <v>0</v>
      </c>
      <c r="F19" s="1">
        <v>1200000</v>
      </c>
      <c r="G19" s="1">
        <v>641734604</v>
      </c>
      <c r="H19" s="1">
        <v>584405859</v>
      </c>
      <c r="I19" s="1">
        <v>0</v>
      </c>
      <c r="J19" s="1">
        <v>57328745</v>
      </c>
      <c r="K19" s="1"/>
      <c r="L19" s="1"/>
    </row>
    <row r="20" spans="1:12" x14ac:dyDescent="0.25">
      <c r="A20" t="s">
        <v>20</v>
      </c>
      <c r="B20" s="1">
        <v>206799109</v>
      </c>
      <c r="C20" s="1">
        <v>130438970</v>
      </c>
      <c r="D20" s="1">
        <v>337238079</v>
      </c>
      <c r="E20" s="1">
        <v>23328799</v>
      </c>
      <c r="F20" s="1">
        <v>2000000</v>
      </c>
      <c r="G20" s="1">
        <v>311909280</v>
      </c>
      <c r="H20" s="1">
        <v>101225425</v>
      </c>
      <c r="I20" s="1">
        <v>189018668</v>
      </c>
      <c r="J20" s="1">
        <v>21665187</v>
      </c>
      <c r="K20" s="1"/>
      <c r="L20" s="1"/>
    </row>
    <row r="21" spans="1:12" x14ac:dyDescent="0.25">
      <c r="A21" t="s">
        <v>21</v>
      </c>
      <c r="B21" s="1">
        <v>131030394</v>
      </c>
      <c r="C21" s="1">
        <v>8773795</v>
      </c>
      <c r="D21" s="1">
        <v>139804189</v>
      </c>
      <c r="E21" s="1">
        <v>22732687</v>
      </c>
      <c r="F21" s="1">
        <v>12962008</v>
      </c>
      <c r="G21" s="1">
        <v>104109494</v>
      </c>
      <c r="H21" s="1">
        <v>91569569</v>
      </c>
      <c r="I21" s="1">
        <v>3851464</v>
      </c>
      <c r="J21" s="1">
        <v>8688461</v>
      </c>
      <c r="K21" s="1"/>
      <c r="L21" s="1"/>
    </row>
    <row r="22" spans="1:12" x14ac:dyDescent="0.25">
      <c r="A22" t="s">
        <v>22</v>
      </c>
      <c r="B22" s="1">
        <v>101931061</v>
      </c>
      <c r="C22" s="1">
        <v>22537159</v>
      </c>
      <c r="D22" s="1">
        <v>124468220</v>
      </c>
      <c r="E22" s="1">
        <v>13710977</v>
      </c>
      <c r="F22" s="1">
        <v>10193106</v>
      </c>
      <c r="G22" s="1">
        <v>100564137</v>
      </c>
      <c r="H22" s="1">
        <v>61529929</v>
      </c>
      <c r="I22" s="1">
        <v>0</v>
      </c>
      <c r="J22" s="1">
        <v>39034208</v>
      </c>
      <c r="K22" s="1"/>
      <c r="L22" s="1"/>
    </row>
    <row r="23" spans="1:12" x14ac:dyDescent="0.25">
      <c r="A23" t="s">
        <v>23</v>
      </c>
      <c r="B23" s="1">
        <v>181287669</v>
      </c>
      <c r="C23" s="1">
        <v>42624865</v>
      </c>
      <c r="D23" s="1">
        <v>223912534</v>
      </c>
      <c r="E23" s="1">
        <v>47789725</v>
      </c>
      <c r="F23" s="1">
        <v>0</v>
      </c>
      <c r="G23" s="1">
        <v>176122809</v>
      </c>
      <c r="H23" s="1">
        <v>166487456</v>
      </c>
      <c r="I23" s="1">
        <v>1915200</v>
      </c>
      <c r="J23" s="1">
        <v>7720153</v>
      </c>
      <c r="K23" s="1"/>
      <c r="L23" s="1"/>
    </row>
    <row r="24" spans="1:12" x14ac:dyDescent="0.25">
      <c r="A24" t="s">
        <v>24</v>
      </c>
      <c r="B24" s="1">
        <v>145725780</v>
      </c>
      <c r="C24" s="1">
        <v>39602871</v>
      </c>
      <c r="D24" s="1">
        <v>185328651</v>
      </c>
      <c r="E24" s="1">
        <v>0</v>
      </c>
      <c r="F24" s="1">
        <v>16397199</v>
      </c>
      <c r="G24" s="1">
        <v>168931452</v>
      </c>
      <c r="H24" s="1">
        <v>168760026</v>
      </c>
      <c r="I24" s="1">
        <v>171426</v>
      </c>
      <c r="J24" s="1">
        <v>0</v>
      </c>
      <c r="K24" s="1"/>
      <c r="L24" s="1"/>
    </row>
    <row r="25" spans="1:12" x14ac:dyDescent="0.25">
      <c r="A25" t="s">
        <v>25</v>
      </c>
      <c r="B25" s="1">
        <v>78120889</v>
      </c>
      <c r="C25" s="1">
        <v>0</v>
      </c>
      <c r="D25" s="1">
        <v>78120889</v>
      </c>
      <c r="E25" s="1">
        <v>0</v>
      </c>
      <c r="F25" s="1">
        <v>0</v>
      </c>
      <c r="G25" s="1">
        <v>78120889</v>
      </c>
      <c r="H25" s="1">
        <v>74702873</v>
      </c>
      <c r="I25" s="1">
        <v>0</v>
      </c>
      <c r="J25" s="1">
        <v>3418016</v>
      </c>
      <c r="K25" s="1"/>
      <c r="L25" s="1"/>
    </row>
    <row r="26" spans="1:12" x14ac:dyDescent="0.25">
      <c r="A26" t="s">
        <v>26</v>
      </c>
      <c r="B26" s="1">
        <v>249242682</v>
      </c>
      <c r="C26" s="1">
        <v>0</v>
      </c>
      <c r="D26" s="1">
        <v>249242682</v>
      </c>
      <c r="E26" s="1">
        <v>0</v>
      </c>
      <c r="F26" s="1">
        <v>22909803</v>
      </c>
      <c r="G26" s="1">
        <v>226332879</v>
      </c>
      <c r="H26" s="1">
        <v>226332879</v>
      </c>
      <c r="I26" s="1">
        <v>0</v>
      </c>
      <c r="J26" s="1">
        <v>0</v>
      </c>
      <c r="K26" s="1"/>
      <c r="L26" s="1"/>
    </row>
    <row r="27" spans="1:12" x14ac:dyDescent="0.25">
      <c r="A27" t="s">
        <v>27</v>
      </c>
      <c r="B27" s="1">
        <v>499763744</v>
      </c>
      <c r="C27" s="1">
        <v>0</v>
      </c>
      <c r="D27" s="1">
        <v>499763744</v>
      </c>
      <c r="E27" s="1">
        <v>91874225</v>
      </c>
      <c r="F27" s="1">
        <v>45937112</v>
      </c>
      <c r="G27" s="1">
        <v>361952407</v>
      </c>
      <c r="H27" s="1">
        <v>361952407</v>
      </c>
      <c r="I27" s="1">
        <v>0</v>
      </c>
      <c r="J27" s="1">
        <v>0</v>
      </c>
      <c r="K27" s="1"/>
      <c r="L27" s="1"/>
    </row>
    <row r="28" spans="1:12" x14ac:dyDescent="0.25">
      <c r="A28" t="s">
        <v>28</v>
      </c>
      <c r="B28" s="1">
        <v>843529846</v>
      </c>
      <c r="C28" s="1">
        <v>160261685</v>
      </c>
      <c r="D28" s="1">
        <v>1003791531</v>
      </c>
      <c r="E28" s="1">
        <v>0</v>
      </c>
      <c r="F28" s="1">
        <v>77535285</v>
      </c>
      <c r="G28" s="1">
        <v>926256246</v>
      </c>
      <c r="H28" s="1">
        <v>807279523</v>
      </c>
      <c r="I28" s="1">
        <v>0</v>
      </c>
      <c r="J28" s="1">
        <v>118976723</v>
      </c>
      <c r="K28" s="1"/>
      <c r="L28" s="1"/>
    </row>
    <row r="29" spans="1:12" x14ac:dyDescent="0.25">
      <c r="A29" t="s">
        <v>29</v>
      </c>
      <c r="B29" s="1">
        <v>263434070</v>
      </c>
      <c r="C29" s="1">
        <v>137066427</v>
      </c>
      <c r="D29" s="1">
        <v>400500497</v>
      </c>
      <c r="E29" s="1">
        <v>62086000</v>
      </c>
      <c r="F29" s="1">
        <v>4790000</v>
      </c>
      <c r="G29" s="1">
        <v>333624497</v>
      </c>
      <c r="H29" s="1">
        <v>199855452</v>
      </c>
      <c r="I29" s="1">
        <v>54302020</v>
      </c>
      <c r="J29" s="1">
        <v>79467025</v>
      </c>
      <c r="K29" s="1"/>
      <c r="L29" s="1"/>
    </row>
    <row r="30" spans="1:12" x14ac:dyDescent="0.25">
      <c r="A30" t="s">
        <v>30</v>
      </c>
      <c r="B30" s="1">
        <v>86767579</v>
      </c>
      <c r="C30" s="1">
        <v>16558045</v>
      </c>
      <c r="D30" s="1">
        <v>103325624</v>
      </c>
      <c r="E30" s="1">
        <v>17353516</v>
      </c>
      <c r="F30" s="1">
        <v>8676758</v>
      </c>
      <c r="G30" s="1">
        <v>77295350</v>
      </c>
      <c r="H30" s="1">
        <v>58810359</v>
      </c>
      <c r="I30" s="1">
        <v>5617940</v>
      </c>
      <c r="J30" s="1">
        <v>12867051</v>
      </c>
      <c r="K30" s="1"/>
      <c r="L30" s="1"/>
    </row>
    <row r="31" spans="1:12" x14ac:dyDescent="0.25">
      <c r="A31" t="s">
        <v>31</v>
      </c>
      <c r="B31" s="1">
        <v>236137159</v>
      </c>
      <c r="C31" s="1">
        <v>8469500</v>
      </c>
      <c r="D31" s="1">
        <v>244606659</v>
      </c>
      <c r="E31" s="1">
        <v>23000000</v>
      </c>
      <c r="F31" s="1">
        <v>21701176</v>
      </c>
      <c r="G31" s="1">
        <v>199905483</v>
      </c>
      <c r="H31" s="1">
        <v>180554336</v>
      </c>
      <c r="I31" s="1">
        <v>3</v>
      </c>
      <c r="J31" s="1">
        <v>19351144</v>
      </c>
      <c r="K31" s="1"/>
      <c r="L31" s="1"/>
    </row>
    <row r="32" spans="1:12" x14ac:dyDescent="0.25">
      <c r="A32" t="s">
        <v>32</v>
      </c>
      <c r="B32" s="1">
        <v>38039116</v>
      </c>
      <c r="C32" s="1">
        <v>48691579</v>
      </c>
      <c r="D32" s="1">
        <v>86730695</v>
      </c>
      <c r="E32" s="1">
        <v>9040310</v>
      </c>
      <c r="F32" s="1">
        <v>2354101</v>
      </c>
      <c r="G32" s="1">
        <v>75336284</v>
      </c>
      <c r="H32" s="1">
        <v>29875877</v>
      </c>
      <c r="I32" s="1">
        <v>841400</v>
      </c>
      <c r="J32" s="1">
        <v>44619007</v>
      </c>
      <c r="K32" s="1"/>
      <c r="L32" s="1"/>
    </row>
    <row r="33" spans="1:12" x14ac:dyDescent="0.25">
      <c r="A33" t="s">
        <v>33</v>
      </c>
      <c r="B33" s="1">
        <v>57104913</v>
      </c>
      <c r="C33" s="1">
        <v>57329562</v>
      </c>
      <c r="D33" s="1">
        <v>114434475</v>
      </c>
      <c r="E33" s="1">
        <v>17000000</v>
      </c>
      <c r="F33" s="1">
        <v>0</v>
      </c>
      <c r="G33" s="1">
        <v>97434475</v>
      </c>
      <c r="H33" s="1">
        <v>41377841</v>
      </c>
      <c r="I33" s="1">
        <v>148736</v>
      </c>
      <c r="J33" s="1">
        <v>55907898</v>
      </c>
      <c r="K33" s="1"/>
      <c r="L33" s="1"/>
    </row>
    <row r="34" spans="1:12" x14ac:dyDescent="0.25">
      <c r="A34" t="s">
        <v>34</v>
      </c>
      <c r="B34" s="1">
        <v>47768312</v>
      </c>
      <c r="C34" s="1">
        <v>11027585</v>
      </c>
      <c r="D34" s="1">
        <v>58795897</v>
      </c>
      <c r="E34" s="1">
        <v>850000</v>
      </c>
      <c r="F34" s="1">
        <v>0</v>
      </c>
      <c r="G34" s="1">
        <v>57945897</v>
      </c>
      <c r="H34" s="1">
        <v>48975894</v>
      </c>
      <c r="I34" s="1">
        <v>0</v>
      </c>
      <c r="J34" s="1">
        <v>8970003</v>
      </c>
      <c r="K34" s="1"/>
      <c r="L34" s="1"/>
    </row>
    <row r="35" spans="1:12" x14ac:dyDescent="0.25">
      <c r="A35" t="s">
        <v>35</v>
      </c>
      <c r="B35" s="1">
        <v>38521261</v>
      </c>
      <c r="C35" s="1">
        <v>6555391</v>
      </c>
      <c r="D35" s="1">
        <v>45076652</v>
      </c>
      <c r="E35" s="1">
        <v>1863063</v>
      </c>
      <c r="F35" s="1">
        <v>936937</v>
      </c>
      <c r="G35" s="1">
        <v>42276652</v>
      </c>
      <c r="H35" s="1">
        <v>37548788</v>
      </c>
      <c r="I35" s="1">
        <v>0</v>
      </c>
      <c r="J35" s="1">
        <v>4727864</v>
      </c>
      <c r="K35" s="1"/>
      <c r="L35" s="1"/>
    </row>
    <row r="36" spans="1:12" x14ac:dyDescent="0.25">
      <c r="A36" t="s">
        <v>36</v>
      </c>
      <c r="B36" s="1">
        <v>416494641</v>
      </c>
      <c r="C36" s="1">
        <v>82938836</v>
      </c>
      <c r="D36" s="1">
        <v>499433477</v>
      </c>
      <c r="E36" s="1">
        <v>57513000</v>
      </c>
      <c r="F36" s="1">
        <v>12703500</v>
      </c>
      <c r="G36" s="1">
        <v>429216977</v>
      </c>
      <c r="H36" s="1">
        <v>257502918</v>
      </c>
      <c r="I36" s="1">
        <v>148179088</v>
      </c>
      <c r="J36" s="1">
        <v>23534971</v>
      </c>
      <c r="K36" s="1"/>
      <c r="L36" s="1"/>
    </row>
    <row r="37" spans="1:12" x14ac:dyDescent="0.25">
      <c r="A37" t="s">
        <v>37</v>
      </c>
      <c r="B37" s="1">
        <v>120335287</v>
      </c>
      <c r="C37" s="1">
        <v>13534389</v>
      </c>
      <c r="D37" s="1">
        <v>133869676</v>
      </c>
      <c r="E37" s="1">
        <v>23777500</v>
      </c>
      <c r="F37" s="1">
        <v>0</v>
      </c>
      <c r="G37" s="1">
        <v>110092176</v>
      </c>
      <c r="H37" s="1">
        <v>82139904</v>
      </c>
      <c r="I37" s="1">
        <v>27952272</v>
      </c>
      <c r="J37" s="1">
        <v>0</v>
      </c>
      <c r="K37" s="1"/>
      <c r="L37" s="1"/>
    </row>
    <row r="38" spans="1:12" x14ac:dyDescent="0.25">
      <c r="A38" t="s">
        <v>38</v>
      </c>
      <c r="B38" s="1">
        <v>2657738164</v>
      </c>
      <c r="C38" s="1">
        <v>527411019</v>
      </c>
      <c r="D38" s="1">
        <v>3185149183</v>
      </c>
      <c r="E38" s="1">
        <v>366858780</v>
      </c>
      <c r="F38" s="1">
        <v>190479111</v>
      </c>
      <c r="G38" s="1">
        <v>2627811292</v>
      </c>
      <c r="H38" s="1">
        <v>2106178223</v>
      </c>
      <c r="I38" s="1">
        <v>221379448</v>
      </c>
      <c r="J38" s="1">
        <v>300253621</v>
      </c>
      <c r="K38" s="1"/>
      <c r="L38" s="1"/>
    </row>
    <row r="39" spans="1:12" x14ac:dyDescent="0.25">
      <c r="A39" t="s">
        <v>39</v>
      </c>
      <c r="B39" s="1">
        <v>328815607</v>
      </c>
      <c r="C39" s="1">
        <v>217867884</v>
      </c>
      <c r="D39" s="1">
        <v>546683491</v>
      </c>
      <c r="E39" s="1">
        <v>79437673</v>
      </c>
      <c r="F39" s="1">
        <v>13002987</v>
      </c>
      <c r="G39" s="1">
        <v>454242831</v>
      </c>
      <c r="H39" s="1">
        <v>263363437</v>
      </c>
      <c r="I39" s="1">
        <v>187361741</v>
      </c>
      <c r="J39" s="1">
        <v>3517653</v>
      </c>
      <c r="K39" s="1"/>
      <c r="L39" s="1"/>
    </row>
    <row r="40" spans="1:12" x14ac:dyDescent="0.25">
      <c r="A40" t="s">
        <v>40</v>
      </c>
      <c r="B40" s="1">
        <v>26399809</v>
      </c>
      <c r="C40" s="1">
        <v>20547581</v>
      </c>
      <c r="D40" s="1">
        <v>46947390</v>
      </c>
      <c r="E40" s="1">
        <v>0</v>
      </c>
      <c r="F40" s="1">
        <v>0</v>
      </c>
      <c r="G40" s="1">
        <v>46947390</v>
      </c>
      <c r="H40" s="1">
        <v>28269406</v>
      </c>
      <c r="I40" s="1">
        <v>0</v>
      </c>
      <c r="J40" s="1">
        <v>18677984</v>
      </c>
      <c r="K40" s="1"/>
      <c r="L40" s="1"/>
    </row>
    <row r="41" spans="1:12" x14ac:dyDescent="0.25">
      <c r="A41" t="s">
        <v>41</v>
      </c>
      <c r="B41" s="1">
        <v>727968260</v>
      </c>
      <c r="C41" s="1">
        <v>33574905</v>
      </c>
      <c r="D41" s="1">
        <v>761543165</v>
      </c>
      <c r="E41" s="1">
        <v>0</v>
      </c>
      <c r="F41" s="1">
        <v>56021758</v>
      </c>
      <c r="G41" s="1">
        <v>705521407</v>
      </c>
      <c r="H41" s="1">
        <v>616336270</v>
      </c>
      <c r="I41" s="1">
        <v>42062103</v>
      </c>
      <c r="J41" s="1">
        <v>47123034</v>
      </c>
      <c r="K41" s="1"/>
      <c r="L41" s="1"/>
    </row>
    <row r="42" spans="1:12" x14ac:dyDescent="0.25">
      <c r="A42" t="s">
        <v>42</v>
      </c>
      <c r="B42" s="1">
        <v>145281442</v>
      </c>
      <c r="C42" s="1">
        <v>40407135</v>
      </c>
      <c r="D42" s="1">
        <v>185688577</v>
      </c>
      <c r="E42" s="1">
        <v>29056288</v>
      </c>
      <c r="F42" s="1">
        <v>14528144</v>
      </c>
      <c r="G42" s="1">
        <v>142104145</v>
      </c>
      <c r="H42" s="1">
        <v>88439634</v>
      </c>
      <c r="I42" s="1">
        <v>46915906</v>
      </c>
      <c r="J42" s="1">
        <v>6748605</v>
      </c>
      <c r="K42" s="1"/>
      <c r="L42" s="1"/>
    </row>
    <row r="43" spans="1:12" x14ac:dyDescent="0.25">
      <c r="A43" t="s">
        <v>43</v>
      </c>
      <c r="B43" s="1">
        <v>181493367</v>
      </c>
      <c r="C43" s="1">
        <v>0</v>
      </c>
      <c r="D43" s="1">
        <v>181493367</v>
      </c>
      <c r="E43" s="1">
        <v>0</v>
      </c>
      <c r="F43" s="1">
        <v>0</v>
      </c>
      <c r="G43" s="1">
        <v>181493367</v>
      </c>
      <c r="H43" s="1">
        <v>181333095</v>
      </c>
      <c r="I43" s="1">
        <v>0</v>
      </c>
      <c r="J43" s="1">
        <v>160272</v>
      </c>
      <c r="K43" s="1"/>
      <c r="L43" s="1"/>
    </row>
    <row r="44" spans="1:12" x14ac:dyDescent="0.25">
      <c r="A44" t="s">
        <v>44</v>
      </c>
      <c r="B44" s="1">
        <v>719499305</v>
      </c>
      <c r="C44" s="1">
        <v>237752137</v>
      </c>
      <c r="D44" s="1">
        <v>957251442</v>
      </c>
      <c r="E44" s="1">
        <v>150817250</v>
      </c>
      <c r="F44" s="1">
        <v>30977000</v>
      </c>
      <c r="G44" s="1">
        <v>775457192</v>
      </c>
      <c r="H44" s="1">
        <v>496910921</v>
      </c>
      <c r="I44" s="1">
        <v>70448552</v>
      </c>
      <c r="J44" s="1">
        <v>208097719</v>
      </c>
      <c r="K44" s="1"/>
      <c r="L44" s="1"/>
    </row>
    <row r="45" spans="1:12" x14ac:dyDescent="0.25">
      <c r="A45" t="s">
        <v>45</v>
      </c>
      <c r="B45" s="1">
        <v>95021587</v>
      </c>
      <c r="C45" s="1">
        <v>14733296</v>
      </c>
      <c r="D45" s="1">
        <v>109754883</v>
      </c>
      <c r="E45" s="1">
        <v>11345913</v>
      </c>
      <c r="F45" s="1">
        <v>8760000</v>
      </c>
      <c r="G45" s="1">
        <v>89648970</v>
      </c>
      <c r="H45" s="1">
        <v>75784343</v>
      </c>
      <c r="I45" s="1">
        <v>13864627</v>
      </c>
      <c r="J45" s="1">
        <v>0</v>
      </c>
      <c r="K45" s="1"/>
      <c r="L45" s="1"/>
    </row>
    <row r="46" spans="1:12" x14ac:dyDescent="0.25">
      <c r="A46" t="s">
        <v>46</v>
      </c>
      <c r="B46" s="1">
        <v>108758021</v>
      </c>
      <c r="C46" s="1">
        <v>0</v>
      </c>
      <c r="D46" s="1">
        <v>108758021</v>
      </c>
      <c r="E46" s="1">
        <v>0</v>
      </c>
      <c r="F46" s="1">
        <v>0</v>
      </c>
      <c r="G46" s="1">
        <v>108758021</v>
      </c>
      <c r="H46" s="1">
        <v>95183711</v>
      </c>
      <c r="I46" s="1">
        <v>0</v>
      </c>
      <c r="J46" s="1">
        <v>13574310</v>
      </c>
      <c r="K46" s="1"/>
      <c r="L46" s="1"/>
    </row>
    <row r="47" spans="1:12" x14ac:dyDescent="0.25">
      <c r="A47" t="s">
        <v>47</v>
      </c>
      <c r="B47" s="1">
        <v>21279651</v>
      </c>
      <c r="C47" s="1">
        <v>15623247</v>
      </c>
      <c r="D47" s="1">
        <v>36902898</v>
      </c>
      <c r="E47" s="1">
        <v>0</v>
      </c>
      <c r="F47" s="1">
        <v>2127965</v>
      </c>
      <c r="G47" s="1">
        <v>34774933</v>
      </c>
      <c r="H47" s="1">
        <v>18791954</v>
      </c>
      <c r="I47" s="1">
        <v>0</v>
      </c>
      <c r="J47" s="1">
        <v>15982979</v>
      </c>
      <c r="K47" s="1"/>
      <c r="L47" s="1"/>
    </row>
    <row r="48" spans="1:12" x14ac:dyDescent="0.25">
      <c r="A48" t="s">
        <v>48</v>
      </c>
      <c r="B48" s="1">
        <v>208364535</v>
      </c>
      <c r="C48" s="1">
        <v>60686092</v>
      </c>
      <c r="D48" s="1">
        <v>269050627</v>
      </c>
      <c r="E48" s="1">
        <v>32224287</v>
      </c>
      <c r="F48" s="1">
        <v>0</v>
      </c>
      <c r="G48" s="1">
        <v>236826340</v>
      </c>
      <c r="H48" s="1">
        <v>216351844</v>
      </c>
      <c r="I48" s="1">
        <v>0</v>
      </c>
      <c r="J48" s="1">
        <v>20474496</v>
      </c>
      <c r="K48" s="1"/>
      <c r="L48" s="1"/>
    </row>
    <row r="49" spans="1:12" x14ac:dyDescent="0.25">
      <c r="A49" t="s">
        <v>49</v>
      </c>
      <c r="B49" s="1">
        <v>413394250</v>
      </c>
      <c r="C49" s="1">
        <v>155410055</v>
      </c>
      <c r="D49" s="1">
        <v>568804305</v>
      </c>
      <c r="E49" s="1">
        <v>0</v>
      </c>
      <c r="F49" s="1">
        <v>33565875</v>
      </c>
      <c r="G49" s="1">
        <v>535238430</v>
      </c>
      <c r="H49" s="1">
        <v>442854998</v>
      </c>
      <c r="I49" s="1">
        <v>92383432</v>
      </c>
      <c r="J49" s="1">
        <v>0</v>
      </c>
      <c r="K49" s="1"/>
      <c r="L49" s="1"/>
    </row>
    <row r="50" spans="1:12" x14ac:dyDescent="0.25">
      <c r="A50" t="s">
        <v>50</v>
      </c>
      <c r="B50" s="1">
        <v>75609475</v>
      </c>
      <c r="C50" s="1">
        <v>89980372</v>
      </c>
      <c r="D50" s="1">
        <v>165589847</v>
      </c>
      <c r="E50" s="1">
        <v>0</v>
      </c>
      <c r="F50" s="1">
        <v>7623137</v>
      </c>
      <c r="G50" s="1">
        <v>157966710</v>
      </c>
      <c r="H50" s="1">
        <v>71514163</v>
      </c>
      <c r="I50" s="1">
        <v>0</v>
      </c>
      <c r="J50" s="1">
        <v>86452547</v>
      </c>
      <c r="K50" s="1"/>
      <c r="L50" s="1"/>
    </row>
    <row r="51" spans="1:12" x14ac:dyDescent="0.25">
      <c r="A51" t="s">
        <v>51</v>
      </c>
      <c r="B51" s="1">
        <v>47353181</v>
      </c>
      <c r="C51" s="1">
        <v>0</v>
      </c>
      <c r="D51" s="1">
        <v>47353181</v>
      </c>
      <c r="E51" s="1">
        <v>9224074</v>
      </c>
      <c r="F51" s="1">
        <v>4735318</v>
      </c>
      <c r="G51" s="1">
        <v>33393789</v>
      </c>
      <c r="H51" s="1">
        <v>33393789</v>
      </c>
      <c r="I51" s="1">
        <v>0</v>
      </c>
      <c r="J51" s="1">
        <v>0</v>
      </c>
      <c r="K51" s="1"/>
      <c r="L51" s="1"/>
    </row>
    <row r="52" spans="1:12" x14ac:dyDescent="0.25">
      <c r="A52" t="s">
        <v>52</v>
      </c>
      <c r="B52" s="1">
        <v>158285172</v>
      </c>
      <c r="C52" s="1">
        <v>18590038</v>
      </c>
      <c r="D52" s="1">
        <v>176875210</v>
      </c>
      <c r="E52" s="1">
        <v>21217845</v>
      </c>
      <c r="F52" s="1">
        <v>12724123</v>
      </c>
      <c r="G52" s="1">
        <v>142933242</v>
      </c>
      <c r="H52" s="1">
        <v>116252362</v>
      </c>
      <c r="I52" s="1">
        <v>1568657</v>
      </c>
      <c r="J52" s="1">
        <v>25112223</v>
      </c>
      <c r="K52" s="1"/>
      <c r="L52" s="1"/>
    </row>
    <row r="53" spans="1:12" x14ac:dyDescent="0.25">
      <c r="A53" t="s">
        <v>53</v>
      </c>
      <c r="B53" s="1">
        <v>414426195</v>
      </c>
      <c r="C53" s="1">
        <v>2536380</v>
      </c>
      <c r="D53" s="1">
        <v>416962575</v>
      </c>
      <c r="E53" s="1">
        <v>76206373</v>
      </c>
      <c r="F53" s="1">
        <v>7176000</v>
      </c>
      <c r="G53" s="1">
        <v>333580202</v>
      </c>
      <c r="H53" s="1">
        <v>333530554</v>
      </c>
      <c r="I53" s="1">
        <v>0</v>
      </c>
      <c r="J53" s="1">
        <v>49648</v>
      </c>
      <c r="K53" s="1"/>
      <c r="L53" s="1"/>
    </row>
    <row r="54" spans="1:12" x14ac:dyDescent="0.25">
      <c r="A54" t="s">
        <v>54</v>
      </c>
      <c r="B54" s="1">
        <v>110176310</v>
      </c>
      <c r="C54" s="1">
        <v>9443281</v>
      </c>
      <c r="D54" s="1">
        <v>119619591</v>
      </c>
      <c r="E54" s="1">
        <v>0</v>
      </c>
      <c r="F54" s="1">
        <v>11017631</v>
      </c>
      <c r="G54" s="1">
        <v>108601960</v>
      </c>
      <c r="H54" s="1">
        <v>99147536</v>
      </c>
      <c r="I54" s="1">
        <v>9454424</v>
      </c>
      <c r="J54" s="1">
        <v>0</v>
      </c>
      <c r="K54" s="1"/>
      <c r="L54" s="1"/>
    </row>
    <row r="55" spans="1:12" x14ac:dyDescent="0.25">
      <c r="A55" t="s">
        <v>55</v>
      </c>
      <c r="B55" s="1">
        <v>342154548</v>
      </c>
      <c r="C55" s="1">
        <v>7198335</v>
      </c>
      <c r="D55" s="1">
        <v>349352883</v>
      </c>
      <c r="E55" s="1">
        <v>62899870</v>
      </c>
      <c r="F55" s="1">
        <v>15422200</v>
      </c>
      <c r="G55" s="1">
        <v>271030813</v>
      </c>
      <c r="H55" s="1">
        <v>271030813</v>
      </c>
      <c r="I55" s="1">
        <v>0</v>
      </c>
      <c r="J55" s="1">
        <v>0</v>
      </c>
      <c r="K55" s="1"/>
      <c r="L55" s="1"/>
    </row>
    <row r="56" spans="1:12" x14ac:dyDescent="0.25">
      <c r="A56" t="s">
        <v>56</v>
      </c>
      <c r="B56" s="1">
        <v>18500530</v>
      </c>
      <c r="C56" s="1">
        <v>32010949</v>
      </c>
      <c r="D56" s="1">
        <v>50511479</v>
      </c>
      <c r="E56" s="1">
        <v>0</v>
      </c>
      <c r="F56" s="1">
        <v>1850053</v>
      </c>
      <c r="G56" s="1">
        <v>48661426</v>
      </c>
      <c r="H56" s="1">
        <v>19594524</v>
      </c>
      <c r="I56" s="1">
        <v>4983035</v>
      </c>
      <c r="J56" s="1">
        <v>24083867</v>
      </c>
      <c r="K56" s="1"/>
      <c r="L56" s="1"/>
    </row>
    <row r="58" spans="1:12" x14ac:dyDescent="0.25">
      <c r="A58"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B1" workbookViewId="0">
      <selection activeCell="I1" sqref="I1"/>
    </sheetView>
  </sheetViews>
  <sheetFormatPr defaultRowHeight="15" x14ac:dyDescent="0.25"/>
  <cols>
    <col min="2" max="2" width="18.7109375" bestFit="1" customWidth="1"/>
    <col min="3" max="3" width="18.7109375" customWidth="1"/>
    <col min="4" max="4" width="18.140625" bestFit="1" customWidth="1"/>
    <col min="5" max="5" width="24.140625" bestFit="1" customWidth="1"/>
    <col min="6" max="6" width="23.85546875" bestFit="1" customWidth="1"/>
    <col min="7" max="7" width="25.85546875" bestFit="1" customWidth="1"/>
    <col min="8" max="8" width="13.42578125" bestFit="1" customWidth="1"/>
    <col min="10" max="10" width="46.5703125" bestFit="1" customWidth="1"/>
  </cols>
  <sheetData>
    <row r="1" spans="1:10" x14ac:dyDescent="0.25">
      <c r="A1" t="s">
        <v>76</v>
      </c>
      <c r="B1" t="s">
        <v>77</v>
      </c>
      <c r="C1" t="s">
        <v>186</v>
      </c>
      <c r="D1" t="s">
        <v>182</v>
      </c>
      <c r="E1" t="s">
        <v>183</v>
      </c>
      <c r="F1" t="s">
        <v>184</v>
      </c>
      <c r="G1" t="s">
        <v>187</v>
      </c>
      <c r="H1" t="s">
        <v>188</v>
      </c>
      <c r="I1" t="s">
        <v>189</v>
      </c>
      <c r="J1" t="s">
        <v>190</v>
      </c>
    </row>
    <row r="2" spans="1:10" x14ac:dyDescent="0.25">
      <c r="A2" t="s">
        <v>78</v>
      </c>
      <c r="B2" t="s">
        <v>79</v>
      </c>
      <c r="C2" s="1">
        <v>309971717.625</v>
      </c>
      <c r="D2" s="1">
        <v>28867299691</v>
      </c>
      <c r="E2" s="1">
        <v>1358138957</v>
      </c>
      <c r="F2" s="1">
        <v>1132658499</v>
      </c>
      <c r="G2" s="1">
        <f>$D2/$C2</f>
        <v>93.128818048888277</v>
      </c>
      <c r="H2" s="1">
        <f>$D2/$C2+E2/$C2</f>
        <v>97.510311197379522</v>
      </c>
      <c r="I2" s="1">
        <f>$D2/$C2+F2/$C2</f>
        <v>96.782888515956742</v>
      </c>
      <c r="J2" s="1">
        <f>$D2/$C2+F2/$C2+E2/$C2</f>
        <v>101.16438166444799</v>
      </c>
    </row>
    <row r="3" spans="1:10" x14ac:dyDescent="0.25">
      <c r="A3" t="s">
        <v>80</v>
      </c>
      <c r="B3" t="s">
        <v>81</v>
      </c>
      <c r="C3" s="1">
        <v>4790903</v>
      </c>
      <c r="D3" s="1">
        <v>168393567</v>
      </c>
      <c r="E3" s="1">
        <v>0</v>
      </c>
      <c r="F3" s="1">
        <v>2500000</v>
      </c>
      <c r="G3" s="1">
        <f t="shared" ref="G3:G53" si="0">$D3/$C3</f>
        <v>35.148607058001382</v>
      </c>
      <c r="H3" s="1">
        <f t="shared" ref="H3:H53" si="1">$D3/$C3+E3/$C3</f>
        <v>35.148607058001382</v>
      </c>
      <c r="I3" s="1">
        <f t="shared" ref="I3:I53" si="2">$D3/$C3+F3/$C3</f>
        <v>35.67042935329728</v>
      </c>
      <c r="J3" s="1">
        <f t="shared" ref="J3:J53" si="3">$D3/$C3+F3/$C3+E3/$C3</f>
        <v>35.67042935329728</v>
      </c>
    </row>
    <row r="4" spans="1:10" x14ac:dyDescent="0.25">
      <c r="A4" t="s">
        <v>82</v>
      </c>
      <c r="B4" t="s">
        <v>83</v>
      </c>
      <c r="C4" s="1">
        <v>708722.4375</v>
      </c>
      <c r="D4" s="1">
        <v>71922274</v>
      </c>
      <c r="E4" s="1">
        <v>9052100</v>
      </c>
      <c r="F4" s="1">
        <v>4526000</v>
      </c>
      <c r="G4" s="1">
        <f t="shared" si="0"/>
        <v>101.48158177932669</v>
      </c>
      <c r="H4" s="1">
        <f t="shared" si="1"/>
        <v>114.25400088310312</v>
      </c>
      <c r="I4" s="1">
        <f t="shared" si="2"/>
        <v>107.86772078173411</v>
      </c>
      <c r="J4" s="1">
        <f t="shared" si="3"/>
        <v>120.64013988551054</v>
      </c>
    </row>
    <row r="5" spans="1:10" x14ac:dyDescent="0.25">
      <c r="A5" t="s">
        <v>84</v>
      </c>
      <c r="B5" t="s">
        <v>85</v>
      </c>
      <c r="C5" s="1">
        <v>6602664.5</v>
      </c>
      <c r="D5" s="1">
        <v>325893863</v>
      </c>
      <c r="E5" s="1">
        <v>0</v>
      </c>
      <c r="F5" s="1">
        <v>20014130</v>
      </c>
      <c r="G5" s="1">
        <f t="shared" si="0"/>
        <v>49.357931635024009</v>
      </c>
      <c r="H5" s="1">
        <f t="shared" si="1"/>
        <v>49.357931635024009</v>
      </c>
      <c r="I5" s="1">
        <f t="shared" si="2"/>
        <v>52.389151834081524</v>
      </c>
      <c r="J5" s="1">
        <f t="shared" si="3"/>
        <v>52.389151834081524</v>
      </c>
    </row>
    <row r="6" spans="1:10" x14ac:dyDescent="0.25">
      <c r="A6" t="s">
        <v>86</v>
      </c>
      <c r="B6" t="s">
        <v>87</v>
      </c>
      <c r="C6" s="1">
        <v>2911529.5</v>
      </c>
      <c r="D6" s="1">
        <v>174595479</v>
      </c>
      <c r="E6" s="1">
        <v>0</v>
      </c>
      <c r="F6" s="1">
        <v>0</v>
      </c>
      <c r="G6" s="1">
        <f t="shared" si="0"/>
        <v>59.966927692128827</v>
      </c>
      <c r="H6" s="1">
        <f t="shared" si="1"/>
        <v>59.966927692128827</v>
      </c>
      <c r="I6" s="1">
        <f t="shared" si="2"/>
        <v>59.966927692128827</v>
      </c>
      <c r="J6" s="1">
        <f t="shared" si="3"/>
        <v>59.966927692128827</v>
      </c>
    </row>
    <row r="7" spans="1:10" x14ac:dyDescent="0.25">
      <c r="A7" t="s">
        <v>88</v>
      </c>
      <c r="B7" t="s">
        <v>89</v>
      </c>
      <c r="C7" s="1">
        <v>37809516</v>
      </c>
      <c r="D7" s="1">
        <v>6115366791</v>
      </c>
      <c r="E7" s="1">
        <v>0</v>
      </c>
      <c r="F7" s="1">
        <v>367284323</v>
      </c>
      <c r="G7" s="1">
        <f t="shared" si="0"/>
        <v>161.7414724642336</v>
      </c>
      <c r="H7" s="1">
        <f t="shared" si="1"/>
        <v>161.7414724642336</v>
      </c>
      <c r="I7" s="1">
        <f t="shared" si="2"/>
        <v>171.45554346688806</v>
      </c>
      <c r="J7" s="1">
        <f t="shared" si="3"/>
        <v>171.45554346688806</v>
      </c>
    </row>
    <row r="8" spans="1:10" x14ac:dyDescent="0.25">
      <c r="A8" t="s">
        <v>90</v>
      </c>
      <c r="B8" t="s">
        <v>91</v>
      </c>
      <c r="C8" s="1">
        <v>5094064</v>
      </c>
      <c r="D8" s="1">
        <v>306472672</v>
      </c>
      <c r="E8" s="1">
        <v>-30901096</v>
      </c>
      <c r="F8" s="1">
        <v>-9803265</v>
      </c>
      <c r="G8" s="1">
        <f t="shared" si="0"/>
        <v>60.162705454819573</v>
      </c>
      <c r="H8" s="1">
        <f t="shared" si="1"/>
        <v>54.096606560106039</v>
      </c>
      <c r="I8" s="1">
        <f t="shared" si="2"/>
        <v>58.238256723904534</v>
      </c>
      <c r="J8" s="1">
        <f t="shared" si="3"/>
        <v>52.172157829191001</v>
      </c>
    </row>
    <row r="9" spans="1:10" x14ac:dyDescent="0.25">
      <c r="A9" t="s">
        <v>92</v>
      </c>
      <c r="B9" t="s">
        <v>93</v>
      </c>
      <c r="C9" s="1">
        <v>3519200</v>
      </c>
      <c r="D9" s="1">
        <v>466987848</v>
      </c>
      <c r="E9" s="1">
        <v>0</v>
      </c>
      <c r="F9" s="1">
        <v>26678810</v>
      </c>
      <c r="G9" s="1">
        <f t="shared" si="0"/>
        <v>132.69716071834509</v>
      </c>
      <c r="H9" s="1">
        <f t="shared" si="1"/>
        <v>132.69716071834509</v>
      </c>
      <c r="I9" s="1">
        <f t="shared" si="2"/>
        <v>140.27809104341898</v>
      </c>
      <c r="J9" s="1">
        <f t="shared" si="3"/>
        <v>140.27809104341898</v>
      </c>
    </row>
    <row r="10" spans="1:10" x14ac:dyDescent="0.25">
      <c r="A10" t="s">
        <v>94</v>
      </c>
      <c r="B10" t="s">
        <v>95</v>
      </c>
      <c r="C10" s="1">
        <v>902240.9375</v>
      </c>
      <c r="D10" s="1">
        <v>88066769</v>
      </c>
      <c r="E10" s="1">
        <v>0</v>
      </c>
      <c r="F10" s="1">
        <v>0</v>
      </c>
      <c r="G10" s="1">
        <f t="shared" si="0"/>
        <v>97.608926107944427</v>
      </c>
      <c r="H10" s="1">
        <f t="shared" si="1"/>
        <v>97.608926107944427</v>
      </c>
      <c r="I10" s="1">
        <f t="shared" si="2"/>
        <v>97.608926107944427</v>
      </c>
      <c r="J10" s="1">
        <f t="shared" si="3"/>
        <v>97.608926107944427</v>
      </c>
    </row>
    <row r="11" spans="1:10" x14ac:dyDescent="0.25">
      <c r="A11" t="s">
        <v>96</v>
      </c>
      <c r="B11" t="s">
        <v>97</v>
      </c>
      <c r="C11" s="1">
        <v>626302.5625</v>
      </c>
      <c r="D11" s="1">
        <v>170407886</v>
      </c>
      <c r="E11" s="1">
        <v>0</v>
      </c>
      <c r="F11" s="1">
        <v>3935917</v>
      </c>
      <c r="G11" s="1">
        <f t="shared" si="0"/>
        <v>272.08556407590942</v>
      </c>
      <c r="H11" s="1">
        <f t="shared" si="1"/>
        <v>272.08556407590942</v>
      </c>
      <c r="I11" s="1">
        <f t="shared" si="2"/>
        <v>278.36993402050786</v>
      </c>
      <c r="J11" s="1">
        <f t="shared" si="3"/>
        <v>278.36993402050786</v>
      </c>
    </row>
    <row r="12" spans="1:10" x14ac:dyDescent="0.25">
      <c r="A12" t="s">
        <v>98</v>
      </c>
      <c r="B12" t="s">
        <v>99</v>
      </c>
      <c r="C12" s="1">
        <v>19097790</v>
      </c>
      <c r="D12" s="1">
        <v>813782221</v>
      </c>
      <c r="E12" s="1">
        <v>105948598</v>
      </c>
      <c r="F12" s="1">
        <v>56031764</v>
      </c>
      <c r="G12" s="1">
        <f t="shared" si="0"/>
        <v>42.611329426074953</v>
      </c>
      <c r="H12" s="1">
        <f t="shared" si="1"/>
        <v>48.159018347149065</v>
      </c>
      <c r="I12" s="1">
        <f t="shared" si="2"/>
        <v>45.545269112289958</v>
      </c>
      <c r="J12" s="1">
        <f t="shared" si="3"/>
        <v>51.09295803336407</v>
      </c>
    </row>
    <row r="13" spans="1:10" x14ac:dyDescent="0.25">
      <c r="A13" t="s">
        <v>100</v>
      </c>
      <c r="B13" t="s">
        <v>101</v>
      </c>
      <c r="C13" s="1">
        <v>9677437</v>
      </c>
      <c r="D13" s="1">
        <v>522679427</v>
      </c>
      <c r="E13" s="1">
        <v>0</v>
      </c>
      <c r="F13" s="1">
        <v>0</v>
      </c>
      <c r="G13" s="1">
        <f t="shared" si="0"/>
        <v>54.010108978234626</v>
      </c>
      <c r="H13" s="1">
        <f t="shared" si="1"/>
        <v>54.010108978234626</v>
      </c>
      <c r="I13" s="1">
        <f t="shared" si="2"/>
        <v>54.010108978234626</v>
      </c>
      <c r="J13" s="1">
        <f t="shared" si="3"/>
        <v>54.010108978234626</v>
      </c>
    </row>
    <row r="14" spans="1:10" x14ac:dyDescent="0.25">
      <c r="A14" t="s">
        <v>102</v>
      </c>
      <c r="B14" t="s">
        <v>103</v>
      </c>
      <c r="C14" s="1">
        <v>1347933.25</v>
      </c>
      <c r="D14" s="1">
        <v>242120272</v>
      </c>
      <c r="E14" s="1">
        <v>15000000</v>
      </c>
      <c r="F14" s="1">
        <v>9890000</v>
      </c>
      <c r="G14" s="1">
        <f t="shared" si="0"/>
        <v>179.62333965721226</v>
      </c>
      <c r="H14" s="1">
        <f t="shared" si="1"/>
        <v>190.75148713780894</v>
      </c>
      <c r="I14" s="1">
        <f t="shared" si="2"/>
        <v>186.96049822941899</v>
      </c>
      <c r="J14" s="1">
        <f t="shared" si="3"/>
        <v>198.08864571001567</v>
      </c>
    </row>
    <row r="15" spans="1:10" x14ac:dyDescent="0.25">
      <c r="A15" t="s">
        <v>104</v>
      </c>
      <c r="B15" t="s">
        <v>105</v>
      </c>
      <c r="C15" s="1">
        <v>1581910.25</v>
      </c>
      <c r="D15" s="1">
        <v>33893537</v>
      </c>
      <c r="E15" s="1">
        <v>7831200</v>
      </c>
      <c r="F15" s="1">
        <v>1292533</v>
      </c>
      <c r="G15" s="1">
        <f t="shared" si="0"/>
        <v>21.425701616131509</v>
      </c>
      <c r="H15" s="1">
        <f t="shared" si="1"/>
        <v>26.376172099523345</v>
      </c>
      <c r="I15" s="1">
        <f t="shared" si="2"/>
        <v>22.242772622530261</v>
      </c>
      <c r="J15" s="1">
        <f t="shared" si="3"/>
        <v>27.193243105922097</v>
      </c>
    </row>
    <row r="16" spans="1:10" x14ac:dyDescent="0.25">
      <c r="A16" t="s">
        <v>106</v>
      </c>
      <c r="B16" t="s">
        <v>107</v>
      </c>
      <c r="C16" s="1">
        <v>12723810</v>
      </c>
      <c r="D16" s="1">
        <v>1184511907</v>
      </c>
      <c r="E16" s="1">
        <v>0</v>
      </c>
      <c r="F16" s="1">
        <v>1200000</v>
      </c>
      <c r="G16" s="1">
        <f t="shared" si="0"/>
        <v>93.094120943333792</v>
      </c>
      <c r="H16" s="1">
        <f t="shared" si="1"/>
        <v>93.094120943333792</v>
      </c>
      <c r="I16" s="1">
        <f t="shared" si="2"/>
        <v>93.188432317049688</v>
      </c>
      <c r="J16" s="1">
        <f t="shared" si="3"/>
        <v>93.188432317049688</v>
      </c>
    </row>
    <row r="17" spans="1:10" x14ac:dyDescent="0.25">
      <c r="A17" t="s">
        <v>108</v>
      </c>
      <c r="B17" t="s">
        <v>109</v>
      </c>
      <c r="C17" s="1">
        <v>6350266.5</v>
      </c>
      <c r="D17" s="1">
        <v>222319316</v>
      </c>
      <c r="E17" s="1">
        <v>23328799</v>
      </c>
      <c r="F17" s="1">
        <v>2000000</v>
      </c>
      <c r="G17" s="1">
        <f t="shared" si="0"/>
        <v>35.009446611413864</v>
      </c>
      <c r="H17" s="1">
        <f t="shared" si="1"/>
        <v>38.683119047051015</v>
      </c>
      <c r="I17" s="1">
        <f t="shared" si="2"/>
        <v>35.32439402346342</v>
      </c>
      <c r="J17" s="1">
        <f t="shared" si="3"/>
        <v>38.998066459100571</v>
      </c>
    </row>
    <row r="18" spans="1:10" x14ac:dyDescent="0.25">
      <c r="A18" t="s">
        <v>110</v>
      </c>
      <c r="B18" t="s">
        <v>111</v>
      </c>
      <c r="C18" s="1">
        <v>3023284</v>
      </c>
      <c r="D18" s="1">
        <v>190824351</v>
      </c>
      <c r="E18" s="1">
        <v>22732687</v>
      </c>
      <c r="F18" s="1">
        <v>12962008</v>
      </c>
      <c r="G18" s="1">
        <f t="shared" si="0"/>
        <v>63.118235336144402</v>
      </c>
      <c r="H18" s="1">
        <f t="shared" si="1"/>
        <v>70.637438626341421</v>
      </c>
      <c r="I18" s="1">
        <f t="shared" si="2"/>
        <v>67.405628779830138</v>
      </c>
      <c r="J18" s="1">
        <f t="shared" si="3"/>
        <v>74.924832070027151</v>
      </c>
    </row>
    <row r="19" spans="1:10" x14ac:dyDescent="0.25">
      <c r="A19" t="s">
        <v>112</v>
      </c>
      <c r="B19" t="s">
        <v>113</v>
      </c>
      <c r="C19" s="1">
        <v>2824636</v>
      </c>
      <c r="D19" s="1">
        <v>159101842</v>
      </c>
      <c r="E19" s="1">
        <v>13710977</v>
      </c>
      <c r="F19" s="1">
        <v>10193106</v>
      </c>
      <c r="G19" s="1">
        <f t="shared" si="0"/>
        <v>56.326493749991151</v>
      </c>
      <c r="H19" s="1">
        <f t="shared" si="1"/>
        <v>61.180562380427077</v>
      </c>
      <c r="I19" s="1">
        <f t="shared" si="2"/>
        <v>59.935137837229291</v>
      </c>
      <c r="J19" s="1">
        <f t="shared" si="3"/>
        <v>64.78920646766521</v>
      </c>
    </row>
    <row r="20" spans="1:10" x14ac:dyDescent="0.25">
      <c r="A20" t="s">
        <v>114</v>
      </c>
      <c r="B20" t="s">
        <v>115</v>
      </c>
      <c r="C20" s="1">
        <v>4331883.5</v>
      </c>
      <c r="D20" s="1">
        <v>259632263</v>
      </c>
      <c r="E20" s="1">
        <v>47789725</v>
      </c>
      <c r="F20" s="1">
        <v>0</v>
      </c>
      <c r="G20" s="1">
        <f t="shared" si="0"/>
        <v>59.935190547021868</v>
      </c>
      <c r="H20" s="1">
        <f t="shared" si="1"/>
        <v>70.967279706390997</v>
      </c>
      <c r="I20" s="1">
        <f t="shared" si="2"/>
        <v>59.935190547021868</v>
      </c>
      <c r="J20" s="1">
        <f t="shared" si="3"/>
        <v>70.967279706390997</v>
      </c>
    </row>
    <row r="21" spans="1:10" x14ac:dyDescent="0.25">
      <c r="A21" t="s">
        <v>116</v>
      </c>
      <c r="B21" t="s">
        <v>117</v>
      </c>
      <c r="C21" s="1">
        <v>4486248</v>
      </c>
      <c r="D21" s="1">
        <v>244652270</v>
      </c>
      <c r="E21" s="1">
        <v>0</v>
      </c>
      <c r="F21" s="1">
        <v>16397199</v>
      </c>
      <c r="G21" s="1">
        <f t="shared" si="0"/>
        <v>54.533826484848809</v>
      </c>
      <c r="H21" s="1">
        <f t="shared" si="1"/>
        <v>54.533826484848809</v>
      </c>
      <c r="I21" s="1">
        <f t="shared" si="2"/>
        <v>58.188818139344953</v>
      </c>
      <c r="J21" s="1">
        <f t="shared" si="3"/>
        <v>58.188818139344953</v>
      </c>
    </row>
    <row r="22" spans="1:10" x14ac:dyDescent="0.25">
      <c r="A22" t="s">
        <v>118</v>
      </c>
      <c r="B22" t="s">
        <v>119</v>
      </c>
      <c r="C22" s="1">
        <v>1330779.125</v>
      </c>
      <c r="D22" s="1">
        <v>114998911</v>
      </c>
      <c r="E22" s="1">
        <v>0</v>
      </c>
      <c r="F22" s="1">
        <v>0</v>
      </c>
      <c r="G22" s="1">
        <f t="shared" si="0"/>
        <v>86.414724156422281</v>
      </c>
      <c r="H22" s="1">
        <f t="shared" si="1"/>
        <v>86.414724156422281</v>
      </c>
      <c r="I22" s="1">
        <f t="shared" si="2"/>
        <v>86.414724156422281</v>
      </c>
      <c r="J22" s="1">
        <f t="shared" si="3"/>
        <v>86.414724156422281</v>
      </c>
    </row>
    <row r="23" spans="1:10" x14ac:dyDescent="0.25">
      <c r="A23" t="s">
        <v>120</v>
      </c>
      <c r="B23" t="s">
        <v>121</v>
      </c>
      <c r="C23" s="1">
        <v>5855553.5</v>
      </c>
      <c r="D23" s="1">
        <v>546728083</v>
      </c>
      <c r="E23" s="1">
        <v>0</v>
      </c>
      <c r="F23" s="1">
        <v>22909803</v>
      </c>
      <c r="G23" s="1">
        <f t="shared" si="0"/>
        <v>93.36915511061423</v>
      </c>
      <c r="H23" s="1">
        <f t="shared" si="1"/>
        <v>93.36915511061423</v>
      </c>
      <c r="I23" s="1">
        <f t="shared" si="2"/>
        <v>97.28164655997081</v>
      </c>
      <c r="J23" s="1">
        <f t="shared" si="3"/>
        <v>97.28164655997081</v>
      </c>
    </row>
    <row r="24" spans="1:10" x14ac:dyDescent="0.25">
      <c r="A24" t="s">
        <v>122</v>
      </c>
      <c r="B24" t="s">
        <v>123</v>
      </c>
      <c r="C24" s="1">
        <v>6549098.5</v>
      </c>
      <c r="D24" s="1">
        <v>1029478218</v>
      </c>
      <c r="E24" s="1">
        <v>91874225</v>
      </c>
      <c r="F24" s="1">
        <v>45937112</v>
      </c>
      <c r="G24" s="1">
        <f t="shared" si="0"/>
        <v>157.19388218088338</v>
      </c>
      <c r="H24" s="1">
        <f t="shared" si="1"/>
        <v>171.22241221444449</v>
      </c>
      <c r="I24" s="1">
        <f t="shared" si="2"/>
        <v>164.20814712131755</v>
      </c>
      <c r="J24" s="1">
        <f t="shared" si="3"/>
        <v>178.23667715487866</v>
      </c>
    </row>
    <row r="25" spans="1:10" x14ac:dyDescent="0.25">
      <c r="A25" t="s">
        <v>124</v>
      </c>
      <c r="B25" t="s">
        <v>125</v>
      </c>
      <c r="C25" s="1">
        <v>9721926</v>
      </c>
      <c r="D25" s="1">
        <v>1506417836</v>
      </c>
      <c r="E25" s="1">
        <v>0</v>
      </c>
      <c r="F25" s="1">
        <v>77535285</v>
      </c>
      <c r="G25" s="1">
        <f t="shared" si="0"/>
        <v>154.95055568207368</v>
      </c>
      <c r="H25" s="1">
        <f t="shared" si="1"/>
        <v>154.95055568207368</v>
      </c>
      <c r="I25" s="1">
        <f t="shared" si="2"/>
        <v>162.92585656381254</v>
      </c>
      <c r="J25" s="1">
        <f t="shared" si="3"/>
        <v>162.92585656381254</v>
      </c>
    </row>
    <row r="26" spans="1:10" x14ac:dyDescent="0.25">
      <c r="A26" t="s">
        <v>126</v>
      </c>
      <c r="B26" t="s">
        <v>127</v>
      </c>
      <c r="C26" s="1">
        <v>5321087.5</v>
      </c>
      <c r="D26" s="1">
        <v>438366696</v>
      </c>
      <c r="E26" s="1">
        <v>62086000</v>
      </c>
      <c r="F26" s="1">
        <v>4790000</v>
      </c>
      <c r="G26" s="1">
        <f t="shared" si="0"/>
        <v>82.382914394848797</v>
      </c>
      <c r="H26" s="1">
        <f t="shared" si="1"/>
        <v>94.050830022998113</v>
      </c>
      <c r="I26" s="1">
        <f t="shared" si="2"/>
        <v>83.283106319901705</v>
      </c>
      <c r="J26" s="1">
        <f t="shared" si="3"/>
        <v>94.951021948051022</v>
      </c>
    </row>
    <row r="27" spans="1:10" x14ac:dyDescent="0.25">
      <c r="A27" t="s">
        <v>128</v>
      </c>
      <c r="B27" t="s">
        <v>129</v>
      </c>
      <c r="C27" s="1">
        <v>2914643</v>
      </c>
      <c r="D27" s="1">
        <v>80534667</v>
      </c>
      <c r="E27" s="1">
        <v>17353516</v>
      </c>
      <c r="F27" s="1">
        <v>8676758</v>
      </c>
      <c r="G27" s="1">
        <f t="shared" si="0"/>
        <v>27.631057045408305</v>
      </c>
      <c r="H27" s="1">
        <f t="shared" si="1"/>
        <v>33.584964951110649</v>
      </c>
      <c r="I27" s="1">
        <f t="shared" si="2"/>
        <v>30.608010998259477</v>
      </c>
      <c r="J27" s="1">
        <f t="shared" si="3"/>
        <v>36.561918903961825</v>
      </c>
    </row>
    <row r="28" spans="1:10" x14ac:dyDescent="0.25">
      <c r="A28" t="s">
        <v>130</v>
      </c>
      <c r="B28" t="s">
        <v>131</v>
      </c>
      <c r="C28" s="1">
        <v>5930632</v>
      </c>
      <c r="D28" s="1">
        <v>368340641</v>
      </c>
      <c r="E28" s="1">
        <v>23000000</v>
      </c>
      <c r="F28" s="1">
        <v>21701176</v>
      </c>
      <c r="G28" s="1">
        <f t="shared" si="0"/>
        <v>62.108159973507043</v>
      </c>
      <c r="H28" s="1">
        <f t="shared" si="1"/>
        <v>65.986330124681487</v>
      </c>
      <c r="I28" s="1">
        <f t="shared" si="2"/>
        <v>65.767327495619355</v>
      </c>
      <c r="J28" s="1">
        <f t="shared" si="3"/>
        <v>69.6454976467938</v>
      </c>
    </row>
    <row r="29" spans="1:10" x14ac:dyDescent="0.25">
      <c r="A29" t="s">
        <v>132</v>
      </c>
      <c r="B29" t="s">
        <v>133</v>
      </c>
      <c r="C29" s="1">
        <v>993469.9375</v>
      </c>
      <c r="D29" s="1">
        <v>45127402</v>
      </c>
      <c r="E29" s="1">
        <v>9040310</v>
      </c>
      <c r="F29" s="1">
        <v>2354101</v>
      </c>
      <c r="G29" s="1">
        <f t="shared" si="0"/>
        <v>45.424023713852939</v>
      </c>
      <c r="H29" s="1">
        <f t="shared" si="1"/>
        <v>54.52375553135446</v>
      </c>
      <c r="I29" s="1">
        <f t="shared" si="2"/>
        <v>47.793598183236419</v>
      </c>
      <c r="J29" s="1">
        <f t="shared" si="3"/>
        <v>56.89333000073794</v>
      </c>
    </row>
    <row r="30" spans="1:10" x14ac:dyDescent="0.25">
      <c r="A30" t="s">
        <v>134</v>
      </c>
      <c r="B30" t="s">
        <v>135</v>
      </c>
      <c r="C30" s="1">
        <v>1837693.25</v>
      </c>
      <c r="D30" s="1">
        <v>93396650</v>
      </c>
      <c r="E30" s="1">
        <v>17000000</v>
      </c>
      <c r="F30" s="1">
        <v>0</v>
      </c>
      <c r="G30" s="1">
        <f t="shared" si="0"/>
        <v>50.822763810010187</v>
      </c>
      <c r="H30" s="1">
        <f t="shared" si="1"/>
        <v>60.073491590612306</v>
      </c>
      <c r="I30" s="1">
        <f t="shared" si="2"/>
        <v>50.822763810010187</v>
      </c>
      <c r="J30" s="1">
        <f t="shared" si="3"/>
        <v>60.073491590612306</v>
      </c>
    </row>
    <row r="31" spans="1:10" x14ac:dyDescent="0.25">
      <c r="A31" t="s">
        <v>136</v>
      </c>
      <c r="B31" t="s">
        <v>137</v>
      </c>
      <c r="C31" s="1">
        <v>2712010.25</v>
      </c>
      <c r="D31" s="1">
        <v>98196278</v>
      </c>
      <c r="E31" s="1">
        <v>850000</v>
      </c>
      <c r="F31" s="1">
        <v>0</v>
      </c>
      <c r="G31" s="1">
        <f t="shared" si="0"/>
        <v>36.207930261325522</v>
      </c>
      <c r="H31" s="1">
        <f t="shared" si="1"/>
        <v>36.521350905661215</v>
      </c>
      <c r="I31" s="1">
        <f t="shared" si="2"/>
        <v>36.207930261325522</v>
      </c>
      <c r="J31" s="1">
        <f t="shared" si="3"/>
        <v>36.521350905661215</v>
      </c>
    </row>
    <row r="32" spans="1:10" x14ac:dyDescent="0.25">
      <c r="A32" t="s">
        <v>138</v>
      </c>
      <c r="B32" t="s">
        <v>139</v>
      </c>
      <c r="C32" s="1">
        <v>1305608.75</v>
      </c>
      <c r="D32" s="1">
        <v>73934762</v>
      </c>
      <c r="E32" s="1">
        <v>1863063</v>
      </c>
      <c r="F32" s="1">
        <v>936937</v>
      </c>
      <c r="G32" s="1">
        <f t="shared" si="0"/>
        <v>56.628574218731302</v>
      </c>
      <c r="H32" s="1">
        <f t="shared" si="1"/>
        <v>58.055543056064842</v>
      </c>
      <c r="I32" s="1">
        <f t="shared" si="2"/>
        <v>57.346198851685088</v>
      </c>
      <c r="J32" s="1">
        <f t="shared" si="3"/>
        <v>58.773167689018628</v>
      </c>
    </row>
    <row r="33" spans="1:10" x14ac:dyDescent="0.25">
      <c r="A33" t="s">
        <v>140</v>
      </c>
      <c r="B33" t="s">
        <v>141</v>
      </c>
      <c r="C33" s="1">
        <v>8688595</v>
      </c>
      <c r="D33" s="1">
        <v>1036994382</v>
      </c>
      <c r="E33" s="1">
        <v>57513000</v>
      </c>
      <c r="F33" s="1">
        <v>12703500</v>
      </c>
      <c r="G33" s="1">
        <f t="shared" si="0"/>
        <v>119.3512163934445</v>
      </c>
      <c r="H33" s="1">
        <f t="shared" si="1"/>
        <v>125.97058350630913</v>
      </c>
      <c r="I33" s="1">
        <f t="shared" si="2"/>
        <v>120.81330548840174</v>
      </c>
      <c r="J33" s="1">
        <f t="shared" si="3"/>
        <v>127.43267260126636</v>
      </c>
    </row>
    <row r="34" spans="1:10" x14ac:dyDescent="0.25">
      <c r="A34" t="s">
        <v>142</v>
      </c>
      <c r="B34" t="s">
        <v>143</v>
      </c>
      <c r="C34" s="1">
        <v>2053084.625</v>
      </c>
      <c r="D34" s="1">
        <v>182229930</v>
      </c>
      <c r="E34" s="1">
        <v>23777500</v>
      </c>
      <c r="F34" s="1">
        <v>0</v>
      </c>
      <c r="G34" s="1">
        <f t="shared" si="0"/>
        <v>88.759093405611566</v>
      </c>
      <c r="H34" s="1">
        <f t="shared" si="1"/>
        <v>100.34044748642546</v>
      </c>
      <c r="I34" s="1">
        <f t="shared" si="2"/>
        <v>88.759093405611566</v>
      </c>
      <c r="J34" s="1">
        <f t="shared" si="3"/>
        <v>100.34044748642546</v>
      </c>
    </row>
    <row r="35" spans="1:10" x14ac:dyDescent="0.25">
      <c r="A35" t="s">
        <v>144</v>
      </c>
      <c r="B35" t="s">
        <v>145</v>
      </c>
      <c r="C35" s="1">
        <v>19334612</v>
      </c>
      <c r="D35" s="1">
        <v>4841951246</v>
      </c>
      <c r="E35" s="1">
        <v>366858780</v>
      </c>
      <c r="F35" s="1">
        <v>190479111</v>
      </c>
      <c r="G35" s="1">
        <f t="shared" si="0"/>
        <v>250.42919123486936</v>
      </c>
      <c r="H35" s="1">
        <f t="shared" si="1"/>
        <v>269.40339045852073</v>
      </c>
      <c r="I35" s="1">
        <f t="shared" si="2"/>
        <v>260.28090747308505</v>
      </c>
      <c r="J35" s="1">
        <f t="shared" si="3"/>
        <v>279.25510669673639</v>
      </c>
    </row>
    <row r="36" spans="1:10" x14ac:dyDescent="0.25">
      <c r="A36" t="s">
        <v>146</v>
      </c>
      <c r="B36" t="s">
        <v>147</v>
      </c>
      <c r="C36" s="1">
        <v>9579359</v>
      </c>
      <c r="D36" s="1">
        <v>530537770</v>
      </c>
      <c r="E36" s="1">
        <v>79437673</v>
      </c>
      <c r="F36" s="1">
        <v>13002987</v>
      </c>
      <c r="G36" s="1">
        <f t="shared" si="0"/>
        <v>55.38343118782791</v>
      </c>
      <c r="H36" s="1">
        <f t="shared" si="1"/>
        <v>63.676018718997796</v>
      </c>
      <c r="I36" s="1">
        <f t="shared" si="2"/>
        <v>56.740827543888898</v>
      </c>
      <c r="J36" s="1">
        <f t="shared" si="3"/>
        <v>65.033415075058784</v>
      </c>
    </row>
    <row r="37" spans="1:10" x14ac:dyDescent="0.25">
      <c r="A37" t="s">
        <v>148</v>
      </c>
      <c r="B37" t="s">
        <v>149</v>
      </c>
      <c r="C37" s="1">
        <v>684371.8125</v>
      </c>
      <c r="D37" s="1">
        <v>37338692</v>
      </c>
      <c r="E37" s="1">
        <v>0</v>
      </c>
      <c r="F37" s="1">
        <v>0</v>
      </c>
      <c r="G37" s="1">
        <f t="shared" si="0"/>
        <v>54.55907347148375</v>
      </c>
      <c r="H37" s="1">
        <f t="shared" si="1"/>
        <v>54.55907347148375</v>
      </c>
      <c r="I37" s="1">
        <f t="shared" si="2"/>
        <v>54.55907347148375</v>
      </c>
      <c r="J37" s="1">
        <f t="shared" si="3"/>
        <v>54.55907347148375</v>
      </c>
    </row>
    <row r="38" spans="1:10" x14ac:dyDescent="0.25">
      <c r="A38" t="s">
        <v>150</v>
      </c>
      <c r="B38" t="s">
        <v>151</v>
      </c>
      <c r="C38" s="1">
        <v>11365413</v>
      </c>
      <c r="D38" s="1">
        <v>1040358151</v>
      </c>
      <c r="E38" s="1">
        <v>0</v>
      </c>
      <c r="F38" s="1">
        <v>56021758</v>
      </c>
      <c r="G38" s="1">
        <f t="shared" si="0"/>
        <v>91.537205995065904</v>
      </c>
      <c r="H38" s="1">
        <f t="shared" si="1"/>
        <v>91.537205995065904</v>
      </c>
      <c r="I38" s="1">
        <f t="shared" si="2"/>
        <v>96.466350056966689</v>
      </c>
      <c r="J38" s="1">
        <f t="shared" si="3"/>
        <v>96.466350056966689</v>
      </c>
    </row>
    <row r="39" spans="1:10" x14ac:dyDescent="0.25">
      <c r="A39" t="s">
        <v>152</v>
      </c>
      <c r="B39" t="s">
        <v>153</v>
      </c>
      <c r="C39" s="1">
        <v>3740748.75</v>
      </c>
      <c r="D39" s="1">
        <v>148559348</v>
      </c>
      <c r="E39" s="1">
        <v>29056288</v>
      </c>
      <c r="F39" s="1">
        <v>14528144</v>
      </c>
      <c r="G39" s="1">
        <f t="shared" si="0"/>
        <v>39.71380007812607</v>
      </c>
      <c r="H39" s="1">
        <f t="shared" si="1"/>
        <v>47.48130598185724</v>
      </c>
      <c r="I39" s="1">
        <f t="shared" si="2"/>
        <v>43.597553029991658</v>
      </c>
      <c r="J39" s="1">
        <f t="shared" si="3"/>
        <v>51.365058933722828</v>
      </c>
    </row>
    <row r="40" spans="1:10" x14ac:dyDescent="0.25">
      <c r="A40" t="s">
        <v>154</v>
      </c>
      <c r="B40" t="s">
        <v>155</v>
      </c>
      <c r="C40" s="1">
        <v>3866663</v>
      </c>
      <c r="D40" s="1">
        <v>344749684</v>
      </c>
      <c r="E40" s="1">
        <v>0</v>
      </c>
      <c r="F40" s="1">
        <v>0</v>
      </c>
      <c r="G40" s="1">
        <f t="shared" si="0"/>
        <v>89.159485582270804</v>
      </c>
      <c r="H40" s="1">
        <f t="shared" si="1"/>
        <v>89.159485582270804</v>
      </c>
      <c r="I40" s="1">
        <f t="shared" si="2"/>
        <v>89.159485582270804</v>
      </c>
      <c r="J40" s="1">
        <f t="shared" si="3"/>
        <v>89.159485582270804</v>
      </c>
    </row>
    <row r="41" spans="1:10" x14ac:dyDescent="0.25">
      <c r="A41" t="s">
        <v>156</v>
      </c>
      <c r="B41" t="s">
        <v>157</v>
      </c>
      <c r="C41" s="1">
        <v>12703991</v>
      </c>
      <c r="D41" s="1">
        <v>904981027</v>
      </c>
      <c r="E41" s="1">
        <v>150817250</v>
      </c>
      <c r="F41" s="1">
        <v>30977000</v>
      </c>
      <c r="G41" s="1">
        <f t="shared" si="0"/>
        <v>71.235962541220317</v>
      </c>
      <c r="H41" s="1">
        <f t="shared" si="1"/>
        <v>83.107605869682999</v>
      </c>
      <c r="I41" s="1">
        <f t="shared" si="2"/>
        <v>73.674330137670907</v>
      </c>
      <c r="J41" s="1">
        <f t="shared" si="3"/>
        <v>85.545973466133589</v>
      </c>
    </row>
    <row r="42" spans="1:10" x14ac:dyDescent="0.25">
      <c r="A42" t="s">
        <v>158</v>
      </c>
      <c r="B42" t="s">
        <v>159</v>
      </c>
      <c r="C42" s="1">
        <v>1036982.0625</v>
      </c>
      <c r="D42" s="1">
        <v>142201667</v>
      </c>
      <c r="E42" s="1">
        <v>11345913</v>
      </c>
      <c r="F42" s="1">
        <v>8760000</v>
      </c>
      <c r="G42" s="1">
        <f t="shared" si="0"/>
        <v>137.13030547237648</v>
      </c>
      <c r="H42" s="1">
        <f t="shared" si="1"/>
        <v>148.07158730385464</v>
      </c>
      <c r="I42" s="1">
        <f t="shared" si="2"/>
        <v>145.57789614610618</v>
      </c>
      <c r="J42" s="1">
        <f t="shared" si="3"/>
        <v>156.51917797758435</v>
      </c>
    </row>
    <row r="43" spans="1:10" x14ac:dyDescent="0.25">
      <c r="A43" t="s">
        <v>160</v>
      </c>
      <c r="B43" t="s">
        <v>161</v>
      </c>
      <c r="C43" s="1">
        <v>4640401.5</v>
      </c>
      <c r="D43" s="1">
        <v>148538270</v>
      </c>
      <c r="E43" s="1">
        <v>0</v>
      </c>
      <c r="F43" s="1">
        <v>0</v>
      </c>
      <c r="G43" s="1">
        <f t="shared" si="0"/>
        <v>32.00978837714797</v>
      </c>
      <c r="H43" s="1">
        <f t="shared" si="1"/>
        <v>32.00978837714797</v>
      </c>
      <c r="I43" s="1">
        <f t="shared" si="2"/>
        <v>32.00978837714797</v>
      </c>
      <c r="J43" s="1">
        <f t="shared" si="3"/>
        <v>32.00978837714797</v>
      </c>
    </row>
    <row r="44" spans="1:10" x14ac:dyDescent="0.25">
      <c r="A44" t="s">
        <v>162</v>
      </c>
      <c r="B44" t="s">
        <v>163</v>
      </c>
      <c r="C44" s="1">
        <v>818066.8125</v>
      </c>
      <c r="D44" s="1">
        <v>27331954</v>
      </c>
      <c r="E44" s="1">
        <v>0</v>
      </c>
      <c r="F44" s="1">
        <v>2127965</v>
      </c>
      <c r="G44" s="1">
        <f t="shared" si="0"/>
        <v>33.410417807408606</v>
      </c>
      <c r="H44" s="1">
        <f t="shared" si="1"/>
        <v>33.410417807408606</v>
      </c>
      <c r="I44" s="1">
        <f t="shared" si="2"/>
        <v>36.011629551345472</v>
      </c>
      <c r="J44" s="1">
        <f t="shared" si="3"/>
        <v>36.011629551345472</v>
      </c>
    </row>
    <row r="45" spans="1:10" x14ac:dyDescent="0.25">
      <c r="A45" t="s">
        <v>164</v>
      </c>
      <c r="B45" t="s">
        <v>165</v>
      </c>
      <c r="C45" s="1">
        <v>6382458</v>
      </c>
      <c r="D45" s="1">
        <v>340342279</v>
      </c>
      <c r="E45" s="1">
        <v>32224287</v>
      </c>
      <c r="F45" s="1">
        <v>0</v>
      </c>
      <c r="G45" s="1">
        <f t="shared" si="0"/>
        <v>53.324640600846884</v>
      </c>
      <c r="H45" s="1">
        <f t="shared" si="1"/>
        <v>58.373524118764273</v>
      </c>
      <c r="I45" s="1">
        <f t="shared" si="2"/>
        <v>53.324640600846884</v>
      </c>
      <c r="J45" s="1">
        <f t="shared" si="3"/>
        <v>58.373524118764273</v>
      </c>
    </row>
    <row r="46" spans="1:10" x14ac:dyDescent="0.25">
      <c r="A46" t="s">
        <v>166</v>
      </c>
      <c r="B46" t="s">
        <v>167</v>
      </c>
      <c r="C46" s="1">
        <v>25852322</v>
      </c>
      <c r="D46" s="1">
        <v>880911345</v>
      </c>
      <c r="E46" s="1">
        <v>0</v>
      </c>
      <c r="F46" s="1">
        <v>33565875</v>
      </c>
      <c r="G46" s="1">
        <f t="shared" si="0"/>
        <v>34.074747521711977</v>
      </c>
      <c r="H46" s="1">
        <f t="shared" si="1"/>
        <v>34.074747521711977</v>
      </c>
      <c r="I46" s="1">
        <f t="shared" si="2"/>
        <v>35.373117354796989</v>
      </c>
      <c r="J46" s="1">
        <f t="shared" si="3"/>
        <v>35.373117354796989</v>
      </c>
    </row>
    <row r="47" spans="1:10" x14ac:dyDescent="0.25">
      <c r="A47" t="s">
        <v>168</v>
      </c>
      <c r="B47" t="s">
        <v>169</v>
      </c>
      <c r="C47" s="1">
        <v>2833688.5</v>
      </c>
      <c r="D47" s="1">
        <v>96422648</v>
      </c>
      <c r="E47" s="1">
        <v>0</v>
      </c>
      <c r="F47" s="1">
        <v>7623137</v>
      </c>
      <c r="G47" s="1">
        <f t="shared" si="0"/>
        <v>34.027257406733312</v>
      </c>
      <c r="H47" s="1">
        <f t="shared" si="1"/>
        <v>34.027257406733312</v>
      </c>
      <c r="I47" s="1">
        <f t="shared" si="2"/>
        <v>36.717439125719011</v>
      </c>
      <c r="J47" s="1">
        <f t="shared" si="3"/>
        <v>36.717439125719011</v>
      </c>
    </row>
    <row r="48" spans="1:10" x14ac:dyDescent="0.25">
      <c r="A48" t="s">
        <v>170</v>
      </c>
      <c r="B48" t="s">
        <v>171</v>
      </c>
      <c r="C48" s="1">
        <v>615791.0625</v>
      </c>
      <c r="D48" s="1">
        <v>68069903</v>
      </c>
      <c r="E48" s="1">
        <v>9224074</v>
      </c>
      <c r="F48" s="1">
        <v>4735318</v>
      </c>
      <c r="G48" s="1">
        <f t="shared" si="0"/>
        <v>110.54058291078233</v>
      </c>
      <c r="H48" s="1">
        <f t="shared" si="1"/>
        <v>125.51980973254219</v>
      </c>
      <c r="I48" s="1">
        <f t="shared" si="2"/>
        <v>118.23039571965207</v>
      </c>
      <c r="J48" s="1">
        <f t="shared" si="3"/>
        <v>133.20962254141193</v>
      </c>
    </row>
    <row r="49" spans="1:10" x14ac:dyDescent="0.25">
      <c r="A49" t="s">
        <v>172</v>
      </c>
      <c r="B49" t="s">
        <v>173</v>
      </c>
      <c r="C49" s="1">
        <v>7993450</v>
      </c>
      <c r="D49" s="1">
        <v>272734583</v>
      </c>
      <c r="E49" s="1">
        <v>21217845</v>
      </c>
      <c r="F49" s="1">
        <v>12724123</v>
      </c>
      <c r="G49" s="1">
        <f t="shared" si="0"/>
        <v>34.119758427212282</v>
      </c>
      <c r="H49" s="1">
        <f t="shared" si="1"/>
        <v>36.774162345420315</v>
      </c>
      <c r="I49" s="1">
        <f t="shared" si="2"/>
        <v>35.711577103753697</v>
      </c>
      <c r="J49" s="1">
        <f t="shared" si="3"/>
        <v>38.36598102196173</v>
      </c>
    </row>
    <row r="50" spans="1:10" x14ac:dyDescent="0.25">
      <c r="A50" t="s">
        <v>174</v>
      </c>
      <c r="B50" t="s">
        <v>175</v>
      </c>
      <c r="C50" s="1">
        <v>6845060</v>
      </c>
      <c r="D50" s="1">
        <v>977742101</v>
      </c>
      <c r="E50" s="1">
        <v>76206373</v>
      </c>
      <c r="F50" s="1">
        <v>7176000</v>
      </c>
      <c r="G50" s="1">
        <f t="shared" si="0"/>
        <v>142.83908409860541</v>
      </c>
      <c r="H50" s="1">
        <f t="shared" si="1"/>
        <v>153.97213085056961</v>
      </c>
      <c r="I50" s="1">
        <f t="shared" si="2"/>
        <v>143.88743137386669</v>
      </c>
      <c r="J50" s="1">
        <f t="shared" si="3"/>
        <v>155.02047812583089</v>
      </c>
    </row>
    <row r="51" spans="1:10" x14ac:dyDescent="0.25">
      <c r="A51" t="s">
        <v>176</v>
      </c>
      <c r="B51" t="s">
        <v>177</v>
      </c>
      <c r="C51" s="1">
        <v>1815753.375</v>
      </c>
      <c r="D51" s="1">
        <v>133593982</v>
      </c>
      <c r="E51" s="1">
        <v>0</v>
      </c>
      <c r="F51" s="1">
        <v>11017631</v>
      </c>
      <c r="G51" s="1">
        <f t="shared" si="0"/>
        <v>73.574960035527951</v>
      </c>
      <c r="H51" s="1">
        <f t="shared" si="1"/>
        <v>73.574960035527951</v>
      </c>
      <c r="I51" s="1">
        <f t="shared" si="2"/>
        <v>79.642761506639076</v>
      </c>
      <c r="J51" s="1">
        <f t="shared" si="3"/>
        <v>79.642761506639076</v>
      </c>
    </row>
    <row r="52" spans="1:10" x14ac:dyDescent="0.25">
      <c r="A52" t="s">
        <v>178</v>
      </c>
      <c r="B52" t="s">
        <v>179</v>
      </c>
      <c r="C52" s="1">
        <v>5667320.5</v>
      </c>
      <c r="D52" s="1">
        <v>525042852</v>
      </c>
      <c r="E52" s="1">
        <v>62899870</v>
      </c>
      <c r="F52" s="1">
        <v>15422200</v>
      </c>
      <c r="G52" s="1">
        <f t="shared" si="0"/>
        <v>92.643931466378163</v>
      </c>
      <c r="H52" s="1">
        <f t="shared" si="1"/>
        <v>103.74262793148897</v>
      </c>
      <c r="I52" s="1">
        <f t="shared" si="2"/>
        <v>95.365182187949316</v>
      </c>
      <c r="J52" s="1">
        <f t="shared" si="3"/>
        <v>106.46387865306012</v>
      </c>
    </row>
    <row r="53" spans="1:10" x14ac:dyDescent="0.25">
      <c r="A53" t="s">
        <v>180</v>
      </c>
      <c r="B53" t="s">
        <v>181</v>
      </c>
      <c r="C53" s="1">
        <v>570742.375</v>
      </c>
      <c r="D53" s="1">
        <v>29523178</v>
      </c>
      <c r="E53" s="1">
        <v>0</v>
      </c>
      <c r="F53" s="1">
        <v>1850053</v>
      </c>
      <c r="G53" s="1">
        <f t="shared" si="0"/>
        <v>51.727678359259727</v>
      </c>
      <c r="H53" s="1">
        <f t="shared" si="1"/>
        <v>51.727678359259727</v>
      </c>
      <c r="I53" s="1">
        <f t="shared" si="2"/>
        <v>54.969163626583708</v>
      </c>
      <c r="J53" s="1">
        <f t="shared" si="3"/>
        <v>54.969163626583708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abSelected="1" workbookViewId="0">
      <selection activeCell="L3" sqref="L3"/>
    </sheetView>
  </sheetViews>
  <sheetFormatPr defaultRowHeight="14.25" x14ac:dyDescent="0.2"/>
  <cols>
    <col min="1" max="1" width="9.140625" style="5"/>
    <col min="2" max="2" width="18.7109375" style="5" bestFit="1" customWidth="1"/>
    <col min="3" max="3" width="11.7109375" style="5" customWidth="1"/>
    <col min="4" max="4" width="13.7109375" style="5" customWidth="1"/>
    <col min="5" max="5" width="16" style="5" customWidth="1"/>
    <col min="6" max="6" width="11.7109375" style="5" customWidth="1"/>
    <col min="7" max="7" width="10.5703125" style="5" customWidth="1"/>
    <col min="8" max="8" width="13.85546875" style="5" customWidth="1"/>
    <col min="9" max="9" width="11.140625" style="5" customWidth="1"/>
    <col min="10" max="10" width="10.28515625" style="5" customWidth="1"/>
    <col min="11" max="16384" width="9.140625" style="5"/>
  </cols>
  <sheetData>
    <row r="1" spans="1:10" x14ac:dyDescent="0.2">
      <c r="A1" s="2" t="s">
        <v>197</v>
      </c>
      <c r="B1" s="3"/>
      <c r="C1" s="3"/>
      <c r="D1" s="3"/>
      <c r="E1" s="3"/>
      <c r="F1" s="3"/>
      <c r="G1" s="3"/>
      <c r="H1" s="3"/>
      <c r="I1" s="3"/>
      <c r="J1" s="4"/>
    </row>
    <row r="2" spans="1:10" x14ac:dyDescent="0.2">
      <c r="A2" s="6" t="s">
        <v>185</v>
      </c>
      <c r="B2" s="7"/>
      <c r="C2" s="8"/>
      <c r="D2" s="8"/>
      <c r="E2" s="8"/>
      <c r="F2" s="8"/>
      <c r="G2" s="8"/>
      <c r="H2" s="8"/>
      <c r="I2" s="8"/>
      <c r="J2" s="9"/>
    </row>
    <row r="3" spans="1:10" ht="44.25" customHeight="1" x14ac:dyDescent="0.2">
      <c r="A3" s="10" t="s">
        <v>76</v>
      </c>
      <c r="B3" s="11" t="s">
        <v>77</v>
      </c>
      <c r="C3" s="12" t="s">
        <v>191</v>
      </c>
      <c r="D3" s="13"/>
      <c r="E3" s="12" t="s">
        <v>194</v>
      </c>
      <c r="F3" s="13"/>
      <c r="G3" s="12" t="s">
        <v>195</v>
      </c>
      <c r="H3" s="14"/>
      <c r="I3" s="13" t="s">
        <v>196</v>
      </c>
      <c r="J3" s="14"/>
    </row>
    <row r="4" spans="1:10" x14ac:dyDescent="0.2">
      <c r="A4" s="15"/>
      <c r="B4" s="16"/>
      <c r="C4" s="17" t="s">
        <v>192</v>
      </c>
      <c r="D4" s="18" t="s">
        <v>193</v>
      </c>
      <c r="E4" s="17" t="s">
        <v>192</v>
      </c>
      <c r="F4" s="18" t="s">
        <v>193</v>
      </c>
      <c r="G4" s="17" t="s">
        <v>192</v>
      </c>
      <c r="H4" s="19" t="s">
        <v>193</v>
      </c>
      <c r="I4" s="18" t="s">
        <v>192</v>
      </c>
      <c r="J4" s="19" t="s">
        <v>193</v>
      </c>
    </row>
    <row r="5" spans="1:10" x14ac:dyDescent="0.2">
      <c r="A5" s="20" t="s">
        <v>78</v>
      </c>
      <c r="B5" s="21" t="s">
        <v>79</v>
      </c>
      <c r="C5" s="22">
        <f>Data!G2</f>
        <v>93.128818048888277</v>
      </c>
      <c r="D5" s="23">
        <f>_xlfn.RANK.EQ(C5,$C$5:$C$56)</f>
        <v>15</v>
      </c>
      <c r="E5" s="22">
        <f>Data!H2</f>
        <v>97.510311197379522</v>
      </c>
      <c r="F5" s="24">
        <f>_xlfn.RANK.EQ(E5,$E$5:$E$56)</f>
        <v>16</v>
      </c>
      <c r="G5" s="22">
        <f>Data!I2</f>
        <v>96.782888515956742</v>
      </c>
      <c r="H5" s="24">
        <f>_xlfn.RANK.EQ(G5,$G$5:$G$56)</f>
        <v>15</v>
      </c>
      <c r="I5" s="25">
        <f>Data!J2</f>
        <v>101.16438166444799</v>
      </c>
      <c r="J5" s="24">
        <f>_xlfn.RANK.EQ(I5,$I$5:$I$56)</f>
        <v>14</v>
      </c>
    </row>
    <row r="6" spans="1:10" x14ac:dyDescent="0.2">
      <c r="A6" s="26" t="s">
        <v>80</v>
      </c>
      <c r="B6" s="27" t="s">
        <v>81</v>
      </c>
      <c r="C6" s="22">
        <f>Data!G3</f>
        <v>35.148607058001382</v>
      </c>
      <c r="D6" s="23">
        <f t="shared" ref="D6:D56" si="0">_xlfn.RANK.EQ(C6,$C$5:$C$56)</f>
        <v>44</v>
      </c>
      <c r="E6" s="22">
        <f>Data!H3</f>
        <v>35.148607058001382</v>
      </c>
      <c r="F6" s="24">
        <f t="shared" ref="F6:F56" si="1">_xlfn.RANK.EQ(E6,$E$5:$E$56)</f>
        <v>46</v>
      </c>
      <c r="G6" s="22">
        <f>Data!I3</f>
        <v>35.67042935329728</v>
      </c>
      <c r="H6" s="28">
        <f t="shared" ref="H6:J56" si="2">_xlfn.RANK.EQ(G6,$G$5:$G$56)</f>
        <v>47</v>
      </c>
      <c r="I6" s="25">
        <f>Data!J3</f>
        <v>35.67042935329728</v>
      </c>
      <c r="J6" s="28">
        <f t="shared" ref="J6:J56" si="3">_xlfn.RANK.EQ(I6,$I$5:$I$56)</f>
        <v>49</v>
      </c>
    </row>
    <row r="7" spans="1:10" x14ac:dyDescent="0.2">
      <c r="A7" s="26" t="s">
        <v>82</v>
      </c>
      <c r="B7" s="27" t="s">
        <v>83</v>
      </c>
      <c r="C7" s="22">
        <f>Data!G4</f>
        <v>101.48158177932669</v>
      </c>
      <c r="D7" s="23">
        <f t="shared" si="0"/>
        <v>12</v>
      </c>
      <c r="E7" s="22">
        <f>Data!H4</f>
        <v>114.25400088310312</v>
      </c>
      <c r="F7" s="24">
        <f t="shared" si="1"/>
        <v>12</v>
      </c>
      <c r="G7" s="22">
        <f>Data!I4</f>
        <v>107.86772078173411</v>
      </c>
      <c r="H7" s="28">
        <f t="shared" si="2"/>
        <v>12</v>
      </c>
      <c r="I7" s="25">
        <f>Data!J4</f>
        <v>120.64013988551054</v>
      </c>
      <c r="J7" s="28">
        <f t="shared" si="3"/>
        <v>12</v>
      </c>
    </row>
    <row r="8" spans="1:10" x14ac:dyDescent="0.2">
      <c r="A8" s="26" t="s">
        <v>84</v>
      </c>
      <c r="B8" s="27" t="s">
        <v>85</v>
      </c>
      <c r="C8" s="22">
        <f>Data!G5</f>
        <v>49.357931635024009</v>
      </c>
      <c r="D8" s="23">
        <f t="shared" si="0"/>
        <v>39</v>
      </c>
      <c r="E8" s="22">
        <f>Data!H5</f>
        <v>49.357931635024009</v>
      </c>
      <c r="F8" s="24">
        <f t="shared" si="1"/>
        <v>40</v>
      </c>
      <c r="G8" s="22">
        <f>Data!I5</f>
        <v>52.389151834081524</v>
      </c>
      <c r="H8" s="28">
        <f t="shared" si="2"/>
        <v>38</v>
      </c>
      <c r="I8" s="25">
        <f>Data!J5</f>
        <v>52.389151834081524</v>
      </c>
      <c r="J8" s="28">
        <f t="shared" si="3"/>
        <v>39</v>
      </c>
    </row>
    <row r="9" spans="1:10" x14ac:dyDescent="0.2">
      <c r="A9" s="26" t="s">
        <v>86</v>
      </c>
      <c r="B9" s="27" t="s">
        <v>87</v>
      </c>
      <c r="C9" s="22">
        <f>Data!G6</f>
        <v>59.966927692128827</v>
      </c>
      <c r="D9" s="23">
        <f t="shared" si="0"/>
        <v>28</v>
      </c>
      <c r="E9" s="22">
        <f>Data!H6</f>
        <v>59.966927692128827</v>
      </c>
      <c r="F9" s="24">
        <f t="shared" si="1"/>
        <v>31</v>
      </c>
      <c r="G9" s="22">
        <f>Data!I6</f>
        <v>59.966927692128827</v>
      </c>
      <c r="H9" s="28">
        <f t="shared" si="2"/>
        <v>27</v>
      </c>
      <c r="I9" s="25">
        <f>Data!J6</f>
        <v>59.966927692128827</v>
      </c>
      <c r="J9" s="28">
        <f t="shared" si="3"/>
        <v>31</v>
      </c>
    </row>
    <row r="10" spans="1:10" x14ac:dyDescent="0.2">
      <c r="A10" s="26" t="s">
        <v>88</v>
      </c>
      <c r="B10" s="27" t="s">
        <v>89</v>
      </c>
      <c r="C10" s="22">
        <f>Data!G7</f>
        <v>161.7414724642336</v>
      </c>
      <c r="D10" s="23">
        <f t="shared" si="0"/>
        <v>4</v>
      </c>
      <c r="E10" s="22">
        <f>Data!H7</f>
        <v>161.7414724642336</v>
      </c>
      <c r="F10" s="24">
        <f t="shared" si="1"/>
        <v>5</v>
      </c>
      <c r="G10" s="22">
        <f>Data!I7</f>
        <v>171.45554346688806</v>
      </c>
      <c r="H10" s="28">
        <f t="shared" si="2"/>
        <v>4</v>
      </c>
      <c r="I10" s="25">
        <f>Data!J7</f>
        <v>171.45554346688806</v>
      </c>
      <c r="J10" s="28">
        <f t="shared" si="3"/>
        <v>5</v>
      </c>
    </row>
    <row r="11" spans="1:10" x14ac:dyDescent="0.2">
      <c r="A11" s="26" t="s">
        <v>90</v>
      </c>
      <c r="B11" s="27" t="s">
        <v>91</v>
      </c>
      <c r="C11" s="22">
        <f>Data!G8</f>
        <v>60.162705454819573</v>
      </c>
      <c r="D11" s="23">
        <f t="shared" si="0"/>
        <v>27</v>
      </c>
      <c r="E11" s="22">
        <f>Data!H8</f>
        <v>54.096606560106039</v>
      </c>
      <c r="F11" s="24">
        <f t="shared" si="1"/>
        <v>37</v>
      </c>
      <c r="G11" s="22">
        <f>Data!I8</f>
        <v>58.238256723904534</v>
      </c>
      <c r="H11" s="28">
        <f t="shared" si="2"/>
        <v>30</v>
      </c>
      <c r="I11" s="25">
        <f>Data!J8</f>
        <v>52.172157829191001</v>
      </c>
      <c r="J11" s="28">
        <f t="shared" si="3"/>
        <v>40</v>
      </c>
    </row>
    <row r="12" spans="1:10" x14ac:dyDescent="0.2">
      <c r="A12" s="26" t="s">
        <v>92</v>
      </c>
      <c r="B12" s="27" t="s">
        <v>93</v>
      </c>
      <c r="C12" s="22">
        <f>Data!G9</f>
        <v>132.69716071834509</v>
      </c>
      <c r="D12" s="23">
        <f t="shared" si="0"/>
        <v>9</v>
      </c>
      <c r="E12" s="22">
        <f>Data!H9</f>
        <v>132.69716071834509</v>
      </c>
      <c r="F12" s="24">
        <f t="shared" si="1"/>
        <v>9</v>
      </c>
      <c r="G12" s="22">
        <f>Data!I9</f>
        <v>140.27809104341898</v>
      </c>
      <c r="H12" s="28">
        <f t="shared" si="2"/>
        <v>9</v>
      </c>
      <c r="I12" s="25">
        <f>Data!J9</f>
        <v>140.27809104341898</v>
      </c>
      <c r="J12" s="28">
        <f t="shared" si="3"/>
        <v>9</v>
      </c>
    </row>
    <row r="13" spans="1:10" x14ac:dyDescent="0.2">
      <c r="A13" s="26" t="s">
        <v>94</v>
      </c>
      <c r="B13" s="27" t="s">
        <v>95</v>
      </c>
      <c r="C13" s="22">
        <f>Data!G10</f>
        <v>97.608926107944427</v>
      </c>
      <c r="D13" s="23">
        <f t="shared" si="0"/>
        <v>13</v>
      </c>
      <c r="E13" s="22">
        <f>Data!H10</f>
        <v>97.608926107944427</v>
      </c>
      <c r="F13" s="24">
        <f t="shared" si="1"/>
        <v>15</v>
      </c>
      <c r="G13" s="22">
        <f>Data!I10</f>
        <v>97.608926107944427</v>
      </c>
      <c r="H13" s="28">
        <f t="shared" si="2"/>
        <v>13</v>
      </c>
      <c r="I13" s="25">
        <f>Data!J10</f>
        <v>97.608926107944427</v>
      </c>
      <c r="J13" s="28">
        <f t="shared" si="3"/>
        <v>16</v>
      </c>
    </row>
    <row r="14" spans="1:10" x14ac:dyDescent="0.2">
      <c r="A14" s="26" t="s">
        <v>96</v>
      </c>
      <c r="B14" s="27" t="s">
        <v>97</v>
      </c>
      <c r="C14" s="22">
        <f>Data!G11</f>
        <v>272.08556407590942</v>
      </c>
      <c r="D14" s="23">
        <f t="shared" si="0"/>
        <v>1</v>
      </c>
      <c r="E14" s="22">
        <f>Data!H11</f>
        <v>272.08556407590942</v>
      </c>
      <c r="F14" s="24">
        <f t="shared" si="1"/>
        <v>1</v>
      </c>
      <c r="G14" s="22">
        <f>Data!I11</f>
        <v>278.36993402050786</v>
      </c>
      <c r="H14" s="28">
        <f t="shared" si="2"/>
        <v>1</v>
      </c>
      <c r="I14" s="25">
        <f>Data!J11</f>
        <v>278.36993402050786</v>
      </c>
      <c r="J14" s="28">
        <f t="shared" si="3"/>
        <v>2</v>
      </c>
    </row>
    <row r="15" spans="1:10" x14ac:dyDescent="0.2">
      <c r="A15" s="26" t="s">
        <v>98</v>
      </c>
      <c r="B15" s="27" t="s">
        <v>99</v>
      </c>
      <c r="C15" s="22">
        <f>Data!G12</f>
        <v>42.611329426074953</v>
      </c>
      <c r="D15" s="23">
        <f t="shared" si="0"/>
        <v>41</v>
      </c>
      <c r="E15" s="22">
        <f>Data!H12</f>
        <v>48.159018347149065</v>
      </c>
      <c r="F15" s="24">
        <f t="shared" si="1"/>
        <v>41</v>
      </c>
      <c r="G15" s="22">
        <f>Data!I12</f>
        <v>45.545269112289958</v>
      </c>
      <c r="H15" s="28">
        <f t="shared" si="2"/>
        <v>41</v>
      </c>
      <c r="I15" s="25">
        <f>Data!J12</f>
        <v>51.09295803336407</v>
      </c>
      <c r="J15" s="28">
        <f t="shared" si="3"/>
        <v>42</v>
      </c>
    </row>
    <row r="16" spans="1:10" x14ac:dyDescent="0.2">
      <c r="A16" s="26" t="s">
        <v>100</v>
      </c>
      <c r="B16" s="27" t="s">
        <v>101</v>
      </c>
      <c r="C16" s="22">
        <f>Data!G13</f>
        <v>54.010108978234626</v>
      </c>
      <c r="D16" s="23">
        <f t="shared" si="0"/>
        <v>35</v>
      </c>
      <c r="E16" s="22">
        <f>Data!H13</f>
        <v>54.010108978234626</v>
      </c>
      <c r="F16" s="24">
        <f t="shared" si="1"/>
        <v>38</v>
      </c>
      <c r="G16" s="22">
        <f>Data!I13</f>
        <v>54.010108978234626</v>
      </c>
      <c r="H16" s="28">
        <f t="shared" si="2"/>
        <v>36</v>
      </c>
      <c r="I16" s="25">
        <f>Data!J13</f>
        <v>54.010108978234626</v>
      </c>
      <c r="J16" s="28">
        <f t="shared" si="3"/>
        <v>38</v>
      </c>
    </row>
    <row r="17" spans="1:10" x14ac:dyDescent="0.2">
      <c r="A17" s="26" t="s">
        <v>102</v>
      </c>
      <c r="B17" s="27" t="s">
        <v>103</v>
      </c>
      <c r="C17" s="22">
        <f>Data!G14</f>
        <v>179.62333965721226</v>
      </c>
      <c r="D17" s="23">
        <f t="shared" si="0"/>
        <v>3</v>
      </c>
      <c r="E17" s="22">
        <f>Data!H14</f>
        <v>190.75148713780894</v>
      </c>
      <c r="F17" s="24">
        <f t="shared" si="1"/>
        <v>3</v>
      </c>
      <c r="G17" s="22">
        <f>Data!I14</f>
        <v>186.96049822941899</v>
      </c>
      <c r="H17" s="28">
        <f t="shared" si="2"/>
        <v>3</v>
      </c>
      <c r="I17" s="25">
        <f>Data!J14</f>
        <v>198.08864571001567</v>
      </c>
      <c r="J17" s="28">
        <f t="shared" si="3"/>
        <v>3</v>
      </c>
    </row>
    <row r="18" spans="1:10" x14ac:dyDescent="0.2">
      <c r="A18" s="26" t="s">
        <v>104</v>
      </c>
      <c r="B18" s="27" t="s">
        <v>105</v>
      </c>
      <c r="C18" s="22">
        <f>Data!G15</f>
        <v>21.425701616131509</v>
      </c>
      <c r="D18" s="23">
        <f t="shared" si="0"/>
        <v>52</v>
      </c>
      <c r="E18" s="22">
        <f>Data!H15</f>
        <v>26.376172099523345</v>
      </c>
      <c r="F18" s="24">
        <f t="shared" si="1"/>
        <v>52</v>
      </c>
      <c r="G18" s="22">
        <f>Data!I15</f>
        <v>22.242772622530261</v>
      </c>
      <c r="H18" s="28">
        <f t="shared" si="2"/>
        <v>52</v>
      </c>
      <c r="I18" s="25">
        <f>Data!J15</f>
        <v>27.193243105922097</v>
      </c>
      <c r="J18" s="28">
        <f t="shared" si="3"/>
        <v>52</v>
      </c>
    </row>
    <row r="19" spans="1:10" x14ac:dyDescent="0.2">
      <c r="A19" s="26" t="s">
        <v>106</v>
      </c>
      <c r="B19" s="27" t="s">
        <v>107</v>
      </c>
      <c r="C19" s="22">
        <f>Data!G16</f>
        <v>93.094120943333792</v>
      </c>
      <c r="D19" s="23">
        <f t="shared" si="0"/>
        <v>16</v>
      </c>
      <c r="E19" s="22">
        <f>Data!H16</f>
        <v>93.094120943333792</v>
      </c>
      <c r="F19" s="24">
        <f t="shared" si="1"/>
        <v>19</v>
      </c>
      <c r="G19" s="22">
        <f>Data!I16</f>
        <v>93.188432317049688</v>
      </c>
      <c r="H19" s="28">
        <f t="shared" si="2"/>
        <v>18</v>
      </c>
      <c r="I19" s="25">
        <f>Data!J16</f>
        <v>93.188432317049688</v>
      </c>
      <c r="J19" s="28">
        <f t="shared" si="3"/>
        <v>20</v>
      </c>
    </row>
    <row r="20" spans="1:10" x14ac:dyDescent="0.2">
      <c r="A20" s="26" t="s">
        <v>108</v>
      </c>
      <c r="B20" s="27" t="s">
        <v>109</v>
      </c>
      <c r="C20" s="22">
        <f>Data!G17</f>
        <v>35.009446611413864</v>
      </c>
      <c r="D20" s="23">
        <f t="shared" si="0"/>
        <v>45</v>
      </c>
      <c r="E20" s="22">
        <f>Data!H17</f>
        <v>38.683119047051015</v>
      </c>
      <c r="F20" s="24">
        <f t="shared" si="1"/>
        <v>43</v>
      </c>
      <c r="G20" s="22">
        <f>Data!I17</f>
        <v>35.32439402346342</v>
      </c>
      <c r="H20" s="28">
        <f t="shared" si="2"/>
        <v>49</v>
      </c>
      <c r="I20" s="25">
        <f>Data!J17</f>
        <v>38.998066459100571</v>
      </c>
      <c r="J20" s="28">
        <f t="shared" si="3"/>
        <v>43</v>
      </c>
    </row>
    <row r="21" spans="1:10" x14ac:dyDescent="0.2">
      <c r="A21" s="26" t="s">
        <v>110</v>
      </c>
      <c r="B21" s="27" t="s">
        <v>111</v>
      </c>
      <c r="C21" s="22">
        <f>Data!G18</f>
        <v>63.118235336144402</v>
      </c>
      <c r="D21" s="23">
        <f t="shared" si="0"/>
        <v>25</v>
      </c>
      <c r="E21" s="22">
        <f>Data!H18</f>
        <v>70.637438626341421</v>
      </c>
      <c r="F21" s="24">
        <f t="shared" si="1"/>
        <v>26</v>
      </c>
      <c r="G21" s="22">
        <f>Data!I18</f>
        <v>67.405628779830138</v>
      </c>
      <c r="H21" s="28">
        <f t="shared" si="2"/>
        <v>25</v>
      </c>
      <c r="I21" s="25">
        <f>Data!J18</f>
        <v>74.924832070027151</v>
      </c>
      <c r="J21" s="28">
        <f t="shared" si="3"/>
        <v>25</v>
      </c>
    </row>
    <row r="22" spans="1:10" x14ac:dyDescent="0.2">
      <c r="A22" s="26" t="s">
        <v>112</v>
      </c>
      <c r="B22" s="27" t="s">
        <v>113</v>
      </c>
      <c r="C22" s="22">
        <f>Data!G19</f>
        <v>56.326493749991151</v>
      </c>
      <c r="D22" s="23">
        <f t="shared" si="0"/>
        <v>31</v>
      </c>
      <c r="E22" s="22">
        <f>Data!H19</f>
        <v>61.180562380427077</v>
      </c>
      <c r="F22" s="24">
        <f t="shared" si="1"/>
        <v>29</v>
      </c>
      <c r="G22" s="22">
        <f>Data!I19</f>
        <v>59.935137837229291</v>
      </c>
      <c r="H22" s="28">
        <f t="shared" si="2"/>
        <v>29</v>
      </c>
      <c r="I22" s="25">
        <f>Data!J19</f>
        <v>64.78920646766521</v>
      </c>
      <c r="J22" s="28">
        <f t="shared" si="3"/>
        <v>29</v>
      </c>
    </row>
    <row r="23" spans="1:10" x14ac:dyDescent="0.2">
      <c r="A23" s="26" t="s">
        <v>114</v>
      </c>
      <c r="B23" s="27" t="s">
        <v>115</v>
      </c>
      <c r="C23" s="22">
        <f>Data!G20</f>
        <v>59.935190547021868</v>
      </c>
      <c r="D23" s="23">
        <f t="shared" si="0"/>
        <v>29</v>
      </c>
      <c r="E23" s="22">
        <f>Data!H20</f>
        <v>70.967279706390997</v>
      </c>
      <c r="F23" s="24">
        <f t="shared" si="1"/>
        <v>25</v>
      </c>
      <c r="G23" s="22">
        <f>Data!I20</f>
        <v>59.935190547021868</v>
      </c>
      <c r="H23" s="28">
        <f t="shared" si="2"/>
        <v>28</v>
      </c>
      <c r="I23" s="25">
        <f>Data!J20</f>
        <v>70.967279706390997</v>
      </c>
      <c r="J23" s="28">
        <f t="shared" si="3"/>
        <v>26</v>
      </c>
    </row>
    <row r="24" spans="1:10" x14ac:dyDescent="0.2">
      <c r="A24" s="26" t="s">
        <v>116</v>
      </c>
      <c r="B24" s="27" t="s">
        <v>117</v>
      </c>
      <c r="C24" s="22">
        <f>Data!G21</f>
        <v>54.533826484848809</v>
      </c>
      <c r="D24" s="23">
        <f t="shared" si="0"/>
        <v>34</v>
      </c>
      <c r="E24" s="22">
        <f>Data!H21</f>
        <v>54.533826484848809</v>
      </c>
      <c r="F24" s="24">
        <f t="shared" si="1"/>
        <v>35</v>
      </c>
      <c r="G24" s="22">
        <f>Data!I21</f>
        <v>58.188818139344953</v>
      </c>
      <c r="H24" s="28">
        <f t="shared" si="2"/>
        <v>31</v>
      </c>
      <c r="I24" s="25">
        <f>Data!J21</f>
        <v>58.188818139344953</v>
      </c>
      <c r="J24" s="28">
        <f t="shared" si="3"/>
        <v>34</v>
      </c>
    </row>
    <row r="25" spans="1:10" x14ac:dyDescent="0.2">
      <c r="A25" s="26" t="s">
        <v>118</v>
      </c>
      <c r="B25" s="27" t="s">
        <v>119</v>
      </c>
      <c r="C25" s="22">
        <f>Data!G22</f>
        <v>86.414724156422281</v>
      </c>
      <c r="D25" s="23">
        <f t="shared" si="0"/>
        <v>21</v>
      </c>
      <c r="E25" s="22">
        <f>Data!H22</f>
        <v>86.414724156422281</v>
      </c>
      <c r="F25" s="24">
        <f t="shared" si="1"/>
        <v>22</v>
      </c>
      <c r="G25" s="22">
        <f>Data!I22</f>
        <v>86.414724156422281</v>
      </c>
      <c r="H25" s="28">
        <f t="shared" si="2"/>
        <v>21</v>
      </c>
      <c r="I25" s="25">
        <f>Data!J22</f>
        <v>86.414724156422281</v>
      </c>
      <c r="J25" s="28">
        <f t="shared" si="3"/>
        <v>22</v>
      </c>
    </row>
    <row r="26" spans="1:10" x14ac:dyDescent="0.2">
      <c r="A26" s="26" t="s">
        <v>120</v>
      </c>
      <c r="B26" s="27" t="s">
        <v>121</v>
      </c>
      <c r="C26" s="22">
        <f>Data!G23</f>
        <v>93.36915511061423</v>
      </c>
      <c r="D26" s="23">
        <f t="shared" si="0"/>
        <v>14</v>
      </c>
      <c r="E26" s="22">
        <f>Data!H23</f>
        <v>93.36915511061423</v>
      </c>
      <c r="F26" s="24">
        <f t="shared" si="1"/>
        <v>18</v>
      </c>
      <c r="G26" s="22">
        <f>Data!I23</f>
        <v>97.28164655997081</v>
      </c>
      <c r="H26" s="28">
        <f t="shared" si="2"/>
        <v>14</v>
      </c>
      <c r="I26" s="25">
        <f>Data!J23</f>
        <v>97.28164655997081</v>
      </c>
      <c r="J26" s="28">
        <f t="shared" si="3"/>
        <v>17</v>
      </c>
    </row>
    <row r="27" spans="1:10" x14ac:dyDescent="0.2">
      <c r="A27" s="26" t="s">
        <v>122</v>
      </c>
      <c r="B27" s="27" t="s">
        <v>123</v>
      </c>
      <c r="C27" s="22">
        <f>Data!G24</f>
        <v>157.19388218088338</v>
      </c>
      <c r="D27" s="23">
        <f t="shared" si="0"/>
        <v>5</v>
      </c>
      <c r="E27" s="22">
        <f>Data!H24</f>
        <v>171.22241221444449</v>
      </c>
      <c r="F27" s="24">
        <f t="shared" si="1"/>
        <v>4</v>
      </c>
      <c r="G27" s="22">
        <f>Data!I24</f>
        <v>164.20814712131755</v>
      </c>
      <c r="H27" s="28">
        <f t="shared" si="2"/>
        <v>5</v>
      </c>
      <c r="I27" s="25">
        <f>Data!J24</f>
        <v>178.23667715487866</v>
      </c>
      <c r="J27" s="28">
        <f t="shared" si="3"/>
        <v>4</v>
      </c>
    </row>
    <row r="28" spans="1:10" x14ac:dyDescent="0.2">
      <c r="A28" s="26" t="s">
        <v>124</v>
      </c>
      <c r="B28" s="27" t="s">
        <v>125</v>
      </c>
      <c r="C28" s="22">
        <f>Data!G25</f>
        <v>154.95055568207368</v>
      </c>
      <c r="D28" s="23">
        <f t="shared" si="0"/>
        <v>6</v>
      </c>
      <c r="E28" s="22">
        <f>Data!H25</f>
        <v>154.95055568207368</v>
      </c>
      <c r="F28" s="24">
        <f t="shared" si="1"/>
        <v>6</v>
      </c>
      <c r="G28" s="22">
        <f>Data!I25</f>
        <v>162.92585656381254</v>
      </c>
      <c r="H28" s="28">
        <f t="shared" si="2"/>
        <v>6</v>
      </c>
      <c r="I28" s="25">
        <f>Data!J25</f>
        <v>162.92585656381254</v>
      </c>
      <c r="J28" s="28">
        <f t="shared" si="3"/>
        <v>6</v>
      </c>
    </row>
    <row r="29" spans="1:10" x14ac:dyDescent="0.2">
      <c r="A29" s="26" t="s">
        <v>126</v>
      </c>
      <c r="B29" s="27" t="s">
        <v>127</v>
      </c>
      <c r="C29" s="22">
        <f>Data!G26</f>
        <v>82.382914394848797</v>
      </c>
      <c r="D29" s="23">
        <f t="shared" si="0"/>
        <v>22</v>
      </c>
      <c r="E29" s="22">
        <f>Data!H26</f>
        <v>94.050830022998113</v>
      </c>
      <c r="F29" s="24">
        <f t="shared" si="1"/>
        <v>17</v>
      </c>
      <c r="G29" s="22">
        <f>Data!I26</f>
        <v>83.283106319901705</v>
      </c>
      <c r="H29" s="28">
        <f t="shared" si="2"/>
        <v>22</v>
      </c>
      <c r="I29" s="25">
        <f>Data!J26</f>
        <v>94.951021948051022</v>
      </c>
      <c r="J29" s="28">
        <f t="shared" si="3"/>
        <v>19</v>
      </c>
    </row>
    <row r="30" spans="1:10" x14ac:dyDescent="0.2">
      <c r="A30" s="26" t="s">
        <v>128</v>
      </c>
      <c r="B30" s="27" t="s">
        <v>129</v>
      </c>
      <c r="C30" s="22">
        <f>Data!G27</f>
        <v>27.631057045408305</v>
      </c>
      <c r="D30" s="23">
        <f t="shared" si="0"/>
        <v>51</v>
      </c>
      <c r="E30" s="22">
        <f>Data!H27</f>
        <v>33.584964951110649</v>
      </c>
      <c r="F30" s="24">
        <f t="shared" si="1"/>
        <v>49</v>
      </c>
      <c r="G30" s="22">
        <f>Data!I27</f>
        <v>30.608010998259477</v>
      </c>
      <c r="H30" s="28">
        <f t="shared" si="2"/>
        <v>51</v>
      </c>
      <c r="I30" s="25">
        <f>Data!J27</f>
        <v>36.561918903961825</v>
      </c>
      <c r="J30" s="28">
        <f t="shared" si="3"/>
        <v>46</v>
      </c>
    </row>
    <row r="31" spans="1:10" x14ac:dyDescent="0.2">
      <c r="A31" s="26" t="s">
        <v>130</v>
      </c>
      <c r="B31" s="27" t="s">
        <v>131</v>
      </c>
      <c r="C31" s="22">
        <f>Data!G28</f>
        <v>62.108159973507043</v>
      </c>
      <c r="D31" s="23">
        <f t="shared" si="0"/>
        <v>26</v>
      </c>
      <c r="E31" s="22">
        <f>Data!H28</f>
        <v>65.986330124681487</v>
      </c>
      <c r="F31" s="24">
        <f t="shared" si="1"/>
        <v>27</v>
      </c>
      <c r="G31" s="22">
        <f>Data!I28</f>
        <v>65.767327495619355</v>
      </c>
      <c r="H31" s="28">
        <f t="shared" si="2"/>
        <v>26</v>
      </c>
      <c r="I31" s="25">
        <f>Data!J28</f>
        <v>69.6454976467938</v>
      </c>
      <c r="J31" s="28">
        <f t="shared" si="3"/>
        <v>27</v>
      </c>
    </row>
    <row r="32" spans="1:10" x14ac:dyDescent="0.2">
      <c r="A32" s="26" t="s">
        <v>132</v>
      </c>
      <c r="B32" s="27" t="s">
        <v>133</v>
      </c>
      <c r="C32" s="22">
        <f>Data!G29</f>
        <v>45.424023713852939</v>
      </c>
      <c r="D32" s="23">
        <f t="shared" si="0"/>
        <v>40</v>
      </c>
      <c r="E32" s="22">
        <f>Data!H29</f>
        <v>54.52375553135446</v>
      </c>
      <c r="F32" s="24">
        <f t="shared" si="1"/>
        <v>36</v>
      </c>
      <c r="G32" s="22">
        <f>Data!I29</f>
        <v>47.793598183236419</v>
      </c>
      <c r="H32" s="28">
        <f t="shared" si="2"/>
        <v>40</v>
      </c>
      <c r="I32" s="25">
        <f>Data!J29</f>
        <v>56.89333000073794</v>
      </c>
      <c r="J32" s="28">
        <f t="shared" si="3"/>
        <v>35</v>
      </c>
    </row>
    <row r="33" spans="1:10" x14ac:dyDescent="0.2">
      <c r="A33" s="26" t="s">
        <v>134</v>
      </c>
      <c r="B33" s="27" t="s">
        <v>135</v>
      </c>
      <c r="C33" s="22">
        <f>Data!G30</f>
        <v>50.822763810010187</v>
      </c>
      <c r="D33" s="23">
        <f t="shared" si="0"/>
        <v>38</v>
      </c>
      <c r="E33" s="22">
        <f>Data!H30</f>
        <v>60.073491590612306</v>
      </c>
      <c r="F33" s="24">
        <f t="shared" si="1"/>
        <v>30</v>
      </c>
      <c r="G33" s="22">
        <f>Data!I30</f>
        <v>50.822763810010187</v>
      </c>
      <c r="H33" s="28">
        <f t="shared" si="2"/>
        <v>39</v>
      </c>
      <c r="I33" s="25">
        <f>Data!J30</f>
        <v>60.073491590612306</v>
      </c>
      <c r="J33" s="28">
        <f t="shared" si="3"/>
        <v>30</v>
      </c>
    </row>
    <row r="34" spans="1:10" x14ac:dyDescent="0.2">
      <c r="A34" s="26" t="s">
        <v>136</v>
      </c>
      <c r="B34" s="27" t="s">
        <v>137</v>
      </c>
      <c r="C34" s="22">
        <f>Data!G31</f>
        <v>36.207930261325522</v>
      </c>
      <c r="D34" s="23">
        <f t="shared" si="0"/>
        <v>43</v>
      </c>
      <c r="E34" s="22">
        <f>Data!H31</f>
        <v>36.521350905661215</v>
      </c>
      <c r="F34" s="24">
        <f t="shared" si="1"/>
        <v>45</v>
      </c>
      <c r="G34" s="22">
        <f>Data!I31</f>
        <v>36.207930261325522</v>
      </c>
      <c r="H34" s="28">
        <f t="shared" si="2"/>
        <v>44</v>
      </c>
      <c r="I34" s="25">
        <f>Data!J31</f>
        <v>36.521350905661215</v>
      </c>
      <c r="J34" s="28">
        <f t="shared" si="3"/>
        <v>47</v>
      </c>
    </row>
    <row r="35" spans="1:10" x14ac:dyDescent="0.2">
      <c r="A35" s="26" t="s">
        <v>138</v>
      </c>
      <c r="B35" s="27" t="s">
        <v>139</v>
      </c>
      <c r="C35" s="22">
        <f>Data!G32</f>
        <v>56.628574218731302</v>
      </c>
      <c r="D35" s="23">
        <f t="shared" si="0"/>
        <v>30</v>
      </c>
      <c r="E35" s="22">
        <f>Data!H32</f>
        <v>58.055543056064842</v>
      </c>
      <c r="F35" s="24">
        <f t="shared" si="1"/>
        <v>33</v>
      </c>
      <c r="G35" s="22">
        <f>Data!I32</f>
        <v>57.346198851685088</v>
      </c>
      <c r="H35" s="28">
        <f t="shared" si="2"/>
        <v>32</v>
      </c>
      <c r="I35" s="25">
        <f>Data!J32</f>
        <v>58.773167689018628</v>
      </c>
      <c r="J35" s="28">
        <f t="shared" si="3"/>
        <v>32</v>
      </c>
    </row>
    <row r="36" spans="1:10" x14ac:dyDescent="0.2">
      <c r="A36" s="26" t="s">
        <v>140</v>
      </c>
      <c r="B36" s="27" t="s">
        <v>141</v>
      </c>
      <c r="C36" s="22">
        <f>Data!G33</f>
        <v>119.3512163934445</v>
      </c>
      <c r="D36" s="23">
        <f t="shared" si="0"/>
        <v>10</v>
      </c>
      <c r="E36" s="22">
        <f>Data!H33</f>
        <v>125.97058350630913</v>
      </c>
      <c r="F36" s="24">
        <f t="shared" si="1"/>
        <v>10</v>
      </c>
      <c r="G36" s="22">
        <f>Data!I33</f>
        <v>120.81330548840174</v>
      </c>
      <c r="H36" s="28">
        <f t="shared" si="2"/>
        <v>10</v>
      </c>
      <c r="I36" s="25">
        <f>Data!J33</f>
        <v>127.43267260126636</v>
      </c>
      <c r="J36" s="28">
        <f t="shared" si="3"/>
        <v>11</v>
      </c>
    </row>
    <row r="37" spans="1:10" x14ac:dyDescent="0.2">
      <c r="A37" s="26" t="s">
        <v>142</v>
      </c>
      <c r="B37" s="27" t="s">
        <v>143</v>
      </c>
      <c r="C37" s="22">
        <f>Data!G34</f>
        <v>88.759093405611566</v>
      </c>
      <c r="D37" s="23">
        <f t="shared" si="0"/>
        <v>20</v>
      </c>
      <c r="E37" s="22">
        <f>Data!H34</f>
        <v>100.34044748642546</v>
      </c>
      <c r="F37" s="24">
        <f t="shared" si="1"/>
        <v>14</v>
      </c>
      <c r="G37" s="22">
        <f>Data!I34</f>
        <v>88.759093405611566</v>
      </c>
      <c r="H37" s="28">
        <f t="shared" si="2"/>
        <v>20</v>
      </c>
      <c r="I37" s="25">
        <f>Data!J34</f>
        <v>100.34044748642546</v>
      </c>
      <c r="J37" s="28">
        <f t="shared" si="3"/>
        <v>15</v>
      </c>
    </row>
    <row r="38" spans="1:10" x14ac:dyDescent="0.2">
      <c r="A38" s="26" t="s">
        <v>144</v>
      </c>
      <c r="B38" s="27" t="s">
        <v>145</v>
      </c>
      <c r="C38" s="22">
        <f>Data!G35</f>
        <v>250.42919123486936</v>
      </c>
      <c r="D38" s="23">
        <f t="shared" si="0"/>
        <v>2</v>
      </c>
      <c r="E38" s="22">
        <f>Data!H35</f>
        <v>269.40339045852073</v>
      </c>
      <c r="F38" s="24">
        <f t="shared" si="1"/>
        <v>2</v>
      </c>
      <c r="G38" s="22">
        <f>Data!I35</f>
        <v>260.28090747308505</v>
      </c>
      <c r="H38" s="28">
        <f t="shared" si="2"/>
        <v>2</v>
      </c>
      <c r="I38" s="25">
        <f>Data!J35</f>
        <v>279.25510669673639</v>
      </c>
      <c r="J38" s="28">
        <f t="shared" si="3"/>
        <v>1</v>
      </c>
    </row>
    <row r="39" spans="1:10" x14ac:dyDescent="0.2">
      <c r="A39" s="26" t="s">
        <v>146</v>
      </c>
      <c r="B39" s="27" t="s">
        <v>147</v>
      </c>
      <c r="C39" s="22">
        <f>Data!G36</f>
        <v>55.38343118782791</v>
      </c>
      <c r="D39" s="23">
        <f t="shared" si="0"/>
        <v>32</v>
      </c>
      <c r="E39" s="22">
        <f>Data!H36</f>
        <v>63.676018718997796</v>
      </c>
      <c r="F39" s="24">
        <f t="shared" si="1"/>
        <v>28</v>
      </c>
      <c r="G39" s="22">
        <f>Data!I36</f>
        <v>56.740827543888898</v>
      </c>
      <c r="H39" s="28">
        <f t="shared" si="2"/>
        <v>33</v>
      </c>
      <c r="I39" s="25">
        <f>Data!J36</f>
        <v>65.033415075058784</v>
      </c>
      <c r="J39" s="28">
        <f t="shared" si="3"/>
        <v>28</v>
      </c>
    </row>
    <row r="40" spans="1:10" x14ac:dyDescent="0.2">
      <c r="A40" s="26" t="s">
        <v>148</v>
      </c>
      <c r="B40" s="27" t="s">
        <v>149</v>
      </c>
      <c r="C40" s="22">
        <f>Data!G37</f>
        <v>54.55907347148375</v>
      </c>
      <c r="D40" s="23">
        <f t="shared" si="0"/>
        <v>33</v>
      </c>
      <c r="E40" s="22">
        <f>Data!H37</f>
        <v>54.55907347148375</v>
      </c>
      <c r="F40" s="24">
        <f t="shared" si="1"/>
        <v>34</v>
      </c>
      <c r="G40" s="22">
        <f>Data!I37</f>
        <v>54.55907347148375</v>
      </c>
      <c r="H40" s="28">
        <f t="shared" si="2"/>
        <v>35</v>
      </c>
      <c r="I40" s="25">
        <f>Data!J37</f>
        <v>54.55907347148375</v>
      </c>
      <c r="J40" s="28">
        <f t="shared" si="3"/>
        <v>37</v>
      </c>
    </row>
    <row r="41" spans="1:10" x14ac:dyDescent="0.2">
      <c r="A41" s="26" t="s">
        <v>150</v>
      </c>
      <c r="B41" s="27" t="s">
        <v>151</v>
      </c>
      <c r="C41" s="22">
        <f>Data!G38</f>
        <v>91.537205995065904</v>
      </c>
      <c r="D41" s="23">
        <f t="shared" si="0"/>
        <v>18</v>
      </c>
      <c r="E41" s="22">
        <f>Data!H38</f>
        <v>91.537205995065904</v>
      </c>
      <c r="F41" s="24">
        <f t="shared" si="1"/>
        <v>20</v>
      </c>
      <c r="G41" s="22">
        <f>Data!I38</f>
        <v>96.466350056966689</v>
      </c>
      <c r="H41" s="28">
        <f t="shared" si="2"/>
        <v>16</v>
      </c>
      <c r="I41" s="25">
        <f>Data!J38</f>
        <v>96.466350056966689</v>
      </c>
      <c r="J41" s="28">
        <f t="shared" si="3"/>
        <v>18</v>
      </c>
    </row>
    <row r="42" spans="1:10" x14ac:dyDescent="0.2">
      <c r="A42" s="26" t="s">
        <v>152</v>
      </c>
      <c r="B42" s="27" t="s">
        <v>153</v>
      </c>
      <c r="C42" s="22">
        <f>Data!G39</f>
        <v>39.71380007812607</v>
      </c>
      <c r="D42" s="23">
        <f t="shared" si="0"/>
        <v>42</v>
      </c>
      <c r="E42" s="22">
        <f>Data!H39</f>
        <v>47.48130598185724</v>
      </c>
      <c r="F42" s="24">
        <f t="shared" si="1"/>
        <v>42</v>
      </c>
      <c r="G42" s="22">
        <f>Data!I39</f>
        <v>43.597553029991658</v>
      </c>
      <c r="H42" s="28">
        <f t="shared" si="2"/>
        <v>42</v>
      </c>
      <c r="I42" s="25">
        <f>Data!J39</f>
        <v>51.365058933722828</v>
      </c>
      <c r="J42" s="28">
        <f t="shared" si="3"/>
        <v>41</v>
      </c>
    </row>
    <row r="43" spans="1:10" x14ac:dyDescent="0.2">
      <c r="A43" s="26" t="s">
        <v>154</v>
      </c>
      <c r="B43" s="27" t="s">
        <v>155</v>
      </c>
      <c r="C43" s="22">
        <f>Data!G40</f>
        <v>89.159485582270804</v>
      </c>
      <c r="D43" s="23">
        <f t="shared" si="0"/>
        <v>19</v>
      </c>
      <c r="E43" s="22">
        <f>Data!H40</f>
        <v>89.159485582270804</v>
      </c>
      <c r="F43" s="24">
        <f t="shared" si="1"/>
        <v>21</v>
      </c>
      <c r="G43" s="22">
        <f>Data!I40</f>
        <v>89.159485582270804</v>
      </c>
      <c r="H43" s="28">
        <f t="shared" si="2"/>
        <v>19</v>
      </c>
      <c r="I43" s="25">
        <f>Data!J40</f>
        <v>89.159485582270804</v>
      </c>
      <c r="J43" s="28">
        <f t="shared" si="3"/>
        <v>21</v>
      </c>
    </row>
    <row r="44" spans="1:10" x14ac:dyDescent="0.2">
      <c r="A44" s="26" t="s">
        <v>156</v>
      </c>
      <c r="B44" s="27" t="s">
        <v>157</v>
      </c>
      <c r="C44" s="22">
        <f>Data!G41</f>
        <v>71.235962541220317</v>
      </c>
      <c r="D44" s="23">
        <f t="shared" si="0"/>
        <v>24</v>
      </c>
      <c r="E44" s="22">
        <f>Data!H41</f>
        <v>83.107605869682999</v>
      </c>
      <c r="F44" s="24">
        <f t="shared" si="1"/>
        <v>23</v>
      </c>
      <c r="G44" s="22">
        <f>Data!I41</f>
        <v>73.674330137670907</v>
      </c>
      <c r="H44" s="28">
        <f t="shared" si="2"/>
        <v>24</v>
      </c>
      <c r="I44" s="25">
        <f>Data!J41</f>
        <v>85.545973466133589</v>
      </c>
      <c r="J44" s="28">
        <f t="shared" si="3"/>
        <v>23</v>
      </c>
    </row>
    <row r="45" spans="1:10" x14ac:dyDescent="0.2">
      <c r="A45" s="26" t="s">
        <v>158</v>
      </c>
      <c r="B45" s="27" t="s">
        <v>159</v>
      </c>
      <c r="C45" s="22">
        <f>Data!G42</f>
        <v>137.13030547237648</v>
      </c>
      <c r="D45" s="23">
        <f t="shared" si="0"/>
        <v>8</v>
      </c>
      <c r="E45" s="22">
        <f>Data!H42</f>
        <v>148.07158730385464</v>
      </c>
      <c r="F45" s="24">
        <f t="shared" si="1"/>
        <v>8</v>
      </c>
      <c r="G45" s="22">
        <f>Data!I42</f>
        <v>145.57789614610618</v>
      </c>
      <c r="H45" s="28">
        <f t="shared" si="2"/>
        <v>7</v>
      </c>
      <c r="I45" s="25">
        <f>Data!J42</f>
        <v>156.51917797758435</v>
      </c>
      <c r="J45" s="28">
        <f t="shared" si="3"/>
        <v>7</v>
      </c>
    </row>
    <row r="46" spans="1:10" x14ac:dyDescent="0.2">
      <c r="A46" s="26" t="s">
        <v>160</v>
      </c>
      <c r="B46" s="27" t="s">
        <v>161</v>
      </c>
      <c r="C46" s="22">
        <f>Data!G43</f>
        <v>32.00978837714797</v>
      </c>
      <c r="D46" s="23">
        <f t="shared" si="0"/>
        <v>50</v>
      </c>
      <c r="E46" s="22">
        <f>Data!H43</f>
        <v>32.00978837714797</v>
      </c>
      <c r="F46" s="24">
        <f t="shared" si="1"/>
        <v>51</v>
      </c>
      <c r="G46" s="22">
        <f>Data!I43</f>
        <v>32.00978837714797</v>
      </c>
      <c r="H46" s="28">
        <f t="shared" si="2"/>
        <v>50</v>
      </c>
      <c r="I46" s="25">
        <f>Data!J43</f>
        <v>32.00978837714797</v>
      </c>
      <c r="J46" s="28">
        <f t="shared" si="3"/>
        <v>51</v>
      </c>
    </row>
    <row r="47" spans="1:10" x14ac:dyDescent="0.2">
      <c r="A47" s="26" t="s">
        <v>162</v>
      </c>
      <c r="B47" s="27" t="s">
        <v>163</v>
      </c>
      <c r="C47" s="22">
        <f>Data!G44</f>
        <v>33.410417807408606</v>
      </c>
      <c r="D47" s="23">
        <f t="shared" si="0"/>
        <v>49</v>
      </c>
      <c r="E47" s="22">
        <f>Data!H44</f>
        <v>33.410417807408606</v>
      </c>
      <c r="F47" s="24">
        <f t="shared" si="1"/>
        <v>50</v>
      </c>
      <c r="G47" s="22">
        <f>Data!I44</f>
        <v>36.011629551345472</v>
      </c>
      <c r="H47" s="28">
        <f t="shared" si="2"/>
        <v>45</v>
      </c>
      <c r="I47" s="25">
        <f>Data!J44</f>
        <v>36.011629551345472</v>
      </c>
      <c r="J47" s="28">
        <f t="shared" si="3"/>
        <v>48</v>
      </c>
    </row>
    <row r="48" spans="1:10" x14ac:dyDescent="0.2">
      <c r="A48" s="26" t="s">
        <v>164</v>
      </c>
      <c r="B48" s="27" t="s">
        <v>165</v>
      </c>
      <c r="C48" s="22">
        <f>Data!G45</f>
        <v>53.324640600846884</v>
      </c>
      <c r="D48" s="23">
        <f t="shared" si="0"/>
        <v>36</v>
      </c>
      <c r="E48" s="22">
        <f>Data!H45</f>
        <v>58.373524118764273</v>
      </c>
      <c r="F48" s="24">
        <f t="shared" si="1"/>
        <v>32</v>
      </c>
      <c r="G48" s="22">
        <f>Data!I45</f>
        <v>53.324640600846884</v>
      </c>
      <c r="H48" s="28">
        <f t="shared" si="2"/>
        <v>37</v>
      </c>
      <c r="I48" s="25">
        <f>Data!J45</f>
        <v>58.373524118764273</v>
      </c>
      <c r="J48" s="28">
        <f t="shared" si="3"/>
        <v>33</v>
      </c>
    </row>
    <row r="49" spans="1:13" x14ac:dyDescent="0.2">
      <c r="A49" s="26" t="s">
        <v>166</v>
      </c>
      <c r="B49" s="27" t="s">
        <v>167</v>
      </c>
      <c r="C49" s="22">
        <f>Data!G46</f>
        <v>34.074747521711977</v>
      </c>
      <c r="D49" s="23">
        <f t="shared" si="0"/>
        <v>47</v>
      </c>
      <c r="E49" s="22">
        <f>Data!H46</f>
        <v>34.074747521711977</v>
      </c>
      <c r="F49" s="24">
        <f t="shared" si="1"/>
        <v>47</v>
      </c>
      <c r="G49" s="22">
        <f>Data!I46</f>
        <v>35.373117354796989</v>
      </c>
      <c r="H49" s="28">
        <f t="shared" si="2"/>
        <v>48</v>
      </c>
      <c r="I49" s="25">
        <f>Data!J46</f>
        <v>35.373117354796989</v>
      </c>
      <c r="J49" s="28">
        <f t="shared" si="3"/>
        <v>50</v>
      </c>
    </row>
    <row r="50" spans="1:13" x14ac:dyDescent="0.2">
      <c r="A50" s="26" t="s">
        <v>168</v>
      </c>
      <c r="B50" s="27" t="s">
        <v>169</v>
      </c>
      <c r="C50" s="22">
        <f>Data!G47</f>
        <v>34.027257406733312</v>
      </c>
      <c r="D50" s="23">
        <f t="shared" si="0"/>
        <v>48</v>
      </c>
      <c r="E50" s="22">
        <f>Data!H47</f>
        <v>34.027257406733312</v>
      </c>
      <c r="F50" s="24">
        <f t="shared" si="1"/>
        <v>48</v>
      </c>
      <c r="G50" s="22">
        <f>Data!I47</f>
        <v>36.717439125719011</v>
      </c>
      <c r="H50" s="28">
        <f t="shared" si="2"/>
        <v>43</v>
      </c>
      <c r="I50" s="25">
        <f>Data!J47</f>
        <v>36.717439125719011</v>
      </c>
      <c r="J50" s="28">
        <f t="shared" si="3"/>
        <v>45</v>
      </c>
    </row>
    <row r="51" spans="1:13" x14ac:dyDescent="0.2">
      <c r="A51" s="26" t="s">
        <v>170</v>
      </c>
      <c r="B51" s="27" t="s">
        <v>171</v>
      </c>
      <c r="C51" s="22">
        <f>Data!G48</f>
        <v>110.54058291078233</v>
      </c>
      <c r="D51" s="23">
        <f t="shared" si="0"/>
        <v>11</v>
      </c>
      <c r="E51" s="22">
        <f>Data!H48</f>
        <v>125.51980973254219</v>
      </c>
      <c r="F51" s="24">
        <f t="shared" si="1"/>
        <v>11</v>
      </c>
      <c r="G51" s="22">
        <f>Data!I48</f>
        <v>118.23039571965207</v>
      </c>
      <c r="H51" s="28">
        <f t="shared" si="2"/>
        <v>11</v>
      </c>
      <c r="I51" s="25">
        <f>Data!J48</f>
        <v>133.20962254141193</v>
      </c>
      <c r="J51" s="28">
        <f t="shared" si="3"/>
        <v>10</v>
      </c>
    </row>
    <row r="52" spans="1:13" x14ac:dyDescent="0.2">
      <c r="A52" s="26" t="s">
        <v>172</v>
      </c>
      <c r="B52" s="27" t="s">
        <v>173</v>
      </c>
      <c r="C52" s="22">
        <f>Data!G49</f>
        <v>34.119758427212282</v>
      </c>
      <c r="D52" s="23">
        <f t="shared" si="0"/>
        <v>46</v>
      </c>
      <c r="E52" s="22">
        <f>Data!H49</f>
        <v>36.774162345420315</v>
      </c>
      <c r="F52" s="24">
        <f t="shared" si="1"/>
        <v>44</v>
      </c>
      <c r="G52" s="22">
        <f>Data!I49</f>
        <v>35.711577103753697</v>
      </c>
      <c r="H52" s="28">
        <f t="shared" si="2"/>
        <v>46</v>
      </c>
      <c r="I52" s="25">
        <f>Data!J49</f>
        <v>38.36598102196173</v>
      </c>
      <c r="J52" s="28">
        <f t="shared" si="3"/>
        <v>44</v>
      </c>
    </row>
    <row r="53" spans="1:13" x14ac:dyDescent="0.2">
      <c r="A53" s="26" t="s">
        <v>174</v>
      </c>
      <c r="B53" s="27" t="s">
        <v>175</v>
      </c>
      <c r="C53" s="22">
        <f>Data!G50</f>
        <v>142.83908409860541</v>
      </c>
      <c r="D53" s="23">
        <f t="shared" si="0"/>
        <v>7</v>
      </c>
      <c r="E53" s="22">
        <f>Data!H50</f>
        <v>153.97213085056961</v>
      </c>
      <c r="F53" s="24">
        <f t="shared" si="1"/>
        <v>7</v>
      </c>
      <c r="G53" s="22">
        <f>Data!I50</f>
        <v>143.88743137386669</v>
      </c>
      <c r="H53" s="28">
        <f t="shared" si="2"/>
        <v>8</v>
      </c>
      <c r="I53" s="25">
        <f>Data!J50</f>
        <v>155.02047812583089</v>
      </c>
      <c r="J53" s="28">
        <f t="shared" si="3"/>
        <v>8</v>
      </c>
    </row>
    <row r="54" spans="1:13" x14ac:dyDescent="0.2">
      <c r="A54" s="26" t="s">
        <v>176</v>
      </c>
      <c r="B54" s="27" t="s">
        <v>177</v>
      </c>
      <c r="C54" s="22">
        <f>Data!G51</f>
        <v>73.574960035527951</v>
      </c>
      <c r="D54" s="23">
        <f t="shared" si="0"/>
        <v>23</v>
      </c>
      <c r="E54" s="22">
        <f>Data!H51</f>
        <v>73.574960035527951</v>
      </c>
      <c r="F54" s="24">
        <f t="shared" si="1"/>
        <v>24</v>
      </c>
      <c r="G54" s="22">
        <f>Data!I51</f>
        <v>79.642761506639076</v>
      </c>
      <c r="H54" s="28">
        <f t="shared" si="2"/>
        <v>23</v>
      </c>
      <c r="I54" s="25">
        <f>Data!J51</f>
        <v>79.642761506639076</v>
      </c>
      <c r="J54" s="28">
        <f t="shared" si="3"/>
        <v>24</v>
      </c>
    </row>
    <row r="55" spans="1:13" x14ac:dyDescent="0.2">
      <c r="A55" s="26" t="s">
        <v>178</v>
      </c>
      <c r="B55" s="27" t="s">
        <v>179</v>
      </c>
      <c r="C55" s="22">
        <f>Data!G52</f>
        <v>92.643931466378163</v>
      </c>
      <c r="D55" s="23">
        <f t="shared" si="0"/>
        <v>17</v>
      </c>
      <c r="E55" s="22">
        <f>Data!H52</f>
        <v>103.74262793148897</v>
      </c>
      <c r="F55" s="24">
        <f t="shared" si="1"/>
        <v>13</v>
      </c>
      <c r="G55" s="22">
        <f>Data!I52</f>
        <v>95.365182187949316</v>
      </c>
      <c r="H55" s="28">
        <f t="shared" si="2"/>
        <v>17</v>
      </c>
      <c r="I55" s="25">
        <f>Data!J52</f>
        <v>106.46387865306012</v>
      </c>
      <c r="J55" s="28">
        <f t="shared" si="3"/>
        <v>13</v>
      </c>
    </row>
    <row r="56" spans="1:13" x14ac:dyDescent="0.2">
      <c r="A56" s="26" t="s">
        <v>180</v>
      </c>
      <c r="B56" s="27" t="s">
        <v>181</v>
      </c>
      <c r="C56" s="29">
        <f>Data!G53</f>
        <v>51.727678359259727</v>
      </c>
      <c r="D56" s="30">
        <f t="shared" si="0"/>
        <v>37</v>
      </c>
      <c r="E56" s="29">
        <f>Data!H53</f>
        <v>51.727678359259727</v>
      </c>
      <c r="F56" s="31">
        <f t="shared" si="1"/>
        <v>39</v>
      </c>
      <c r="G56" s="29">
        <f>Data!I53</f>
        <v>54.969163626583708</v>
      </c>
      <c r="H56" s="32">
        <f t="shared" si="2"/>
        <v>34</v>
      </c>
      <c r="I56" s="33">
        <f>Data!J53</f>
        <v>54.969163626583708</v>
      </c>
      <c r="J56" s="32">
        <f t="shared" si="3"/>
        <v>36</v>
      </c>
    </row>
    <row r="57" spans="1:13" ht="15" customHeight="1" x14ac:dyDescent="0.2">
      <c r="A57" s="36" t="s">
        <v>198</v>
      </c>
      <c r="B57" s="37"/>
      <c r="C57" s="37"/>
      <c r="D57" s="37"/>
      <c r="E57" s="37"/>
      <c r="F57" s="37"/>
      <c r="G57" s="37"/>
      <c r="H57" s="37"/>
      <c r="I57" s="37"/>
      <c r="J57" s="38"/>
    </row>
    <row r="58" spans="1:13" x14ac:dyDescent="0.2">
      <c r="A58" s="39"/>
      <c r="B58" s="40"/>
      <c r="C58" s="40"/>
      <c r="D58" s="40"/>
      <c r="E58" s="40"/>
      <c r="F58" s="40"/>
      <c r="G58" s="40"/>
      <c r="H58" s="40"/>
      <c r="I58" s="40"/>
      <c r="J58" s="41"/>
    </row>
    <row r="59" spans="1:13" x14ac:dyDescent="0.2">
      <c r="A59" s="42"/>
      <c r="B59" s="43"/>
      <c r="C59" s="43"/>
      <c r="D59" s="43"/>
      <c r="E59" s="43"/>
      <c r="F59" s="43"/>
      <c r="G59" s="43"/>
      <c r="H59" s="43"/>
      <c r="I59" s="43"/>
      <c r="J59" s="44"/>
    </row>
    <row r="60" spans="1:13" x14ac:dyDescent="0.2">
      <c r="A60" s="34"/>
      <c r="B60" s="34"/>
      <c r="C60" s="34"/>
      <c r="D60" s="34"/>
      <c r="E60" s="34"/>
      <c r="F60" s="34"/>
      <c r="G60" s="34"/>
      <c r="H60" s="34"/>
      <c r="I60" s="34"/>
      <c r="J60" s="34"/>
      <c r="K60" s="35"/>
      <c r="L60" s="35"/>
      <c r="M60" s="35"/>
    </row>
    <row r="61" spans="1:13" x14ac:dyDescent="0.2">
      <c r="A61" s="34"/>
      <c r="B61" s="34"/>
      <c r="C61" s="34"/>
      <c r="D61" s="34"/>
      <c r="E61" s="34"/>
      <c r="F61" s="34"/>
      <c r="G61" s="34"/>
      <c r="H61" s="34"/>
      <c r="I61" s="34"/>
      <c r="J61" s="34"/>
      <c r="K61" s="35"/>
      <c r="L61" s="35"/>
      <c r="M61" s="35"/>
    </row>
    <row r="62" spans="1:13" x14ac:dyDescent="0.2">
      <c r="A62" s="34"/>
      <c r="B62" s="34"/>
      <c r="C62" s="34"/>
      <c r="D62" s="34"/>
      <c r="E62" s="34"/>
      <c r="F62" s="34"/>
      <c r="G62" s="34"/>
      <c r="H62" s="34"/>
      <c r="I62" s="34"/>
      <c r="J62" s="34"/>
      <c r="K62" s="35"/>
      <c r="L62" s="35"/>
      <c r="M62" s="35"/>
    </row>
    <row r="63" spans="1:13" x14ac:dyDescent="0.2">
      <c r="A63" s="34"/>
      <c r="B63" s="34"/>
      <c r="C63" s="34"/>
      <c r="D63" s="34"/>
      <c r="E63" s="34"/>
      <c r="F63" s="34"/>
      <c r="G63" s="34"/>
      <c r="H63" s="34"/>
      <c r="I63" s="34"/>
      <c r="J63" s="34"/>
      <c r="K63" s="35"/>
      <c r="L63" s="35"/>
      <c r="M63" s="35"/>
    </row>
    <row r="64" spans="1:13" x14ac:dyDescent="0.2">
      <c r="A64" s="34"/>
      <c r="B64" s="34"/>
      <c r="C64" s="34"/>
      <c r="D64" s="34"/>
      <c r="E64" s="34"/>
      <c r="F64" s="34"/>
      <c r="G64" s="34"/>
      <c r="H64" s="35"/>
      <c r="I64" s="35"/>
      <c r="J64" s="35"/>
      <c r="K64" s="35"/>
      <c r="L64" s="35"/>
      <c r="M64" s="35"/>
    </row>
    <row r="65" spans="1:13" x14ac:dyDescent="0.2">
      <c r="A65" s="35"/>
      <c r="B65" s="35"/>
      <c r="C65" s="35"/>
      <c r="D65" s="35"/>
      <c r="E65" s="35"/>
      <c r="F65" s="35"/>
      <c r="G65" s="35"/>
      <c r="H65" s="35"/>
      <c r="I65" s="35"/>
      <c r="J65" s="35"/>
      <c r="K65" s="35"/>
      <c r="L65" s="35"/>
      <c r="M65" s="35"/>
    </row>
    <row r="66" spans="1:13" x14ac:dyDescent="0.2">
      <c r="A66" s="35"/>
      <c r="B66" s="35"/>
      <c r="C66" s="35"/>
      <c r="D66" s="35"/>
      <c r="E66" s="35"/>
      <c r="F66" s="35"/>
      <c r="G66" s="35"/>
      <c r="H66" s="35"/>
      <c r="I66" s="35"/>
      <c r="J66" s="35"/>
      <c r="K66" s="35"/>
      <c r="L66" s="35"/>
      <c r="M66" s="35"/>
    </row>
    <row r="67" spans="1:13" x14ac:dyDescent="0.2">
      <c r="A67" s="35"/>
      <c r="B67" s="35"/>
      <c r="C67" s="35"/>
      <c r="D67" s="35"/>
      <c r="E67" s="35"/>
      <c r="F67" s="35"/>
      <c r="G67" s="35"/>
      <c r="H67" s="35"/>
      <c r="I67" s="35"/>
    </row>
  </sheetData>
  <mergeCells count="9">
    <mergeCell ref="I3:J3"/>
    <mergeCell ref="A1:J1"/>
    <mergeCell ref="A2:J2"/>
    <mergeCell ref="A57:J59"/>
    <mergeCell ref="A3:A4"/>
    <mergeCell ref="B3:B4"/>
    <mergeCell ref="C3:D3"/>
    <mergeCell ref="E3:F3"/>
    <mergeCell ref="G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Federal and State TANF Totals</vt:lpstr>
      <vt:lpstr>Federal TANF Summary</vt:lpstr>
      <vt:lpstr>Data</vt:lpstr>
      <vt:lpstr>T1 - TANF Spending and Transfer</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2016-10-04T15:38:42Z</dcterms:created>
  <dcterms:modified xsi:type="dcterms:W3CDTF">2016-10-04T16:00:16Z</dcterms:modified>
</cp:coreProperties>
</file>