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65" yWindow="0" windowWidth="20895" windowHeight="13740" tabRatio="500" firstSheet="11" activeTab="15"/>
  </bookViews>
  <sheets>
    <sheet name="K-12" sheetId="5" r:id="rId1"/>
    <sheet name="Higher" sheetId="6" r:id="rId2"/>
    <sheet name="Highway" sheetId="7" r:id="rId3"/>
    <sheet name="Transit" sheetId="8" r:id="rId4"/>
    <sheet name="Corrections" sheetId="9" r:id="rId5"/>
    <sheet name="Police" sheetId="10" r:id="rId6"/>
    <sheet name="Fire" sheetId="11" r:id="rId7"/>
    <sheet name="Housing" sheetId="12" r:id="rId8"/>
    <sheet name="Parks" sheetId="13" r:id="rId9"/>
    <sheet name="Resources" sheetId="14" r:id="rId10"/>
    <sheet name="Financial" sheetId="15" r:id="rId11"/>
    <sheet name="Judicial" sheetId="16" r:id="rId12"/>
    <sheet name="Admin" sheetId="17" r:id="rId13"/>
    <sheet name="Payroll per Unit" sheetId="1" r:id="rId14"/>
    <sheet name="Median Zone" sheetId="2" r:id="rId15"/>
    <sheet name="Mean Zone" sheetId="3" r:id="rId16"/>
    <sheet name="Category - Zone Crosswalk" sheetId="4" r:id="rId17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6" l="1"/>
  <c r="E6" i="6" s="1"/>
  <c r="E1" i="17"/>
  <c r="E41" i="17" s="1"/>
  <c r="C51" i="17"/>
  <c r="C43" i="17"/>
  <c r="C42" i="17"/>
  <c r="C35" i="17"/>
  <c r="C34" i="17"/>
  <c r="C27" i="17"/>
  <c r="C26" i="17"/>
  <c r="C19" i="17"/>
  <c r="C18" i="17"/>
  <c r="C11" i="17"/>
  <c r="C10" i="17"/>
  <c r="C3" i="17"/>
  <c r="C2" i="17"/>
  <c r="C1" i="17"/>
  <c r="C49" i="17"/>
  <c r="C50" i="16"/>
  <c r="C42" i="16"/>
  <c r="C34" i="16"/>
  <c r="C26" i="16"/>
  <c r="C18" i="16"/>
  <c r="C10" i="16"/>
  <c r="C2" i="16"/>
  <c r="E1" i="16"/>
  <c r="E9" i="16" s="1"/>
  <c r="C1" i="16"/>
  <c r="C49" i="16"/>
  <c r="E1" i="15"/>
  <c r="E47" i="15" s="1"/>
  <c r="C1" i="15"/>
  <c r="C49" i="15"/>
  <c r="C51" i="14"/>
  <c r="C46" i="14"/>
  <c r="D51" i="14"/>
  <c r="D46" i="14"/>
  <c r="C43" i="14"/>
  <c r="D43" i="14"/>
  <c r="C42" i="14"/>
  <c r="D42" i="14"/>
  <c r="C38" i="14"/>
  <c r="D38" i="14"/>
  <c r="C35" i="14"/>
  <c r="D35" i="14"/>
  <c r="C34" i="14"/>
  <c r="D34" i="14"/>
  <c r="C30" i="14"/>
  <c r="D30" i="14"/>
  <c r="C27" i="14"/>
  <c r="D27" i="14"/>
  <c r="C26" i="14"/>
  <c r="D26" i="14"/>
  <c r="C22" i="14"/>
  <c r="D22" i="14"/>
  <c r="C19" i="14"/>
  <c r="D19" i="14"/>
  <c r="C18" i="14"/>
  <c r="D18" i="14"/>
  <c r="C14" i="14"/>
  <c r="D14" i="14"/>
  <c r="C11" i="14"/>
  <c r="D11" i="14"/>
  <c r="C10" i="14"/>
  <c r="D10" i="14"/>
  <c r="C6" i="14"/>
  <c r="D6" i="14"/>
  <c r="C3" i="14"/>
  <c r="D3" i="14"/>
  <c r="C2" i="14"/>
  <c r="D2" i="14"/>
  <c r="E1" i="14"/>
  <c r="E37" i="14" s="1"/>
  <c r="C1" i="14"/>
  <c r="C49" i="14"/>
  <c r="D49" i="14"/>
  <c r="C2" i="13"/>
  <c r="E1" i="13"/>
  <c r="E13" i="13" s="1"/>
  <c r="C1" i="13"/>
  <c r="C49" i="13"/>
  <c r="C50" i="12"/>
  <c r="C42" i="12"/>
  <c r="C34" i="12"/>
  <c r="C26" i="12"/>
  <c r="C18" i="12"/>
  <c r="C10" i="12"/>
  <c r="C7" i="12"/>
  <c r="C2" i="12"/>
  <c r="E1" i="12"/>
  <c r="E2" i="12" s="1"/>
  <c r="C1" i="12"/>
  <c r="C49" i="12"/>
  <c r="C16" i="11"/>
  <c r="C8" i="11"/>
  <c r="E1" i="11"/>
  <c r="E5" i="11" s="1"/>
  <c r="C1" i="11"/>
  <c r="C24" i="11"/>
  <c r="C10" i="10"/>
  <c r="C2" i="10"/>
  <c r="E1" i="10"/>
  <c r="E53" i="10" s="1"/>
  <c r="C1" i="10"/>
  <c r="C49" i="10"/>
  <c r="C51" i="9"/>
  <c r="C46" i="9"/>
  <c r="D51" i="9"/>
  <c r="D46" i="9"/>
  <c r="C43" i="9"/>
  <c r="D43" i="9"/>
  <c r="C38" i="9"/>
  <c r="D38" i="9"/>
  <c r="C35" i="9"/>
  <c r="D35" i="9"/>
  <c r="C30" i="9"/>
  <c r="D30" i="9"/>
  <c r="C27" i="9"/>
  <c r="D27" i="9"/>
  <c r="C26" i="9"/>
  <c r="D26" i="9"/>
  <c r="C22" i="9"/>
  <c r="D22" i="9"/>
  <c r="C19" i="9"/>
  <c r="D19" i="9"/>
  <c r="C18" i="9"/>
  <c r="D18" i="9"/>
  <c r="C14" i="9"/>
  <c r="D14" i="9"/>
  <c r="C11" i="9"/>
  <c r="D11" i="9"/>
  <c r="C10" i="9"/>
  <c r="D10" i="9"/>
  <c r="C6" i="9"/>
  <c r="D6" i="9"/>
  <c r="C3" i="9"/>
  <c r="D3" i="9"/>
  <c r="C2" i="9"/>
  <c r="D2" i="9"/>
  <c r="E1" i="9"/>
  <c r="E41" i="9" s="1"/>
  <c r="C1" i="9"/>
  <c r="C49" i="9"/>
  <c r="D49" i="9"/>
  <c r="E1" i="8"/>
  <c r="E47" i="8" s="1"/>
  <c r="C1" i="8"/>
  <c r="C49" i="8"/>
  <c r="C51" i="7"/>
  <c r="C47" i="7"/>
  <c r="C43" i="7"/>
  <c r="C39" i="7"/>
  <c r="C36" i="7"/>
  <c r="C35" i="7"/>
  <c r="C31" i="7"/>
  <c r="C28" i="7"/>
  <c r="C27" i="7"/>
  <c r="C23" i="7"/>
  <c r="C20" i="7"/>
  <c r="C19" i="7"/>
  <c r="C15" i="7"/>
  <c r="C12" i="7"/>
  <c r="C11" i="7"/>
  <c r="C7" i="7"/>
  <c r="C4" i="7"/>
  <c r="C3" i="7"/>
  <c r="E1" i="7"/>
  <c r="E10" i="7" s="1"/>
  <c r="C1" i="7"/>
  <c r="C50" i="7"/>
  <c r="C52" i="6"/>
  <c r="C50" i="6"/>
  <c r="C48" i="6"/>
  <c r="C47" i="6"/>
  <c r="C44" i="6"/>
  <c r="C42" i="6"/>
  <c r="C40" i="6"/>
  <c r="C39" i="6"/>
  <c r="C36" i="6"/>
  <c r="C34" i="6"/>
  <c r="C32" i="6"/>
  <c r="C31" i="6"/>
  <c r="C28" i="6"/>
  <c r="C26" i="6"/>
  <c r="C24" i="6"/>
  <c r="C23" i="6"/>
  <c r="C20" i="6"/>
  <c r="C18" i="6"/>
  <c r="C17" i="6"/>
  <c r="C16" i="6"/>
  <c r="C15" i="6"/>
  <c r="C14" i="6"/>
  <c r="C12" i="6"/>
  <c r="C10" i="6"/>
  <c r="C9" i="6"/>
  <c r="C8" i="6"/>
  <c r="C7" i="6"/>
  <c r="C6" i="6"/>
  <c r="C4" i="6"/>
  <c r="C2" i="6"/>
  <c r="C1" i="6"/>
  <c r="C49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C46" i="17"/>
  <c r="D10" i="17"/>
  <c r="D19" i="17"/>
  <c r="D11" i="17"/>
  <c r="D51" i="17"/>
  <c r="D49" i="17"/>
  <c r="D42" i="17"/>
  <c r="D34" i="17"/>
  <c r="D43" i="17"/>
  <c r="D2" i="17"/>
  <c r="D26" i="17"/>
  <c r="D18" i="17"/>
  <c r="D35" i="17"/>
  <c r="D3" i="17"/>
  <c r="C7" i="17"/>
  <c r="C15" i="17"/>
  <c r="D15" i="17"/>
  <c r="C39" i="17"/>
  <c r="D39" i="17"/>
  <c r="C47" i="17"/>
  <c r="D47" i="17"/>
  <c r="C4" i="17"/>
  <c r="D4" i="17"/>
  <c r="C6" i="17"/>
  <c r="D6" i="17"/>
  <c r="C12" i="17"/>
  <c r="D12" i="17"/>
  <c r="C14" i="17"/>
  <c r="C22" i="17"/>
  <c r="D22" i="17"/>
  <c r="C30" i="17"/>
  <c r="D30" i="17"/>
  <c r="C38" i="17"/>
  <c r="D38" i="17"/>
  <c r="C44" i="17"/>
  <c r="D44" i="17"/>
  <c r="D46" i="17"/>
  <c r="C8" i="17"/>
  <c r="D8" i="17"/>
  <c r="C16" i="17"/>
  <c r="D16" i="17"/>
  <c r="C24" i="17"/>
  <c r="D24" i="17"/>
  <c r="C32" i="17"/>
  <c r="C40" i="17"/>
  <c r="D40" i="17"/>
  <c r="C48" i="17"/>
  <c r="D48" i="17"/>
  <c r="C5" i="17"/>
  <c r="D5" i="17"/>
  <c r="C13" i="17"/>
  <c r="D13" i="17"/>
  <c r="C21" i="17"/>
  <c r="D21" i="17"/>
  <c r="C29" i="17"/>
  <c r="D29" i="17"/>
  <c r="C37" i="17"/>
  <c r="D37" i="17"/>
  <c r="C45" i="17"/>
  <c r="D45" i="17"/>
  <c r="C53" i="17"/>
  <c r="D53" i="17"/>
  <c r="C50" i="17"/>
  <c r="D50" i="17"/>
  <c r="C23" i="17"/>
  <c r="D23" i="17"/>
  <c r="C31" i="17"/>
  <c r="D31" i="17"/>
  <c r="C20" i="17"/>
  <c r="D20" i="17"/>
  <c r="C28" i="17"/>
  <c r="D28" i="17"/>
  <c r="C36" i="17"/>
  <c r="D36" i="17"/>
  <c r="C52" i="17"/>
  <c r="D52" i="17"/>
  <c r="C9" i="17"/>
  <c r="D9" i="17"/>
  <c r="C17" i="17"/>
  <c r="D17" i="17"/>
  <c r="C25" i="17"/>
  <c r="D25" i="17"/>
  <c r="C33" i="17"/>
  <c r="D33" i="17"/>
  <c r="C41" i="17"/>
  <c r="D41" i="17"/>
  <c r="C46" i="16"/>
  <c r="D49" i="16"/>
  <c r="D50" i="16"/>
  <c r="D18" i="16"/>
  <c r="D34" i="16"/>
  <c r="D2" i="16"/>
  <c r="C39" i="16"/>
  <c r="C4" i="16"/>
  <c r="C12" i="16"/>
  <c r="D12" i="16"/>
  <c r="C28" i="16"/>
  <c r="D28" i="16"/>
  <c r="C6" i="16"/>
  <c r="C14" i="16"/>
  <c r="C22" i="16"/>
  <c r="D22" i="16"/>
  <c r="C30" i="16"/>
  <c r="D30" i="16"/>
  <c r="C38" i="16"/>
  <c r="D46" i="16"/>
  <c r="C7" i="16"/>
  <c r="D7" i="16"/>
  <c r="C15" i="16"/>
  <c r="D15" i="16"/>
  <c r="C23" i="16"/>
  <c r="D23" i="16"/>
  <c r="C47" i="16"/>
  <c r="C44" i="16"/>
  <c r="D44" i="16"/>
  <c r="C52" i="16"/>
  <c r="D52" i="16"/>
  <c r="C3" i="16"/>
  <c r="D3" i="16"/>
  <c r="C11" i="16"/>
  <c r="D11" i="16"/>
  <c r="C19" i="16"/>
  <c r="D19" i="16"/>
  <c r="C27" i="16"/>
  <c r="D27" i="16"/>
  <c r="C35" i="16"/>
  <c r="D35" i="16"/>
  <c r="C43" i="16"/>
  <c r="D43" i="16"/>
  <c r="C51" i="16"/>
  <c r="D51" i="16"/>
  <c r="C8" i="16"/>
  <c r="D8" i="16"/>
  <c r="C16" i="16"/>
  <c r="D16" i="16"/>
  <c r="C24" i="16"/>
  <c r="D24" i="16"/>
  <c r="C32" i="16"/>
  <c r="D32" i="16"/>
  <c r="C40" i="16"/>
  <c r="D40" i="16"/>
  <c r="C48" i="16"/>
  <c r="D48" i="16"/>
  <c r="C5" i="16"/>
  <c r="D5" i="16"/>
  <c r="C13" i="16"/>
  <c r="D13" i="16"/>
  <c r="C21" i="16"/>
  <c r="D21" i="16"/>
  <c r="C29" i="16"/>
  <c r="D29" i="16"/>
  <c r="C37" i="16"/>
  <c r="D37" i="16"/>
  <c r="C45" i="16"/>
  <c r="D45" i="16"/>
  <c r="C53" i="16"/>
  <c r="D53" i="16"/>
  <c r="C31" i="16"/>
  <c r="D31" i="16"/>
  <c r="C20" i="16"/>
  <c r="D20" i="16"/>
  <c r="C36" i="16"/>
  <c r="D36" i="16"/>
  <c r="C9" i="16"/>
  <c r="D9" i="16"/>
  <c r="C17" i="16"/>
  <c r="D17" i="16"/>
  <c r="C25" i="16"/>
  <c r="D25" i="16"/>
  <c r="C33" i="16"/>
  <c r="D33" i="16"/>
  <c r="C41" i="16"/>
  <c r="D41" i="16"/>
  <c r="C46" i="15"/>
  <c r="D49" i="15"/>
  <c r="C2" i="15"/>
  <c r="C26" i="15"/>
  <c r="C42" i="15"/>
  <c r="C6" i="15"/>
  <c r="C14" i="15"/>
  <c r="D14" i="15"/>
  <c r="C22" i="15"/>
  <c r="C30" i="15"/>
  <c r="C38" i="15"/>
  <c r="D46" i="15"/>
  <c r="C3" i="15"/>
  <c r="C11" i="15"/>
  <c r="C19" i="15"/>
  <c r="C27" i="15"/>
  <c r="D27" i="15"/>
  <c r="C35" i="15"/>
  <c r="C43" i="15"/>
  <c r="C51" i="15"/>
  <c r="C16" i="15"/>
  <c r="C24" i="15"/>
  <c r="D24" i="15"/>
  <c r="C32" i="15"/>
  <c r="D32" i="15"/>
  <c r="C40" i="15"/>
  <c r="C48" i="15"/>
  <c r="C5" i="15"/>
  <c r="C13" i="15"/>
  <c r="D13" i="15"/>
  <c r="C21" i="15"/>
  <c r="C29" i="15"/>
  <c r="C37" i="15"/>
  <c r="C45" i="15"/>
  <c r="D45" i="15"/>
  <c r="C53" i="15"/>
  <c r="C8" i="15"/>
  <c r="C18" i="15"/>
  <c r="C50" i="15"/>
  <c r="C7" i="15"/>
  <c r="D7" i="15"/>
  <c r="C15" i="15"/>
  <c r="C23" i="15"/>
  <c r="C31" i="15"/>
  <c r="C39" i="15"/>
  <c r="D39" i="15"/>
  <c r="C47" i="15"/>
  <c r="C10" i="15"/>
  <c r="C34" i="15"/>
  <c r="C4" i="15"/>
  <c r="C12" i="15"/>
  <c r="D12" i="15"/>
  <c r="C20" i="15"/>
  <c r="D20" i="15"/>
  <c r="C28" i="15"/>
  <c r="C36" i="15"/>
  <c r="C44" i="15"/>
  <c r="C52" i="15"/>
  <c r="C9" i="15"/>
  <c r="C17" i="15"/>
  <c r="C25" i="15"/>
  <c r="C33" i="15"/>
  <c r="D33" i="15"/>
  <c r="C41" i="15"/>
  <c r="C8" i="14"/>
  <c r="D8" i="14"/>
  <c r="C16" i="14"/>
  <c r="D16" i="14"/>
  <c r="C24" i="14"/>
  <c r="D24" i="14"/>
  <c r="C32" i="14"/>
  <c r="D32" i="14"/>
  <c r="C40" i="14"/>
  <c r="D40" i="14"/>
  <c r="C48" i="14"/>
  <c r="D48" i="14"/>
  <c r="C5" i="14"/>
  <c r="D5" i="14"/>
  <c r="C13" i="14"/>
  <c r="D13" i="14"/>
  <c r="E19" i="14"/>
  <c r="C21" i="14"/>
  <c r="D21" i="14"/>
  <c r="C29" i="14"/>
  <c r="D29" i="14"/>
  <c r="C37" i="14"/>
  <c r="D37" i="14"/>
  <c r="C45" i="14"/>
  <c r="D45" i="14"/>
  <c r="C53" i="14"/>
  <c r="D53" i="14"/>
  <c r="C7" i="14"/>
  <c r="D7" i="14"/>
  <c r="C31" i="14"/>
  <c r="D31" i="14"/>
  <c r="C39" i="14"/>
  <c r="D39" i="14"/>
  <c r="C47" i="14"/>
  <c r="D47" i="14"/>
  <c r="C4" i="14"/>
  <c r="D4" i="14"/>
  <c r="C12" i="14"/>
  <c r="D12" i="14"/>
  <c r="C20" i="14"/>
  <c r="D20" i="14"/>
  <c r="C28" i="14"/>
  <c r="D28" i="14"/>
  <c r="C36" i="14"/>
  <c r="D36" i="14"/>
  <c r="C44" i="14"/>
  <c r="D44" i="14"/>
  <c r="C52" i="14"/>
  <c r="D52" i="14"/>
  <c r="C50" i="14"/>
  <c r="D50" i="14"/>
  <c r="C15" i="14"/>
  <c r="D15" i="14"/>
  <c r="C23" i="14"/>
  <c r="D23" i="14"/>
  <c r="C9" i="14"/>
  <c r="D9" i="14"/>
  <c r="C17" i="14"/>
  <c r="D17" i="14"/>
  <c r="C25" i="14"/>
  <c r="D25" i="14"/>
  <c r="C33" i="14"/>
  <c r="D33" i="14"/>
  <c r="C41" i="14"/>
  <c r="D41" i="14"/>
  <c r="C18" i="13"/>
  <c r="C23" i="13"/>
  <c r="C39" i="13"/>
  <c r="C46" i="13"/>
  <c r="D39" i="13"/>
  <c r="C12" i="13"/>
  <c r="D12" i="13"/>
  <c r="C6" i="13"/>
  <c r="C14" i="13"/>
  <c r="C22" i="13"/>
  <c r="C30" i="13"/>
  <c r="D30" i="13"/>
  <c r="C38" i="13"/>
  <c r="D46" i="13"/>
  <c r="C26" i="13"/>
  <c r="C50" i="13"/>
  <c r="C15" i="13"/>
  <c r="D15" i="13"/>
  <c r="C31" i="13"/>
  <c r="D31" i="13"/>
  <c r="C4" i="13"/>
  <c r="C20" i="13"/>
  <c r="C28" i="13"/>
  <c r="D28" i="13"/>
  <c r="C36" i="13"/>
  <c r="C44" i="13"/>
  <c r="C52" i="13"/>
  <c r="D52" i="13"/>
  <c r="C3" i="13"/>
  <c r="D3" i="13"/>
  <c r="C11" i="13"/>
  <c r="C19" i="13"/>
  <c r="C27" i="13"/>
  <c r="C35" i="13"/>
  <c r="D35" i="13"/>
  <c r="C43" i="13"/>
  <c r="C51" i="13"/>
  <c r="C8" i="13"/>
  <c r="C16" i="13"/>
  <c r="C24" i="13"/>
  <c r="D24" i="13"/>
  <c r="C32" i="13"/>
  <c r="D32" i="13"/>
  <c r="C40" i="13"/>
  <c r="C48" i="13"/>
  <c r="C5" i="13"/>
  <c r="C13" i="13"/>
  <c r="C21" i="13"/>
  <c r="D21" i="13"/>
  <c r="C29" i="13"/>
  <c r="C37" i="13"/>
  <c r="C45" i="13"/>
  <c r="C53" i="13"/>
  <c r="D53" i="13"/>
  <c r="C10" i="13"/>
  <c r="C34" i="13"/>
  <c r="C42" i="13"/>
  <c r="D42" i="13"/>
  <c r="C7" i="13"/>
  <c r="C47" i="13"/>
  <c r="C9" i="13"/>
  <c r="D9" i="13"/>
  <c r="C17" i="13"/>
  <c r="C25" i="13"/>
  <c r="D25" i="13"/>
  <c r="C33" i="13"/>
  <c r="C41" i="13"/>
  <c r="D41" i="13"/>
  <c r="E32" i="12"/>
  <c r="C46" i="12"/>
  <c r="D26" i="12"/>
  <c r="D7" i="12"/>
  <c r="D42" i="12"/>
  <c r="D49" i="12"/>
  <c r="C12" i="12"/>
  <c r="C17" i="12"/>
  <c r="D17" i="12"/>
  <c r="C25" i="12"/>
  <c r="D25" i="12"/>
  <c r="C6" i="12"/>
  <c r="C14" i="12"/>
  <c r="C22" i="12"/>
  <c r="D22" i="12"/>
  <c r="C30" i="12"/>
  <c r="D30" i="12"/>
  <c r="C38" i="12"/>
  <c r="D46" i="12"/>
  <c r="C36" i="12"/>
  <c r="D36" i="12"/>
  <c r="C3" i="12"/>
  <c r="D3" i="12"/>
  <c r="C11" i="12"/>
  <c r="C19" i="12"/>
  <c r="D19" i="12"/>
  <c r="C27" i="12"/>
  <c r="D27" i="12"/>
  <c r="C35" i="12"/>
  <c r="D35" i="12"/>
  <c r="C43" i="12"/>
  <c r="C51" i="12"/>
  <c r="D51" i="12"/>
  <c r="C8" i="12"/>
  <c r="D8" i="12"/>
  <c r="C16" i="12"/>
  <c r="D16" i="12"/>
  <c r="C24" i="12"/>
  <c r="D24" i="12"/>
  <c r="C32" i="12"/>
  <c r="D32" i="12"/>
  <c r="C40" i="12"/>
  <c r="C48" i="12"/>
  <c r="C5" i="12"/>
  <c r="D5" i="12"/>
  <c r="C13" i="12"/>
  <c r="D13" i="12"/>
  <c r="C21" i="12"/>
  <c r="D21" i="12"/>
  <c r="C29" i="12"/>
  <c r="C37" i="12"/>
  <c r="D37" i="12"/>
  <c r="C45" i="12"/>
  <c r="D45" i="12"/>
  <c r="C53" i="12"/>
  <c r="D53" i="12"/>
  <c r="C15" i="12"/>
  <c r="C23" i="12"/>
  <c r="C31" i="12"/>
  <c r="D31" i="12"/>
  <c r="C39" i="12"/>
  <c r="D39" i="12"/>
  <c r="C47" i="12"/>
  <c r="D47" i="12"/>
  <c r="C4" i="12"/>
  <c r="D4" i="12"/>
  <c r="C20" i="12"/>
  <c r="D20" i="12"/>
  <c r="C28" i="12"/>
  <c r="C44" i="12"/>
  <c r="D44" i="12"/>
  <c r="C52" i="12"/>
  <c r="D52" i="12"/>
  <c r="C9" i="12"/>
  <c r="D9" i="12"/>
  <c r="C33" i="12"/>
  <c r="D33" i="12"/>
  <c r="C41" i="12"/>
  <c r="D41" i="12"/>
  <c r="C46" i="11"/>
  <c r="D16" i="11"/>
  <c r="D8" i="11"/>
  <c r="C49" i="11"/>
  <c r="D49" i="11"/>
  <c r="C41" i="11"/>
  <c r="C33" i="11"/>
  <c r="C25" i="11"/>
  <c r="C17" i="11"/>
  <c r="D17" i="11"/>
  <c r="C9" i="11"/>
  <c r="D9" i="11"/>
  <c r="C52" i="11"/>
  <c r="D52" i="11"/>
  <c r="C44" i="11"/>
  <c r="C36" i="11"/>
  <c r="D36" i="11"/>
  <c r="C28" i="11"/>
  <c r="C20" i="11"/>
  <c r="C12" i="11"/>
  <c r="C4" i="11"/>
  <c r="D4" i="11"/>
  <c r="C42" i="11"/>
  <c r="D42" i="11"/>
  <c r="C34" i="11"/>
  <c r="D34" i="11"/>
  <c r="C18" i="11"/>
  <c r="C2" i="11"/>
  <c r="D2" i="11"/>
  <c r="C40" i="11"/>
  <c r="C53" i="11"/>
  <c r="D53" i="11"/>
  <c r="C45" i="11"/>
  <c r="C37" i="11"/>
  <c r="D37" i="11"/>
  <c r="C29" i="11"/>
  <c r="D29" i="11"/>
  <c r="C21" i="11"/>
  <c r="D21" i="11"/>
  <c r="C13" i="11"/>
  <c r="C5" i="11"/>
  <c r="D5" i="11"/>
  <c r="C51" i="11"/>
  <c r="C43" i="11"/>
  <c r="D43" i="11"/>
  <c r="C35" i="11"/>
  <c r="C27" i="11"/>
  <c r="D27" i="11"/>
  <c r="C19" i="11"/>
  <c r="D19" i="11"/>
  <c r="C11" i="11"/>
  <c r="D11" i="11"/>
  <c r="C3" i="11"/>
  <c r="C39" i="11"/>
  <c r="D39" i="11"/>
  <c r="C31" i="11"/>
  <c r="C23" i="11"/>
  <c r="D23" i="11"/>
  <c r="C15" i="11"/>
  <c r="C7" i="11"/>
  <c r="D7" i="11"/>
  <c r="C26" i="11"/>
  <c r="D26" i="11"/>
  <c r="C48" i="11"/>
  <c r="D48" i="11"/>
  <c r="D46" i="11"/>
  <c r="C38" i="11"/>
  <c r="D38" i="11"/>
  <c r="C30" i="11"/>
  <c r="C22" i="11"/>
  <c r="D22" i="11"/>
  <c r="C14" i="11"/>
  <c r="C6" i="11"/>
  <c r="D6" i="11"/>
  <c r="C47" i="11"/>
  <c r="D47" i="11"/>
  <c r="C50" i="11"/>
  <c r="D50" i="11"/>
  <c r="C10" i="11"/>
  <c r="D10" i="11"/>
  <c r="C32" i="11"/>
  <c r="D32" i="11"/>
  <c r="C46" i="10"/>
  <c r="D2" i="10"/>
  <c r="D10" i="10"/>
  <c r="C26" i="10"/>
  <c r="D26" i="10"/>
  <c r="C42" i="10"/>
  <c r="C15" i="10"/>
  <c r="D15" i="10"/>
  <c r="C31" i="10"/>
  <c r="C39" i="10"/>
  <c r="C4" i="10"/>
  <c r="C14" i="10"/>
  <c r="C22" i="10"/>
  <c r="D22" i="10"/>
  <c r="C30" i="10"/>
  <c r="D30" i="10"/>
  <c r="C38" i="10"/>
  <c r="D46" i="10"/>
  <c r="C34" i="10"/>
  <c r="D34" i="10"/>
  <c r="C7" i="10"/>
  <c r="C23" i="10"/>
  <c r="D23" i="10"/>
  <c r="C6" i="10"/>
  <c r="C3" i="10"/>
  <c r="D3" i="10"/>
  <c r="C11" i="10"/>
  <c r="D11" i="10"/>
  <c r="C19" i="10"/>
  <c r="D19" i="10"/>
  <c r="C27" i="10"/>
  <c r="C35" i="10"/>
  <c r="D35" i="10"/>
  <c r="C43" i="10"/>
  <c r="D43" i="10"/>
  <c r="C51" i="10"/>
  <c r="D51" i="10"/>
  <c r="C8" i="10"/>
  <c r="C16" i="10"/>
  <c r="C24" i="10"/>
  <c r="C32" i="10"/>
  <c r="D32" i="10"/>
  <c r="C40" i="10"/>
  <c r="D40" i="10"/>
  <c r="C48" i="10"/>
  <c r="D48" i="10"/>
  <c r="C5" i="10"/>
  <c r="D5" i="10"/>
  <c r="C13" i="10"/>
  <c r="C21" i="10"/>
  <c r="D21" i="10"/>
  <c r="C29" i="10"/>
  <c r="D29" i="10"/>
  <c r="C37" i="10"/>
  <c r="D37" i="10"/>
  <c r="C45" i="10"/>
  <c r="C53" i="10"/>
  <c r="D53" i="10"/>
  <c r="C18" i="10"/>
  <c r="D18" i="10"/>
  <c r="C50" i="10"/>
  <c r="D50" i="10"/>
  <c r="C47" i="10"/>
  <c r="C12" i="10"/>
  <c r="D12" i="10"/>
  <c r="C20" i="10"/>
  <c r="C28" i="10"/>
  <c r="D28" i="10"/>
  <c r="C36" i="10"/>
  <c r="D36" i="10"/>
  <c r="C44" i="10"/>
  <c r="D44" i="10"/>
  <c r="C52" i="10"/>
  <c r="C9" i="10"/>
  <c r="D9" i="10"/>
  <c r="C17" i="10"/>
  <c r="D17" i="10"/>
  <c r="C25" i="10"/>
  <c r="D25" i="10"/>
  <c r="C33" i="10"/>
  <c r="C41" i="10"/>
  <c r="D41" i="10"/>
  <c r="C8" i="9"/>
  <c r="D8" i="9"/>
  <c r="C16" i="9"/>
  <c r="D16" i="9"/>
  <c r="C24" i="9"/>
  <c r="D24" i="9"/>
  <c r="C32" i="9"/>
  <c r="D32" i="9"/>
  <c r="C40" i="9"/>
  <c r="D40" i="9"/>
  <c r="C48" i="9"/>
  <c r="D48" i="9"/>
  <c r="C5" i="9"/>
  <c r="D5" i="9"/>
  <c r="C13" i="9"/>
  <c r="D13" i="9"/>
  <c r="C21" i="9"/>
  <c r="D21" i="9"/>
  <c r="C29" i="9"/>
  <c r="D29" i="9"/>
  <c r="C37" i="9"/>
  <c r="D37" i="9"/>
  <c r="C45" i="9"/>
  <c r="D45" i="9"/>
  <c r="C53" i="9"/>
  <c r="D53" i="9"/>
  <c r="C7" i="9"/>
  <c r="D7" i="9"/>
  <c r="C23" i="9"/>
  <c r="D23" i="9"/>
  <c r="C31" i="9"/>
  <c r="D31" i="9"/>
  <c r="C39" i="9"/>
  <c r="D39" i="9"/>
  <c r="C47" i="9"/>
  <c r="D47" i="9"/>
  <c r="C4" i="9"/>
  <c r="D4" i="9"/>
  <c r="C12" i="9"/>
  <c r="D12" i="9"/>
  <c r="C20" i="9"/>
  <c r="D20" i="9"/>
  <c r="C28" i="9"/>
  <c r="D28" i="9"/>
  <c r="C36" i="9"/>
  <c r="D36" i="9"/>
  <c r="C44" i="9"/>
  <c r="D44" i="9"/>
  <c r="C52" i="9"/>
  <c r="D52" i="9"/>
  <c r="C34" i="9"/>
  <c r="D34" i="9"/>
  <c r="C42" i="9"/>
  <c r="D42" i="9"/>
  <c r="C50" i="9"/>
  <c r="D50" i="9"/>
  <c r="C15" i="9"/>
  <c r="D15" i="9"/>
  <c r="C9" i="9"/>
  <c r="D9" i="9"/>
  <c r="C17" i="9"/>
  <c r="D17" i="9"/>
  <c r="C25" i="9"/>
  <c r="D25" i="9"/>
  <c r="C33" i="9"/>
  <c r="D33" i="9"/>
  <c r="C41" i="9"/>
  <c r="D41" i="9"/>
  <c r="C46" i="8"/>
  <c r="D49" i="8"/>
  <c r="C18" i="8"/>
  <c r="D18" i="8"/>
  <c r="C26" i="8"/>
  <c r="D26" i="8"/>
  <c r="C34" i="8"/>
  <c r="D34" i="8"/>
  <c r="C42" i="8"/>
  <c r="C50" i="8"/>
  <c r="D50" i="8"/>
  <c r="C31" i="8"/>
  <c r="C47" i="8"/>
  <c r="C44" i="8"/>
  <c r="D44" i="8"/>
  <c r="C6" i="8"/>
  <c r="D6" i="8"/>
  <c r="C14" i="8"/>
  <c r="C22" i="8"/>
  <c r="D22" i="8"/>
  <c r="C30" i="8"/>
  <c r="D30" i="8"/>
  <c r="C38" i="8"/>
  <c r="D38" i="8"/>
  <c r="D46" i="8"/>
  <c r="C15" i="8"/>
  <c r="D15" i="8"/>
  <c r="C39" i="8"/>
  <c r="D39" i="8"/>
  <c r="C12" i="8"/>
  <c r="D12" i="8"/>
  <c r="C20" i="8"/>
  <c r="C52" i="8"/>
  <c r="D52" i="8"/>
  <c r="C3" i="8"/>
  <c r="C11" i="8"/>
  <c r="C19" i="8"/>
  <c r="D19" i="8"/>
  <c r="C27" i="8"/>
  <c r="D27" i="8"/>
  <c r="C35" i="8"/>
  <c r="D35" i="8"/>
  <c r="C43" i="8"/>
  <c r="C51" i="8"/>
  <c r="D51" i="8"/>
  <c r="C8" i="8"/>
  <c r="D8" i="8"/>
  <c r="C16" i="8"/>
  <c r="D16" i="8"/>
  <c r="C24" i="8"/>
  <c r="D24" i="8"/>
  <c r="C32" i="8"/>
  <c r="D32" i="8"/>
  <c r="C40" i="8"/>
  <c r="D40" i="8"/>
  <c r="C48" i="8"/>
  <c r="D48" i="8"/>
  <c r="C5" i="8"/>
  <c r="D5" i="8"/>
  <c r="C13" i="8"/>
  <c r="D13" i="8"/>
  <c r="C21" i="8"/>
  <c r="D21" i="8"/>
  <c r="C29" i="8"/>
  <c r="D29" i="8"/>
  <c r="C37" i="8"/>
  <c r="D37" i="8"/>
  <c r="C45" i="8"/>
  <c r="D45" i="8"/>
  <c r="C53" i="8"/>
  <c r="D53" i="8"/>
  <c r="C2" i="8"/>
  <c r="D2" i="8"/>
  <c r="C10" i="8"/>
  <c r="D10" i="8"/>
  <c r="C7" i="8"/>
  <c r="D7" i="8"/>
  <c r="C23" i="8"/>
  <c r="D23" i="8"/>
  <c r="C4" i="8"/>
  <c r="D4" i="8"/>
  <c r="C28" i="8"/>
  <c r="D28" i="8"/>
  <c r="C36" i="8"/>
  <c r="D36" i="8"/>
  <c r="C9" i="8"/>
  <c r="D9" i="8"/>
  <c r="C17" i="8"/>
  <c r="D17" i="8"/>
  <c r="C25" i="8"/>
  <c r="D25" i="8"/>
  <c r="C33" i="8"/>
  <c r="D33" i="8"/>
  <c r="C41" i="8"/>
  <c r="D41" i="8"/>
  <c r="C46" i="7"/>
  <c r="D12" i="7"/>
  <c r="D27" i="7"/>
  <c r="D47" i="7"/>
  <c r="D51" i="7"/>
  <c r="D11" i="7"/>
  <c r="D3" i="7"/>
  <c r="D19" i="7"/>
  <c r="C44" i="7"/>
  <c r="C52" i="7"/>
  <c r="C9" i="7"/>
  <c r="D9" i="7"/>
  <c r="C17" i="7"/>
  <c r="D17" i="7"/>
  <c r="C25" i="7"/>
  <c r="C33" i="7"/>
  <c r="C41" i="7"/>
  <c r="D41" i="7"/>
  <c r="C49" i="7"/>
  <c r="D49" i="7"/>
  <c r="C6" i="7"/>
  <c r="C14" i="7"/>
  <c r="C22" i="7"/>
  <c r="D22" i="7"/>
  <c r="C30" i="7"/>
  <c r="D30" i="7"/>
  <c r="C38" i="7"/>
  <c r="D46" i="7"/>
  <c r="C5" i="7"/>
  <c r="C13" i="7"/>
  <c r="C21" i="7"/>
  <c r="C29" i="7"/>
  <c r="D29" i="7"/>
  <c r="C37" i="7"/>
  <c r="C45" i="7"/>
  <c r="C53" i="7"/>
  <c r="C8" i="7"/>
  <c r="D8" i="7"/>
  <c r="C16" i="7"/>
  <c r="C24" i="7"/>
  <c r="C32" i="7"/>
  <c r="C40" i="7"/>
  <c r="D40" i="7"/>
  <c r="C48" i="7"/>
  <c r="C2" i="7"/>
  <c r="D2" i="7"/>
  <c r="C10" i="7"/>
  <c r="C18" i="7"/>
  <c r="D18" i="7"/>
  <c r="C26" i="7"/>
  <c r="D26" i="7"/>
  <c r="C34" i="7"/>
  <c r="D34" i="7"/>
  <c r="C42" i="7"/>
  <c r="E33" i="6"/>
  <c r="E4" i="6"/>
  <c r="C46" i="6"/>
  <c r="D20" i="6"/>
  <c r="D10" i="6"/>
  <c r="D8" i="6"/>
  <c r="D17" i="6"/>
  <c r="D23" i="6"/>
  <c r="D28" i="6"/>
  <c r="D47" i="6"/>
  <c r="D26" i="6"/>
  <c r="D34" i="6"/>
  <c r="D31" i="6"/>
  <c r="D16" i="6"/>
  <c r="D48" i="6"/>
  <c r="C30" i="6"/>
  <c r="C38" i="6"/>
  <c r="D46" i="6"/>
  <c r="C22" i="6"/>
  <c r="C3" i="6"/>
  <c r="D3" i="6"/>
  <c r="C11" i="6"/>
  <c r="D11" i="6"/>
  <c r="C19" i="6"/>
  <c r="D19" i="6"/>
  <c r="C27" i="6"/>
  <c r="C35" i="6"/>
  <c r="C43" i="6"/>
  <c r="C51" i="6"/>
  <c r="D51" i="6"/>
  <c r="C5" i="6"/>
  <c r="C13" i="6"/>
  <c r="D13" i="6"/>
  <c r="C21" i="6"/>
  <c r="D21" i="6"/>
  <c r="C29" i="6"/>
  <c r="D29" i="6"/>
  <c r="C37" i="6"/>
  <c r="C45" i="6"/>
  <c r="C53" i="6"/>
  <c r="D53" i="6"/>
  <c r="C25" i="6"/>
  <c r="D25" i="6"/>
  <c r="C33" i="6"/>
  <c r="C41" i="6"/>
  <c r="D41" i="6"/>
  <c r="E2" i="5"/>
  <c r="C1" i="5"/>
  <c r="D14" i="17"/>
  <c r="D7" i="17"/>
  <c r="D27" i="17"/>
  <c r="D32" i="17"/>
  <c r="D4" i="16"/>
  <c r="D26" i="16"/>
  <c r="D42" i="16"/>
  <c r="D14" i="16"/>
  <c r="D39" i="16"/>
  <c r="D38" i="16"/>
  <c r="D6" i="16"/>
  <c r="D10" i="16"/>
  <c r="D47" i="16"/>
  <c r="D25" i="15"/>
  <c r="D31" i="15"/>
  <c r="D37" i="15"/>
  <c r="D5" i="15"/>
  <c r="D51" i="15"/>
  <c r="D19" i="15"/>
  <c r="D38" i="15"/>
  <c r="D6" i="15"/>
  <c r="D4" i="15"/>
  <c r="D16" i="15"/>
  <c r="D52" i="15"/>
  <c r="D34" i="15"/>
  <c r="D50" i="15"/>
  <c r="D17" i="15"/>
  <c r="D10" i="15"/>
  <c r="D29" i="15"/>
  <c r="D43" i="15"/>
  <c r="D30" i="15"/>
  <c r="D42" i="15"/>
  <c r="D36" i="15"/>
  <c r="D8" i="15"/>
  <c r="D48" i="15"/>
  <c r="D26" i="15"/>
  <c r="D44" i="15"/>
  <c r="D23" i="15"/>
  <c r="D18" i="15"/>
  <c r="D11" i="15"/>
  <c r="D41" i="15"/>
  <c r="D9" i="15"/>
  <c r="D28" i="15"/>
  <c r="D47" i="15"/>
  <c r="D15" i="15"/>
  <c r="D53" i="15"/>
  <c r="D21" i="15"/>
  <c r="D40" i="15"/>
  <c r="D35" i="15"/>
  <c r="D3" i="15"/>
  <c r="D22" i="15"/>
  <c r="D2" i="15"/>
  <c r="D45" i="13"/>
  <c r="D27" i="13"/>
  <c r="D33" i="13"/>
  <c r="D47" i="13"/>
  <c r="D8" i="13"/>
  <c r="D44" i="13"/>
  <c r="D26" i="13"/>
  <c r="D22" i="13"/>
  <c r="D23" i="13"/>
  <c r="D2" i="13"/>
  <c r="D13" i="13"/>
  <c r="D16" i="13"/>
  <c r="D50" i="13"/>
  <c r="D7" i="13"/>
  <c r="D37" i="13"/>
  <c r="D5" i="13"/>
  <c r="D51" i="13"/>
  <c r="D19" i="13"/>
  <c r="D36" i="13"/>
  <c r="D18" i="13"/>
  <c r="D49" i="13"/>
  <c r="D14" i="13"/>
  <c r="D34" i="13"/>
  <c r="D29" i="13"/>
  <c r="D48" i="13"/>
  <c r="D43" i="13"/>
  <c r="D11" i="13"/>
  <c r="D20" i="13"/>
  <c r="D17" i="13"/>
  <c r="D10" i="13"/>
  <c r="D40" i="13"/>
  <c r="D4" i="13"/>
  <c r="D38" i="13"/>
  <c r="D6" i="13"/>
  <c r="D50" i="12"/>
  <c r="D2" i="12"/>
  <c r="D14" i="12"/>
  <c r="D12" i="12"/>
  <c r="D34" i="12"/>
  <c r="D18" i="12"/>
  <c r="D23" i="12"/>
  <c r="D29" i="12"/>
  <c r="D48" i="12"/>
  <c r="D43" i="12"/>
  <c r="D11" i="12"/>
  <c r="D38" i="12"/>
  <c r="D6" i="12"/>
  <c r="D28" i="12"/>
  <c r="D15" i="12"/>
  <c r="D40" i="12"/>
  <c r="D10" i="12"/>
  <c r="D20" i="11"/>
  <c r="D33" i="11"/>
  <c r="D30" i="11"/>
  <c r="D31" i="11"/>
  <c r="D51" i="11"/>
  <c r="D40" i="11"/>
  <c r="D28" i="11"/>
  <c r="D41" i="11"/>
  <c r="D3" i="11"/>
  <c r="D13" i="11"/>
  <c r="D18" i="11"/>
  <c r="D44" i="11"/>
  <c r="D14" i="11"/>
  <c r="D15" i="11"/>
  <c r="D35" i="11"/>
  <c r="D45" i="11"/>
  <c r="D12" i="11"/>
  <c r="D25" i="11"/>
  <c r="D24" i="11"/>
  <c r="D33" i="10"/>
  <c r="D52" i="10"/>
  <c r="D20" i="10"/>
  <c r="D45" i="10"/>
  <c r="D13" i="10"/>
  <c r="D16" i="10"/>
  <c r="D27" i="10"/>
  <c r="D6" i="10"/>
  <c r="D38" i="10"/>
  <c r="D39" i="10"/>
  <c r="D8" i="10"/>
  <c r="D31" i="10"/>
  <c r="D47" i="10"/>
  <c r="D7" i="10"/>
  <c r="D42" i="10"/>
  <c r="D14" i="10"/>
  <c r="D24" i="10"/>
  <c r="D4" i="10"/>
  <c r="D49" i="10"/>
  <c r="D14" i="8"/>
  <c r="D31" i="8"/>
  <c r="D43" i="8"/>
  <c r="D11" i="8"/>
  <c r="D20" i="8"/>
  <c r="D3" i="8"/>
  <c r="D42" i="8"/>
  <c r="D47" i="8"/>
  <c r="D33" i="7"/>
  <c r="D36" i="7"/>
  <c r="D42" i="7"/>
  <c r="D10" i="7"/>
  <c r="D38" i="7"/>
  <c r="D6" i="7"/>
  <c r="D25" i="7"/>
  <c r="D44" i="7"/>
  <c r="D31" i="7"/>
  <c r="D23" i="7"/>
  <c r="D14" i="7"/>
  <c r="D50" i="7"/>
  <c r="D24" i="7"/>
  <c r="D45" i="7"/>
  <c r="D13" i="7"/>
  <c r="D28" i="7"/>
  <c r="D15" i="7"/>
  <c r="D43" i="7"/>
  <c r="D35" i="7"/>
  <c r="D48" i="7"/>
  <c r="D16" i="7"/>
  <c r="D37" i="7"/>
  <c r="D5" i="7"/>
  <c r="D20" i="7"/>
  <c r="D4" i="7"/>
  <c r="D52" i="7"/>
  <c r="D32" i="7"/>
  <c r="D53" i="7"/>
  <c r="D21" i="7"/>
  <c r="D39" i="7"/>
  <c r="D7" i="7"/>
  <c r="D24" i="6"/>
  <c r="D18" i="6"/>
  <c r="D32" i="6"/>
  <c r="D6" i="6"/>
  <c r="D33" i="6"/>
  <c r="D5" i="6"/>
  <c r="D22" i="6"/>
  <c r="D15" i="6"/>
  <c r="D14" i="6"/>
  <c r="D52" i="6"/>
  <c r="D9" i="6"/>
  <c r="D49" i="6"/>
  <c r="D42" i="6"/>
  <c r="D43" i="6"/>
  <c r="D44" i="6"/>
  <c r="D45" i="6"/>
  <c r="D30" i="6"/>
  <c r="D50" i="6"/>
  <c r="D39" i="6"/>
  <c r="D36" i="6"/>
  <c r="D12" i="6"/>
  <c r="D38" i="6"/>
  <c r="D4" i="6"/>
  <c r="D2" i="6"/>
  <c r="D35" i="6"/>
  <c r="D37" i="6"/>
  <c r="D27" i="6"/>
  <c r="D40" i="6"/>
  <c r="D7" i="6"/>
  <c r="C2" i="5"/>
  <c r="E59" i="2"/>
  <c r="C59" i="2"/>
  <c r="D59" i="2"/>
  <c r="G59" i="2"/>
  <c r="F59" i="2"/>
  <c r="C6" i="5"/>
  <c r="C14" i="5"/>
  <c r="C22" i="5"/>
  <c r="C30" i="5"/>
  <c r="C38" i="5"/>
  <c r="C9" i="5"/>
  <c r="C18" i="5"/>
  <c r="C27" i="5"/>
  <c r="C36" i="5"/>
  <c r="C45" i="5"/>
  <c r="C37" i="5"/>
  <c r="C13" i="5"/>
  <c r="C10" i="5"/>
  <c r="C19" i="5"/>
  <c r="C28" i="5"/>
  <c r="C47" i="5"/>
  <c r="C41" i="5"/>
  <c r="C11" i="5"/>
  <c r="C20" i="5"/>
  <c r="C29" i="5"/>
  <c r="C39" i="5"/>
  <c r="C48" i="5"/>
  <c r="C3" i="5"/>
  <c r="C21" i="5"/>
  <c r="C31" i="5"/>
  <c r="C49" i="5"/>
  <c r="C4" i="5"/>
  <c r="C32" i="5"/>
  <c r="C50" i="5"/>
  <c r="C12" i="5"/>
  <c r="C40" i="5"/>
  <c r="C23" i="5"/>
  <c r="C7" i="5"/>
  <c r="C16" i="5"/>
  <c r="C25" i="5"/>
  <c r="C34" i="5"/>
  <c r="C43" i="5"/>
  <c r="C52" i="5"/>
  <c r="C8" i="5"/>
  <c r="C17" i="5"/>
  <c r="C26" i="5"/>
  <c r="C51" i="5"/>
  <c r="C5" i="5"/>
  <c r="C53" i="5"/>
  <c r="C15" i="5"/>
  <c r="C24" i="5"/>
  <c r="C44" i="5"/>
  <c r="C33" i="5"/>
  <c r="C35" i="5"/>
  <c r="C42" i="5"/>
  <c r="B59" i="2"/>
  <c r="C46" i="5"/>
  <c r="D2" i="5"/>
  <c r="F2" i="5"/>
  <c r="G2" i="5"/>
  <c r="D39" i="5"/>
  <c r="F39" i="5"/>
  <c r="G39" i="5"/>
  <c r="D35" i="5"/>
  <c r="F35" i="5"/>
  <c r="G35" i="5"/>
  <c r="D31" i="5"/>
  <c r="F31" i="5"/>
  <c r="G31" i="5"/>
  <c r="D18" i="5"/>
  <c r="F18" i="5"/>
  <c r="G18" i="5"/>
  <c r="D22" i="5"/>
  <c r="F22" i="5"/>
  <c r="G22" i="5"/>
  <c r="D11" i="5"/>
  <c r="F11" i="5"/>
  <c r="G11" i="5"/>
  <c r="D27" i="5"/>
  <c r="F27" i="5"/>
  <c r="G27" i="5"/>
  <c r="D16" i="5"/>
  <c r="F16" i="5"/>
  <c r="G16" i="5"/>
  <c r="D7" i="5"/>
  <c r="F7" i="5"/>
  <c r="G7" i="5"/>
  <c r="D20" i="5"/>
  <c r="F20" i="5"/>
  <c r="G20" i="5"/>
  <c r="D14" i="5"/>
  <c r="F14" i="5"/>
  <c r="G14" i="5"/>
  <c r="D5" i="5"/>
  <c r="F5" i="5"/>
  <c r="G5" i="5"/>
  <c r="D50" i="5"/>
  <c r="F50" i="5"/>
  <c r="G50" i="5"/>
  <c r="D43" i="5"/>
  <c r="F43" i="5"/>
  <c r="G43" i="5"/>
  <c r="D24" i="5"/>
  <c r="F24" i="5"/>
  <c r="G24" i="5"/>
  <c r="D4" i="5"/>
  <c r="F4" i="5"/>
  <c r="G4" i="5"/>
  <c r="D15" i="5"/>
  <c r="F15" i="5"/>
  <c r="G15" i="5"/>
  <c r="D46" i="5"/>
  <c r="F46" i="5"/>
  <c r="G46" i="5"/>
  <c r="D44" i="5"/>
  <c r="F44" i="5"/>
  <c r="G44" i="5"/>
  <c r="D42" i="5"/>
  <c r="F42" i="5"/>
  <c r="G42" i="5"/>
  <c r="D12" i="5"/>
  <c r="F12" i="5"/>
  <c r="G12" i="5"/>
  <c r="D10" i="5"/>
  <c r="F10" i="5"/>
  <c r="G10" i="5"/>
  <c r="D40" i="5"/>
  <c r="F40" i="5"/>
  <c r="G40" i="5"/>
  <c r="D36" i="5"/>
  <c r="F36" i="5"/>
  <c r="G36" i="5"/>
  <c r="D19" i="5"/>
  <c r="F19" i="5"/>
  <c r="G19" i="5"/>
  <c r="D8" i="5"/>
  <c r="F8" i="5"/>
  <c r="G8" i="5"/>
  <c r="D3" i="5"/>
  <c r="F3" i="5"/>
  <c r="G3" i="5"/>
  <c r="D53" i="5"/>
  <c r="F53" i="5"/>
  <c r="G53" i="5"/>
  <c r="D30" i="5"/>
  <c r="F30" i="5"/>
  <c r="G30" i="5"/>
  <c r="D13" i="5"/>
  <c r="F13" i="5"/>
  <c r="G13" i="5"/>
  <c r="D25" i="5"/>
  <c r="F25" i="5"/>
  <c r="G25" i="5"/>
  <c r="D33" i="5"/>
  <c r="F33" i="5"/>
  <c r="G33" i="5"/>
  <c r="D48" i="5"/>
  <c r="F48" i="5"/>
  <c r="G48" i="5"/>
  <c r="D17" i="5"/>
  <c r="F17" i="5"/>
  <c r="G17" i="5"/>
  <c r="D29" i="5"/>
  <c r="F29" i="5"/>
  <c r="G29" i="5"/>
  <c r="D41" i="5"/>
  <c r="F41" i="5"/>
  <c r="G41" i="5"/>
  <c r="D52" i="5"/>
  <c r="F52" i="5"/>
  <c r="G52" i="5"/>
  <c r="D9" i="5"/>
  <c r="F9" i="5"/>
  <c r="G9" i="5"/>
  <c r="D21" i="5"/>
  <c r="F21" i="5"/>
  <c r="G21" i="5"/>
  <c r="D37" i="5"/>
  <c r="F37" i="5"/>
  <c r="G37" i="5"/>
  <c r="D45" i="5"/>
  <c r="F45" i="5"/>
  <c r="G45" i="5"/>
  <c r="D38" i="5"/>
  <c r="F38" i="5"/>
  <c r="G38" i="5"/>
  <c r="D23" i="5"/>
  <c r="F23" i="5"/>
  <c r="G23" i="5"/>
  <c r="D6" i="5"/>
  <c r="F6" i="5"/>
  <c r="G6" i="5"/>
  <c r="D34" i="5"/>
  <c r="F34" i="5"/>
  <c r="G34" i="5"/>
  <c r="D49" i="5"/>
  <c r="F49" i="5"/>
  <c r="G49" i="5"/>
  <c r="D32" i="5"/>
  <c r="F32" i="5"/>
  <c r="G32" i="5"/>
  <c r="D47" i="5"/>
  <c r="F47" i="5"/>
  <c r="G47" i="5"/>
  <c r="D28" i="5"/>
  <c r="F28" i="5"/>
  <c r="G28" i="5"/>
  <c r="D26" i="5"/>
  <c r="F26" i="5"/>
  <c r="G26" i="5"/>
  <c r="D51" i="5"/>
  <c r="F51" i="5"/>
  <c r="G51" i="5"/>
  <c r="E16" i="6" l="1"/>
  <c r="E2" i="6"/>
  <c r="E51" i="6"/>
  <c r="E12" i="6"/>
  <c r="E19" i="9"/>
  <c r="E28" i="13"/>
  <c r="E51" i="15"/>
  <c r="E11" i="15"/>
  <c r="E50" i="17"/>
  <c r="E26" i="11"/>
  <c r="E31" i="6"/>
  <c r="E8" i="12"/>
  <c r="E53" i="15"/>
  <c r="E28" i="14"/>
  <c r="E30" i="7"/>
  <c r="E10" i="11"/>
  <c r="E8" i="7"/>
  <c r="E37" i="11"/>
  <c r="E11" i="12"/>
  <c r="E10" i="14"/>
  <c r="E14" i="13"/>
  <c r="E45" i="7"/>
  <c r="E48" i="12"/>
  <c r="E15" i="14"/>
  <c r="E12" i="14"/>
  <c r="E23" i="15"/>
  <c r="E27" i="7"/>
  <c r="E49" i="9"/>
  <c r="E26" i="14"/>
  <c r="E2" i="14"/>
  <c r="E40" i="14"/>
  <c r="E45" i="15"/>
  <c r="E5" i="15"/>
  <c r="E49" i="15"/>
  <c r="E46" i="15"/>
  <c r="F45" i="15" s="1"/>
  <c r="E32" i="7"/>
  <c r="E45" i="9"/>
  <c r="E12" i="15"/>
  <c r="E13" i="7"/>
  <c r="E24" i="9"/>
  <c r="E31" i="14"/>
  <c r="E50" i="14"/>
  <c r="E8" i="14"/>
  <c r="E15" i="15"/>
  <c r="E4" i="15"/>
  <c r="E9" i="14"/>
  <c r="E40" i="15"/>
  <c r="E6" i="7"/>
  <c r="E3" i="9"/>
  <c r="E51" i="12"/>
  <c r="E13" i="12"/>
  <c r="E46" i="14"/>
  <c r="F42" i="14" s="1"/>
  <c r="E41" i="15"/>
  <c r="E5" i="14"/>
  <c r="E35" i="14"/>
  <c r="E3" i="15"/>
  <c r="E16" i="7"/>
  <c r="E38" i="7"/>
  <c r="E49" i="12"/>
  <c r="E24" i="12"/>
  <c r="E42" i="17"/>
  <c r="E28" i="17"/>
  <c r="E37" i="17"/>
  <c r="E41" i="6"/>
  <c r="E10" i="6"/>
  <c r="E19" i="7"/>
  <c r="E28" i="7"/>
  <c r="E47" i="7"/>
  <c r="E15" i="7"/>
  <c r="E25" i="7"/>
  <c r="E23" i="12"/>
  <c r="E25" i="12"/>
  <c r="E46" i="12"/>
  <c r="F4" i="12" s="1"/>
  <c r="E44" i="14"/>
  <c r="E24" i="14"/>
  <c r="E39" i="17"/>
  <c r="E18" i="17"/>
  <c r="E30" i="17"/>
  <c r="E15" i="17"/>
  <c r="E48" i="6"/>
  <c r="E21" i="14"/>
  <c r="E38" i="6"/>
  <c r="E35" i="7"/>
  <c r="E33" i="7"/>
  <c r="E35" i="12"/>
  <c r="E41" i="12"/>
  <c r="E53" i="12"/>
  <c r="E42" i="12"/>
  <c r="E3" i="14"/>
  <c r="E52" i="14"/>
  <c r="E30" i="14"/>
  <c r="E31" i="17"/>
  <c r="E14" i="17"/>
  <c r="E23" i="17"/>
  <c r="E26" i="17"/>
  <c r="E50" i="6"/>
  <c r="E22" i="7"/>
  <c r="E3" i="7"/>
  <c r="E45" i="6"/>
  <c r="E20" i="6"/>
  <c r="E50" i="7"/>
  <c r="E18" i="7"/>
  <c r="E28" i="12"/>
  <c r="E26" i="12"/>
  <c r="E6" i="12"/>
  <c r="E22" i="12"/>
  <c r="E51" i="14"/>
  <c r="E33" i="14"/>
  <c r="E14" i="14"/>
  <c r="E27" i="17"/>
  <c r="E36" i="17"/>
  <c r="E5" i="17"/>
  <c r="E11" i="17"/>
  <c r="E40" i="6"/>
  <c r="E20" i="17"/>
  <c r="E33" i="17"/>
  <c r="E21" i="6"/>
  <c r="E29" i="6"/>
  <c r="E25" i="6"/>
  <c r="E4" i="7"/>
  <c r="E23" i="7"/>
  <c r="E37" i="7"/>
  <c r="E39" i="12"/>
  <c r="E27" i="12"/>
  <c r="E50" i="12"/>
  <c r="E16" i="12"/>
  <c r="E41" i="14"/>
  <c r="E29" i="14"/>
  <c r="E7" i="6"/>
  <c r="E46" i="6"/>
  <c r="F3" i="6" s="1"/>
  <c r="E34" i="6"/>
  <c r="E15" i="6"/>
  <c r="E43" i="6"/>
  <c r="E49" i="6"/>
  <c r="E33" i="11"/>
  <c r="E50" i="13"/>
  <c r="E52" i="6"/>
  <c r="E44" i="6"/>
  <c r="E17" i="6"/>
  <c r="E11" i="13"/>
  <c r="E42" i="6"/>
  <c r="E47" i="6"/>
  <c r="E30" i="6"/>
  <c r="E14" i="6"/>
  <c r="E39" i="6"/>
  <c r="E27" i="6"/>
  <c r="E13" i="6"/>
  <c r="E7" i="13"/>
  <c r="E20" i="13"/>
  <c r="E18" i="6"/>
  <c r="E37" i="6"/>
  <c r="E36" i="6"/>
  <c r="E24" i="6"/>
  <c r="E9" i="6"/>
  <c r="E28" i="6"/>
  <c r="E22" i="6"/>
  <c r="E8" i="6"/>
  <c r="E15" i="11"/>
  <c r="E48" i="11"/>
  <c r="E39" i="13"/>
  <c r="E3" i="13"/>
  <c r="E35" i="6"/>
  <c r="E32" i="6"/>
  <c r="E26" i="6"/>
  <c r="E11" i="6"/>
  <c r="E19" i="6"/>
  <c r="E5" i="6"/>
  <c r="E23" i="6"/>
  <c r="E3" i="6"/>
  <c r="E42" i="11"/>
  <c r="E46" i="17"/>
  <c r="F11" i="17" s="1"/>
  <c r="E17" i="17"/>
  <c r="E34" i="17"/>
  <c r="E43" i="17"/>
  <c r="E12" i="17"/>
  <c r="E9" i="17"/>
  <c r="E40" i="17"/>
  <c r="E16" i="17"/>
  <c r="E21" i="17"/>
  <c r="E44" i="17"/>
  <c r="E4" i="17"/>
  <c r="E24" i="17"/>
  <c r="E48" i="7"/>
  <c r="E53" i="8"/>
  <c r="E24" i="11"/>
  <c r="E4" i="11"/>
  <c r="E11" i="11"/>
  <c r="E8" i="11"/>
  <c r="E20" i="11"/>
  <c r="E43" i="11"/>
  <c r="E38" i="11"/>
  <c r="E6" i="11"/>
  <c r="E45" i="11"/>
  <c r="E49" i="11"/>
  <c r="E31" i="11"/>
  <c r="E27" i="11"/>
  <c r="E32" i="11"/>
  <c r="E36" i="11"/>
  <c r="E16" i="13"/>
  <c r="E8" i="13"/>
  <c r="E41" i="13"/>
  <c r="E19" i="13"/>
  <c r="E22" i="13"/>
  <c r="E12" i="13"/>
  <c r="E26" i="13"/>
  <c r="E53" i="13"/>
  <c r="E4" i="13"/>
  <c r="E40" i="13"/>
  <c r="E49" i="13"/>
  <c r="E4" i="8"/>
  <c r="E45" i="8"/>
  <c r="E52" i="11"/>
  <c r="E40" i="11"/>
  <c r="E46" i="13"/>
  <c r="F52" i="13" s="1"/>
  <c r="E46" i="16"/>
  <c r="F28" i="16" s="1"/>
  <c r="E20" i="16"/>
  <c r="E52" i="16"/>
  <c r="E34" i="8"/>
  <c r="E38" i="8"/>
  <c r="E24" i="8"/>
  <c r="E27" i="8"/>
  <c r="E3" i="8"/>
  <c r="E21" i="8"/>
  <c r="E52" i="8"/>
  <c r="E51" i="8"/>
  <c r="E40" i="8"/>
  <c r="E17" i="8"/>
  <c r="E2" i="8"/>
  <c r="E28" i="8"/>
  <c r="E5" i="8"/>
  <c r="E50" i="8"/>
  <c r="E17" i="11"/>
  <c r="E31" i="13"/>
  <c r="E18" i="13"/>
  <c r="E37" i="13"/>
  <c r="E31" i="7"/>
  <c r="E7" i="7"/>
  <c r="E9" i="7"/>
  <c r="E24" i="7"/>
  <c r="E52" i="7"/>
  <c r="E41" i="7"/>
  <c r="E2" i="7"/>
  <c r="E21" i="7"/>
  <c r="E32" i="16"/>
  <c r="E40" i="16"/>
  <c r="E50" i="16"/>
  <c r="E51" i="16"/>
  <c r="E5" i="16"/>
  <c r="E22" i="16"/>
  <c r="E4" i="16"/>
  <c r="E3" i="16"/>
  <c r="E42" i="16"/>
  <c r="E48" i="16"/>
  <c r="E36" i="16"/>
  <c r="E25" i="16"/>
  <c r="E49" i="16"/>
  <c r="E10" i="16"/>
  <c r="E12" i="16"/>
  <c r="E35" i="16"/>
  <c r="E53" i="16"/>
  <c r="E18" i="16"/>
  <c r="E44" i="16"/>
  <c r="E15" i="16"/>
  <c r="E39" i="16"/>
  <c r="E15" i="8"/>
  <c r="E9" i="8"/>
  <c r="E48" i="8"/>
  <c r="E19" i="16"/>
  <c r="E38" i="16"/>
  <c r="E10" i="8"/>
  <c r="E11" i="8"/>
  <c r="E39" i="8"/>
  <c r="E22" i="8"/>
  <c r="E6" i="8"/>
  <c r="E37" i="8"/>
  <c r="E20" i="8"/>
  <c r="E41" i="8"/>
  <c r="E35" i="8"/>
  <c r="E42" i="8"/>
  <c r="E44" i="8"/>
  <c r="E23" i="8"/>
  <c r="E8" i="8"/>
  <c r="E18" i="8"/>
  <c r="E26" i="8"/>
  <c r="E13" i="8"/>
  <c r="E14" i="8"/>
  <c r="E25" i="8"/>
  <c r="E49" i="8"/>
  <c r="E19" i="8"/>
  <c r="E43" i="8"/>
  <c r="E33" i="8"/>
  <c r="E12" i="8"/>
  <c r="E32" i="8"/>
  <c r="E46" i="8"/>
  <c r="F36" i="8" s="1"/>
  <c r="E29" i="8"/>
  <c r="E29" i="16"/>
  <c r="E36" i="8"/>
  <c r="E16" i="8"/>
  <c r="E30" i="8"/>
  <c r="E2" i="16"/>
  <c r="E8" i="16"/>
  <c r="E45" i="16"/>
  <c r="E31" i="8"/>
  <c r="E7" i="8"/>
  <c r="E23" i="16"/>
  <c r="E51" i="7"/>
  <c r="E44" i="7"/>
  <c r="E20" i="7"/>
  <c r="E42" i="7"/>
  <c r="E49" i="7"/>
  <c r="E34" i="7"/>
  <c r="E29" i="7"/>
  <c r="E53" i="7"/>
  <c r="E26" i="7"/>
  <c r="E7" i="15"/>
  <c r="E30" i="15"/>
  <c r="E16" i="15"/>
  <c r="E8" i="17"/>
  <c r="E49" i="17"/>
  <c r="E46" i="7"/>
  <c r="E43" i="7"/>
  <c r="E36" i="7"/>
  <c r="E12" i="7"/>
  <c r="E39" i="7"/>
  <c r="E17" i="7"/>
  <c r="E31" i="15"/>
  <c r="E26" i="15"/>
  <c r="E34" i="15"/>
  <c r="E40" i="7"/>
  <c r="E14" i="7"/>
  <c r="E11" i="7"/>
  <c r="E5" i="7"/>
  <c r="E42" i="9"/>
  <c r="E17" i="9"/>
  <c r="E33" i="15"/>
  <c r="E42" i="15"/>
  <c r="E34" i="10"/>
  <c r="E35" i="10"/>
  <c r="E14" i="10"/>
  <c r="E28" i="9"/>
  <c r="E30" i="9"/>
  <c r="E37" i="9"/>
  <c r="E44" i="9"/>
  <c r="E5" i="9"/>
  <c r="E25" i="9"/>
  <c r="E43" i="9"/>
  <c r="E50" i="9"/>
  <c r="E16" i="9"/>
  <c r="E21" i="9"/>
  <c r="E52" i="9"/>
  <c r="E27" i="9"/>
  <c r="E53" i="9"/>
  <c r="E34" i="9"/>
  <c r="E39" i="9"/>
  <c r="E8" i="9"/>
  <c r="E22" i="9"/>
  <c r="E14" i="9"/>
  <c r="E36" i="9"/>
  <c r="E46" i="9"/>
  <c r="E11" i="9"/>
  <c r="E18" i="9"/>
  <c r="E23" i="9"/>
  <c r="E47" i="9"/>
  <c r="E9" i="9"/>
  <c r="E2" i="9"/>
  <c r="E7" i="9"/>
  <c r="E32" i="9"/>
  <c r="E4" i="9"/>
  <c r="E10" i="9"/>
  <c r="E6" i="9"/>
  <c r="E31" i="9"/>
  <c r="E48" i="9"/>
  <c r="E29" i="9"/>
  <c r="E51" i="9"/>
  <c r="E15" i="9"/>
  <c r="E38" i="9"/>
  <c r="E26" i="9"/>
  <c r="E20" i="9"/>
  <c r="E13" i="9"/>
  <c r="E12" i="9"/>
  <c r="E33" i="9"/>
  <c r="E40" i="9"/>
  <c r="E35" i="9"/>
  <c r="E47" i="10"/>
  <c r="E16" i="10"/>
  <c r="E8" i="10"/>
  <c r="E30" i="10"/>
  <c r="E45" i="10"/>
  <c r="E28" i="10"/>
  <c r="E25" i="10"/>
  <c r="E49" i="10"/>
  <c r="E26" i="10"/>
  <c r="E37" i="10"/>
  <c r="E9" i="10"/>
  <c r="E33" i="10"/>
  <c r="E43" i="10"/>
  <c r="E29" i="10"/>
  <c r="E21" i="10"/>
  <c r="E3" i="10"/>
  <c r="E27" i="10"/>
  <c r="E51" i="10"/>
  <c r="E31" i="10"/>
  <c r="E48" i="10"/>
  <c r="E32" i="10"/>
  <c r="E6" i="10"/>
  <c r="E18" i="10"/>
  <c r="E42" i="10"/>
  <c r="E15" i="10"/>
  <c r="E39" i="10"/>
  <c r="E5" i="10"/>
  <c r="E52" i="10"/>
  <c r="E12" i="10"/>
  <c r="E2" i="10"/>
  <c r="E40" i="10"/>
  <c r="E7" i="10"/>
  <c r="E41" i="10"/>
  <c r="E11" i="10"/>
  <c r="E36" i="10"/>
  <c r="E13" i="10"/>
  <c r="E20" i="10"/>
  <c r="E38" i="10"/>
  <c r="E10" i="10"/>
  <c r="E19" i="10"/>
  <c r="E23" i="10"/>
  <c r="E24" i="10"/>
  <c r="E22" i="10"/>
  <c r="E17" i="10"/>
  <c r="E50" i="10"/>
  <c r="E44" i="10"/>
  <c r="E46" i="10"/>
  <c r="E4" i="10"/>
  <c r="E34" i="12"/>
  <c r="E18" i="12"/>
  <c r="E37" i="12"/>
  <c r="E40" i="12"/>
  <c r="E15" i="12"/>
  <c r="E12" i="12"/>
  <c r="E36" i="12"/>
  <c r="E5" i="12"/>
  <c r="E45" i="12"/>
  <c r="E38" i="12"/>
  <c r="E20" i="12"/>
  <c r="E44" i="12"/>
  <c r="E9" i="12"/>
  <c r="E33" i="12"/>
  <c r="E19" i="12"/>
  <c r="E43" i="12"/>
  <c r="E7" i="12"/>
  <c r="E47" i="12"/>
  <c r="E29" i="12"/>
  <c r="E21" i="12"/>
  <c r="E52" i="12"/>
  <c r="E17" i="12"/>
  <c r="E3" i="12"/>
  <c r="E30" i="12"/>
  <c r="E10" i="12"/>
  <c r="E14" i="12"/>
  <c r="E4" i="12"/>
  <c r="E31" i="12"/>
  <c r="E14" i="11"/>
  <c r="E21" i="11"/>
  <c r="E12" i="11"/>
  <c r="E3" i="11"/>
  <c r="E2" i="11"/>
  <c r="E7" i="11"/>
  <c r="E47" i="11"/>
  <c r="E30" i="11"/>
  <c r="E28" i="11"/>
  <c r="E9" i="11"/>
  <c r="E19" i="11"/>
  <c r="E18" i="11"/>
  <c r="E23" i="11"/>
  <c r="E46" i="11"/>
  <c r="E13" i="11"/>
  <c r="E53" i="11"/>
  <c r="E44" i="11"/>
  <c r="E25" i="11"/>
  <c r="E35" i="11"/>
  <c r="E34" i="11"/>
  <c r="E39" i="11"/>
  <c r="E22" i="11"/>
  <c r="E16" i="11"/>
  <c r="E29" i="11"/>
  <c r="E41" i="11"/>
  <c r="E51" i="11"/>
  <c r="E50" i="11"/>
  <c r="E47" i="13"/>
  <c r="E32" i="13"/>
  <c r="E5" i="13"/>
  <c r="E42" i="13"/>
  <c r="E34" i="13"/>
  <c r="E9" i="13"/>
  <c r="E43" i="13"/>
  <c r="E23" i="13"/>
  <c r="E21" i="13"/>
  <c r="E29" i="13"/>
  <c r="E30" i="13"/>
  <c r="E36" i="13"/>
  <c r="E17" i="13"/>
  <c r="E51" i="13"/>
  <c r="E38" i="13"/>
  <c r="E24" i="13"/>
  <c r="E48" i="13"/>
  <c r="E44" i="13"/>
  <c r="E25" i="13"/>
  <c r="E27" i="13"/>
  <c r="E45" i="13"/>
  <c r="E6" i="13"/>
  <c r="E10" i="13"/>
  <c r="E2" i="13"/>
  <c r="E52" i="13"/>
  <c r="E33" i="13"/>
  <c r="E35" i="13"/>
  <c r="E15" i="13"/>
  <c r="E2" i="17"/>
  <c r="E32" i="17"/>
  <c r="E34" i="14"/>
  <c r="E11" i="14"/>
  <c r="E4" i="14"/>
  <c r="E16" i="14"/>
  <c r="E6" i="14"/>
  <c r="E37" i="15"/>
  <c r="E19" i="15"/>
  <c r="E17" i="15"/>
  <c r="E36" i="15"/>
  <c r="E50" i="15"/>
  <c r="E22" i="15"/>
  <c r="E31" i="16"/>
  <c r="E43" i="16"/>
  <c r="E17" i="16"/>
  <c r="E2" i="15"/>
  <c r="E13" i="16"/>
  <c r="E6" i="16"/>
  <c r="E26" i="16"/>
  <c r="E14" i="16"/>
  <c r="E51" i="17"/>
  <c r="E35" i="17"/>
  <c r="E19" i="17"/>
  <c r="E3" i="17"/>
  <c r="E52" i="17"/>
  <c r="E25" i="17"/>
  <c r="E45" i="17"/>
  <c r="E27" i="14"/>
  <c r="E53" i="14"/>
  <c r="E17" i="14"/>
  <c r="E25" i="14"/>
  <c r="E39" i="15"/>
  <c r="E29" i="15"/>
  <c r="E43" i="15"/>
  <c r="E9" i="15"/>
  <c r="E28" i="15"/>
  <c r="E8" i="15"/>
  <c r="E18" i="15"/>
  <c r="E7" i="16"/>
  <c r="E33" i="16"/>
  <c r="E21" i="16"/>
  <c r="E24" i="16"/>
  <c r="E37" i="16"/>
  <c r="E7" i="17"/>
  <c r="E48" i="17"/>
  <c r="E6" i="17"/>
  <c r="E53" i="6"/>
  <c r="E47" i="16"/>
  <c r="E22" i="17"/>
  <c r="E10" i="17"/>
  <c r="E38" i="17"/>
  <c r="E53" i="17"/>
  <c r="E7" i="14"/>
  <c r="E42" i="14"/>
  <c r="E43" i="14"/>
  <c r="E36" i="14"/>
  <c r="E48" i="14"/>
  <c r="E38" i="14"/>
  <c r="E45" i="14"/>
  <c r="E21" i="15"/>
  <c r="E35" i="15"/>
  <c r="E52" i="15"/>
  <c r="E20" i="15"/>
  <c r="E48" i="15"/>
  <c r="E28" i="16"/>
  <c r="E38" i="15"/>
  <c r="E34" i="16"/>
  <c r="E24" i="15"/>
  <c r="E30" i="16"/>
  <c r="E16" i="16"/>
  <c r="E47" i="14"/>
  <c r="E47" i="17"/>
  <c r="E13" i="17"/>
  <c r="E29" i="17"/>
  <c r="E39" i="14"/>
  <c r="E23" i="14"/>
  <c r="E18" i="14"/>
  <c r="E20" i="14"/>
  <c r="E49" i="14"/>
  <c r="E32" i="14"/>
  <c r="E22" i="14"/>
  <c r="E13" i="14"/>
  <c r="E13" i="15"/>
  <c r="E27" i="15"/>
  <c r="E25" i="15"/>
  <c r="E44" i="15"/>
  <c r="E6" i="15"/>
  <c r="E27" i="16"/>
  <c r="E11" i="16"/>
  <c r="E41" i="16"/>
  <c r="E32" i="15"/>
  <c r="E14" i="15"/>
  <c r="E10" i="15"/>
  <c r="F3" i="15" l="1"/>
  <c r="F8" i="14"/>
  <c r="G8" i="14" s="1"/>
  <c r="F49" i="12"/>
  <c r="G49" i="12" s="1"/>
  <c r="F44" i="12"/>
  <c r="F15" i="12"/>
  <c r="G15" i="12" s="1"/>
  <c r="F53" i="12"/>
  <c r="G53" i="12" s="1"/>
  <c r="F32" i="15"/>
  <c r="G32" i="15" s="1"/>
  <c r="F6" i="6"/>
  <c r="G6" i="6" s="1"/>
  <c r="F37" i="15"/>
  <c r="G37" i="15" s="1"/>
  <c r="F52" i="14"/>
  <c r="G52" i="14" s="1"/>
  <c r="F17" i="6"/>
  <c r="G17" i="6" s="1"/>
  <c r="F52" i="15"/>
  <c r="G52" i="15" s="1"/>
  <c r="F7" i="15"/>
  <c r="G7" i="15" s="1"/>
  <c r="F3" i="17"/>
  <c r="G3" i="17" s="1"/>
  <c r="F16" i="6"/>
  <c r="G16" i="6" s="1"/>
  <c r="F35" i="6"/>
  <c r="G35" i="6" s="1"/>
  <c r="F32" i="17"/>
  <c r="G32" i="17" s="1"/>
  <c r="F21" i="15"/>
  <c r="G21" i="15" s="1"/>
  <c r="F35" i="14"/>
  <c r="G35" i="14" s="1"/>
  <c r="F2" i="6"/>
  <c r="G2" i="6" s="1"/>
  <c r="F40" i="14"/>
  <c r="G40" i="14" s="1"/>
  <c r="F50" i="15"/>
  <c r="G50" i="15" s="1"/>
  <c r="F6" i="14"/>
  <c r="G6" i="14" s="1"/>
  <c r="F24" i="6"/>
  <c r="G24" i="6" s="1"/>
  <c r="G45" i="15"/>
  <c r="G3" i="15"/>
  <c r="G11" i="17"/>
  <c r="F6" i="15"/>
  <c r="G6" i="15" s="1"/>
  <c r="F27" i="15"/>
  <c r="G27" i="15" s="1"/>
  <c r="F47" i="15"/>
  <c r="G47" i="15" s="1"/>
  <c r="F3" i="14"/>
  <c r="G3" i="14" s="1"/>
  <c r="F47" i="14"/>
  <c r="G47" i="14" s="1"/>
  <c r="F48" i="14"/>
  <c r="G48" i="14" s="1"/>
  <c r="F2" i="14"/>
  <c r="G2" i="14" s="1"/>
  <c r="F7" i="14"/>
  <c r="G7" i="14" s="1"/>
  <c r="F19" i="15"/>
  <c r="G19" i="15" s="1"/>
  <c r="F52" i="16"/>
  <c r="G52" i="16" s="1"/>
  <c r="F29" i="12"/>
  <c r="G29" i="12" s="1"/>
  <c r="F3" i="12"/>
  <c r="G3" i="12" s="1"/>
  <c r="F8" i="12"/>
  <c r="G8" i="12" s="1"/>
  <c r="F46" i="12"/>
  <c r="G46" i="12" s="1"/>
  <c r="F41" i="15"/>
  <c r="G41" i="15" s="1"/>
  <c r="F26" i="6"/>
  <c r="G26" i="6" s="1"/>
  <c r="F31" i="15"/>
  <c r="G31" i="15" s="1"/>
  <c r="F46" i="15"/>
  <c r="G46" i="15" s="1"/>
  <c r="F20" i="15"/>
  <c r="G20" i="15" s="1"/>
  <c r="F26" i="15"/>
  <c r="G26" i="15" s="1"/>
  <c r="F46" i="14"/>
  <c r="G46" i="14" s="1"/>
  <c r="F44" i="14"/>
  <c r="G44" i="14" s="1"/>
  <c r="F14" i="14"/>
  <c r="G14" i="14" s="1"/>
  <c r="F15" i="14"/>
  <c r="G15" i="14" s="1"/>
  <c r="F10" i="6"/>
  <c r="G10" i="6" s="1"/>
  <c r="F8" i="15"/>
  <c r="G8" i="15" s="1"/>
  <c r="F51" i="6"/>
  <c r="G51" i="6" s="1"/>
  <c r="F8" i="6"/>
  <c r="G8" i="6" s="1"/>
  <c r="F25" i="12"/>
  <c r="G25" i="12" s="1"/>
  <c r="F12" i="12"/>
  <c r="G12" i="12" s="1"/>
  <c r="F32" i="12"/>
  <c r="G32" i="12" s="1"/>
  <c r="F47" i="12"/>
  <c r="G47" i="12" s="1"/>
  <c r="F14" i="6"/>
  <c r="G14" i="6" s="1"/>
  <c r="F38" i="6"/>
  <c r="G38" i="6" s="1"/>
  <c r="F18" i="6"/>
  <c r="G18" i="6" s="1"/>
  <c r="F39" i="15"/>
  <c r="G39" i="15" s="1"/>
  <c r="F36" i="14"/>
  <c r="G36" i="14" s="1"/>
  <c r="F33" i="14"/>
  <c r="G33" i="14" s="1"/>
  <c r="F37" i="14"/>
  <c r="G37" i="14" s="1"/>
  <c r="F11" i="16"/>
  <c r="G11" i="16" s="1"/>
  <c r="F9" i="14"/>
  <c r="G9" i="14" s="1"/>
  <c r="F26" i="14"/>
  <c r="G26" i="14" s="1"/>
  <c r="F17" i="12"/>
  <c r="G17" i="12" s="1"/>
  <c r="F33" i="15"/>
  <c r="G33" i="15" s="1"/>
  <c r="F48" i="15"/>
  <c r="G48" i="15" s="1"/>
  <c r="F29" i="15"/>
  <c r="G29" i="15" s="1"/>
  <c r="F24" i="14"/>
  <c r="F29" i="14"/>
  <c r="G29" i="14" s="1"/>
  <c r="F13" i="15"/>
  <c r="G13" i="15" s="1"/>
  <c r="F44" i="6"/>
  <c r="G44" i="6" s="1"/>
  <c r="F31" i="12"/>
  <c r="G31" i="12" s="1"/>
  <c r="F10" i="15"/>
  <c r="G10" i="15" s="1"/>
  <c r="F38" i="14"/>
  <c r="G38" i="14" s="1"/>
  <c r="F40" i="15"/>
  <c r="G40" i="15" s="1"/>
  <c r="F17" i="15"/>
  <c r="G17" i="15" s="1"/>
  <c r="F38" i="15"/>
  <c r="G38" i="15" s="1"/>
  <c r="F49" i="15"/>
  <c r="G49" i="15" s="1"/>
  <c r="F21" i="14"/>
  <c r="G21" i="14" s="1"/>
  <c r="F17" i="14"/>
  <c r="G17" i="14" s="1"/>
  <c r="F39" i="14"/>
  <c r="G39" i="14" s="1"/>
  <c r="F5" i="14"/>
  <c r="G5" i="14" s="1"/>
  <c r="F4" i="14"/>
  <c r="G4" i="14" s="1"/>
  <c r="F34" i="15"/>
  <c r="G34" i="15" s="1"/>
  <c r="F9" i="6"/>
  <c r="G9" i="6" s="1"/>
  <c r="F13" i="14"/>
  <c r="G13" i="14" s="1"/>
  <c r="F30" i="12"/>
  <c r="F24" i="12"/>
  <c r="G24" i="12" s="1"/>
  <c r="F14" i="12"/>
  <c r="G14" i="12" s="1"/>
  <c r="F35" i="15"/>
  <c r="G35" i="15" s="1"/>
  <c r="F14" i="15"/>
  <c r="G14" i="15" s="1"/>
  <c r="F11" i="14"/>
  <c r="G11" i="14" s="1"/>
  <c r="F53" i="14"/>
  <c r="G53" i="14" s="1"/>
  <c r="F15" i="15"/>
  <c r="G15" i="15" s="1"/>
  <c r="F4" i="15"/>
  <c r="G4" i="15" s="1"/>
  <c r="F50" i="14"/>
  <c r="G50" i="14" s="1"/>
  <c r="F11" i="12"/>
  <c r="G11" i="12" s="1"/>
  <c r="F36" i="15"/>
  <c r="G36" i="15" s="1"/>
  <c r="F44" i="15"/>
  <c r="G44" i="15" s="1"/>
  <c r="F25" i="14"/>
  <c r="G25" i="14" s="1"/>
  <c r="F41" i="14"/>
  <c r="G41" i="14" s="1"/>
  <c r="F41" i="13"/>
  <c r="G41" i="13" s="1"/>
  <c r="F45" i="12"/>
  <c r="G45" i="12" s="1"/>
  <c r="F31" i="14"/>
  <c r="G31" i="14" s="1"/>
  <c r="F11" i="15"/>
  <c r="G11" i="15" s="1"/>
  <c r="F16" i="15"/>
  <c r="G16" i="15" s="1"/>
  <c r="F24" i="15"/>
  <c r="G24" i="15" s="1"/>
  <c r="F12" i="15"/>
  <c r="G12" i="15" s="1"/>
  <c r="F49" i="14"/>
  <c r="G49" i="14" s="1"/>
  <c r="F12" i="14"/>
  <c r="G12" i="14" s="1"/>
  <c r="F45" i="14"/>
  <c r="G45" i="14" s="1"/>
  <c r="F23" i="14"/>
  <c r="G23" i="14" s="1"/>
  <c r="F20" i="14"/>
  <c r="F43" i="14"/>
  <c r="G43" i="14" s="1"/>
  <c r="F20" i="6"/>
  <c r="G20" i="6" s="1"/>
  <c r="F40" i="12"/>
  <c r="G40" i="12" s="1"/>
  <c r="F20" i="12"/>
  <c r="F36" i="12"/>
  <c r="G36" i="12" s="1"/>
  <c r="F52" i="12"/>
  <c r="G52" i="12" s="1"/>
  <c r="F13" i="16"/>
  <c r="G13" i="16" s="1"/>
  <c r="F28" i="15"/>
  <c r="G28" i="15" s="1"/>
  <c r="F18" i="14"/>
  <c r="G18" i="14" s="1"/>
  <c r="F53" i="15"/>
  <c r="G53" i="15" s="1"/>
  <c r="F42" i="15"/>
  <c r="G42" i="15" s="1"/>
  <c r="F18" i="15"/>
  <c r="G18" i="15" s="1"/>
  <c r="F34" i="14"/>
  <c r="G34" i="14" s="1"/>
  <c r="F19" i="14"/>
  <c r="G19" i="14" s="1"/>
  <c r="F22" i="12"/>
  <c r="G22" i="12" s="1"/>
  <c r="F30" i="15"/>
  <c r="G30" i="15" s="1"/>
  <c r="F7" i="16"/>
  <c r="G7" i="16" s="1"/>
  <c r="F5" i="15"/>
  <c r="G5" i="15" s="1"/>
  <c r="F22" i="14"/>
  <c r="G22" i="14" s="1"/>
  <c r="F10" i="14"/>
  <c r="G10" i="14" s="1"/>
  <c r="F23" i="12"/>
  <c r="G23" i="12" s="1"/>
  <c r="F9" i="15"/>
  <c r="G9" i="15" s="1"/>
  <c r="F22" i="15"/>
  <c r="G22" i="15" s="1"/>
  <c r="G44" i="12"/>
  <c r="F43" i="15"/>
  <c r="G43" i="15" s="1"/>
  <c r="F51" i="15"/>
  <c r="G51" i="15" s="1"/>
  <c r="F2" i="15"/>
  <c r="G2" i="15" s="1"/>
  <c r="F28" i="14"/>
  <c r="G28" i="14" s="1"/>
  <c r="F51" i="14"/>
  <c r="G51" i="14" s="1"/>
  <c r="F30" i="14"/>
  <c r="G30" i="14" s="1"/>
  <c r="F32" i="14"/>
  <c r="G32" i="14" s="1"/>
  <c r="F16" i="14"/>
  <c r="G16" i="14" s="1"/>
  <c r="F27" i="14"/>
  <c r="G27" i="14" s="1"/>
  <c r="F25" i="15"/>
  <c r="G25" i="15" s="1"/>
  <c r="F27" i="6"/>
  <c r="G27" i="6" s="1"/>
  <c r="F38" i="12"/>
  <c r="G38" i="12" s="1"/>
  <c r="F41" i="12"/>
  <c r="G41" i="12" s="1"/>
  <c r="F26" i="12"/>
  <c r="G26" i="12" s="1"/>
  <c r="F26" i="16"/>
  <c r="G26" i="16" s="1"/>
  <c r="F47" i="6"/>
  <c r="G47" i="6" s="1"/>
  <c r="F23" i="15"/>
  <c r="G23" i="15" s="1"/>
  <c r="F9" i="17"/>
  <c r="G9" i="17" s="1"/>
  <c r="F22" i="17"/>
  <c r="G22" i="17" s="1"/>
  <c r="F45" i="17"/>
  <c r="G45" i="17" s="1"/>
  <c r="F46" i="17"/>
  <c r="G46" i="17" s="1"/>
  <c r="F36" i="17"/>
  <c r="G36" i="17" s="1"/>
  <c r="F29" i="17"/>
  <c r="G29" i="17" s="1"/>
  <c r="G20" i="14"/>
  <c r="F48" i="17"/>
  <c r="G48" i="17" s="1"/>
  <c r="F27" i="17"/>
  <c r="G27" i="17" s="1"/>
  <c r="F30" i="17"/>
  <c r="G30" i="17" s="1"/>
  <c r="F17" i="17"/>
  <c r="G17" i="17" s="1"/>
  <c r="F40" i="17"/>
  <c r="G40" i="17" s="1"/>
  <c r="G3" i="6"/>
  <c r="F42" i="17"/>
  <c r="G42" i="17" s="1"/>
  <c r="F47" i="17"/>
  <c r="G47" i="17" s="1"/>
  <c r="F21" i="17"/>
  <c r="G21" i="17" s="1"/>
  <c r="F7" i="17"/>
  <c r="F43" i="17"/>
  <c r="G43" i="17" s="1"/>
  <c r="G24" i="14"/>
  <c r="F7" i="12"/>
  <c r="G7" i="12" s="1"/>
  <c r="F48" i="12"/>
  <c r="G48" i="12" s="1"/>
  <c r="F28" i="12"/>
  <c r="G28" i="12" s="1"/>
  <c r="F43" i="12"/>
  <c r="G43" i="12" s="1"/>
  <c r="F5" i="12"/>
  <c r="G5" i="12" s="1"/>
  <c r="F2" i="12"/>
  <c r="G2" i="12" s="1"/>
  <c r="F39" i="12"/>
  <c r="G39" i="12" s="1"/>
  <c r="F51" i="12"/>
  <c r="G51" i="12" s="1"/>
  <c r="F21" i="12"/>
  <c r="G21" i="12" s="1"/>
  <c r="F16" i="12"/>
  <c r="G16" i="12" s="1"/>
  <c r="F18" i="12"/>
  <c r="G18" i="12" s="1"/>
  <c r="F9" i="12"/>
  <c r="G9" i="12" s="1"/>
  <c r="F6" i="12"/>
  <c r="G6" i="12" s="1"/>
  <c r="F34" i="12"/>
  <c r="G34" i="12" s="1"/>
  <c r="F13" i="12"/>
  <c r="G13" i="12" s="1"/>
  <c r="F35" i="12"/>
  <c r="G35" i="12" s="1"/>
  <c r="F50" i="12"/>
  <c r="G50" i="12" s="1"/>
  <c r="F10" i="12"/>
  <c r="G10" i="12" s="1"/>
  <c r="F33" i="12"/>
  <c r="G33" i="12" s="1"/>
  <c r="F27" i="12"/>
  <c r="G27" i="12" s="1"/>
  <c r="F42" i="12"/>
  <c r="G42" i="12" s="1"/>
  <c r="F37" i="12"/>
  <c r="G37" i="12" s="1"/>
  <c r="F19" i="12"/>
  <c r="G19" i="12" s="1"/>
  <c r="F25" i="17"/>
  <c r="G25" i="17" s="1"/>
  <c r="F50" i="17"/>
  <c r="G50" i="17" s="1"/>
  <c r="F44" i="17"/>
  <c r="G44" i="17" s="1"/>
  <c r="F13" i="17"/>
  <c r="G13" i="17" s="1"/>
  <c r="F19" i="17"/>
  <c r="G19" i="17" s="1"/>
  <c r="F2" i="16"/>
  <c r="G2" i="16" s="1"/>
  <c r="F3" i="16"/>
  <c r="G3" i="16" s="1"/>
  <c r="F47" i="16"/>
  <c r="G47" i="16" s="1"/>
  <c r="F18" i="16"/>
  <c r="G18" i="16" s="1"/>
  <c r="F28" i="6"/>
  <c r="G28" i="6" s="1"/>
  <c r="F43" i="16"/>
  <c r="G43" i="16" s="1"/>
  <c r="F32" i="13"/>
  <c r="G32" i="13" s="1"/>
  <c r="F26" i="17"/>
  <c r="G26" i="17" s="1"/>
  <c r="F18" i="17"/>
  <c r="G18" i="17" s="1"/>
  <c r="F37" i="17"/>
  <c r="G37" i="17" s="1"/>
  <c r="F23" i="17"/>
  <c r="G23" i="17" s="1"/>
  <c r="F28" i="17"/>
  <c r="G28" i="17" s="1"/>
  <c r="F34" i="6"/>
  <c r="G34" i="6" s="1"/>
  <c r="F15" i="6"/>
  <c r="G15" i="6" s="1"/>
  <c r="F22" i="6"/>
  <c r="G22" i="6" s="1"/>
  <c r="F30" i="6"/>
  <c r="G30" i="6" s="1"/>
  <c r="F8" i="16"/>
  <c r="G8" i="16" s="1"/>
  <c r="F12" i="16"/>
  <c r="G12" i="16" s="1"/>
  <c r="F7" i="6"/>
  <c r="G7" i="6" s="1"/>
  <c r="F14" i="16"/>
  <c r="G14" i="16" s="1"/>
  <c r="F21" i="6"/>
  <c r="G21" i="6" s="1"/>
  <c r="F49" i="16"/>
  <c r="G49" i="16" s="1"/>
  <c r="F21" i="16"/>
  <c r="G21" i="16" s="1"/>
  <c r="F25" i="16"/>
  <c r="G25" i="16" s="1"/>
  <c r="F10" i="16"/>
  <c r="G10" i="16" s="1"/>
  <c r="F31" i="6"/>
  <c r="G31" i="6" s="1"/>
  <c r="F5" i="6"/>
  <c r="G5" i="6" s="1"/>
  <c r="F11" i="6"/>
  <c r="G11" i="6" s="1"/>
  <c r="F42" i="6"/>
  <c r="G42" i="6" s="1"/>
  <c r="F32" i="16"/>
  <c r="G32" i="16" s="1"/>
  <c r="F39" i="6"/>
  <c r="G39" i="6" s="1"/>
  <c r="F48" i="6"/>
  <c r="G48" i="6" s="1"/>
  <c r="F33" i="16"/>
  <c r="G33" i="16" s="1"/>
  <c r="F37" i="6"/>
  <c r="G37" i="6" s="1"/>
  <c r="F34" i="16"/>
  <c r="G34" i="16" s="1"/>
  <c r="F50" i="13"/>
  <c r="G50" i="13" s="1"/>
  <c r="F51" i="17"/>
  <c r="G51" i="17" s="1"/>
  <c r="F24" i="17"/>
  <c r="G24" i="17" s="1"/>
  <c r="F6" i="17"/>
  <c r="G6" i="17" s="1"/>
  <c r="F38" i="17"/>
  <c r="G38" i="17" s="1"/>
  <c r="F12" i="17"/>
  <c r="G12" i="17" s="1"/>
  <c r="F40" i="6"/>
  <c r="G40" i="6" s="1"/>
  <c r="F41" i="6"/>
  <c r="G41" i="6" s="1"/>
  <c r="F50" i="6"/>
  <c r="G50" i="6" s="1"/>
  <c r="F53" i="6"/>
  <c r="G53" i="6" s="1"/>
  <c r="F52" i="6"/>
  <c r="G52" i="6" s="1"/>
  <c r="F23" i="16"/>
  <c r="G23" i="16" s="1"/>
  <c r="F38" i="16"/>
  <c r="G38" i="16" s="1"/>
  <c r="F4" i="6"/>
  <c r="G4" i="6" s="1"/>
  <c r="F4" i="16"/>
  <c r="G4" i="16" s="1"/>
  <c r="F16" i="16"/>
  <c r="G16" i="16" s="1"/>
  <c r="F22" i="16"/>
  <c r="G22" i="16" s="1"/>
  <c r="F41" i="16"/>
  <c r="G41" i="16" s="1"/>
  <c r="F25" i="6"/>
  <c r="G25" i="6" s="1"/>
  <c r="F12" i="6"/>
  <c r="G12" i="6" s="1"/>
  <c r="F44" i="16"/>
  <c r="G44" i="16" s="1"/>
  <c r="F9" i="16"/>
  <c r="G9" i="16" s="1"/>
  <c r="F53" i="16"/>
  <c r="G53" i="16" s="1"/>
  <c r="F34" i="17"/>
  <c r="G34" i="17" s="1"/>
  <c r="F41" i="17"/>
  <c r="G41" i="17" s="1"/>
  <c r="F53" i="17"/>
  <c r="G53" i="17" s="1"/>
  <c r="F14" i="17"/>
  <c r="G14" i="17" s="1"/>
  <c r="F39" i="17"/>
  <c r="G39" i="17" s="1"/>
  <c r="F2" i="17"/>
  <c r="G2" i="17" s="1"/>
  <c r="F36" i="6"/>
  <c r="G36" i="6" s="1"/>
  <c r="F13" i="6"/>
  <c r="G13" i="6" s="1"/>
  <c r="F51" i="16"/>
  <c r="G51" i="16" s="1"/>
  <c r="F33" i="6"/>
  <c r="G33" i="6" s="1"/>
  <c r="F43" i="6"/>
  <c r="G43" i="6" s="1"/>
  <c r="F23" i="6"/>
  <c r="G23" i="6" s="1"/>
  <c r="F15" i="16"/>
  <c r="G15" i="16" s="1"/>
  <c r="F48" i="16"/>
  <c r="G48" i="16" s="1"/>
  <c r="F29" i="16"/>
  <c r="G29" i="16" s="1"/>
  <c r="F17" i="16"/>
  <c r="G17" i="16" s="1"/>
  <c r="F36" i="16"/>
  <c r="G36" i="16" s="1"/>
  <c r="F35" i="16"/>
  <c r="G35" i="16" s="1"/>
  <c r="F46" i="6"/>
  <c r="G46" i="6" s="1"/>
  <c r="F42" i="16"/>
  <c r="G42" i="16" s="1"/>
  <c r="F31" i="16"/>
  <c r="G31" i="16" s="1"/>
  <c r="F24" i="16"/>
  <c r="G24" i="16" s="1"/>
  <c r="F5" i="17"/>
  <c r="G5" i="17" s="1"/>
  <c r="F8" i="17"/>
  <c r="G8" i="17" s="1"/>
  <c r="F16" i="17"/>
  <c r="G16" i="17" s="1"/>
  <c r="F31" i="17"/>
  <c r="G31" i="17" s="1"/>
  <c r="F33" i="17"/>
  <c r="G33" i="17" s="1"/>
  <c r="F35" i="17"/>
  <c r="G35" i="17" s="1"/>
  <c r="F49" i="6"/>
  <c r="G49" i="6" s="1"/>
  <c r="F19" i="6"/>
  <c r="G19" i="6" s="1"/>
  <c r="F40" i="16"/>
  <c r="G40" i="16" s="1"/>
  <c r="F32" i="6"/>
  <c r="G32" i="6" s="1"/>
  <c r="F29" i="6"/>
  <c r="G29" i="6" s="1"/>
  <c r="F6" i="16"/>
  <c r="G6" i="16" s="1"/>
  <c r="F45" i="16"/>
  <c r="G45" i="16" s="1"/>
  <c r="F19" i="16"/>
  <c r="G19" i="16" s="1"/>
  <c r="F45" i="6"/>
  <c r="G45" i="6" s="1"/>
  <c r="F52" i="17"/>
  <c r="G52" i="17" s="1"/>
  <c r="F15" i="17"/>
  <c r="G15" i="17" s="1"/>
  <c r="F10" i="17"/>
  <c r="G10" i="17" s="1"/>
  <c r="F4" i="17"/>
  <c r="G4" i="17" s="1"/>
  <c r="F49" i="17"/>
  <c r="G49" i="17" s="1"/>
  <c r="F20" i="17"/>
  <c r="G20" i="17" s="1"/>
  <c r="F5" i="13"/>
  <c r="G5" i="13" s="1"/>
  <c r="F46" i="13"/>
  <c r="G46" i="13" s="1"/>
  <c r="F22" i="13"/>
  <c r="G22" i="13" s="1"/>
  <c r="F17" i="13"/>
  <c r="G17" i="13" s="1"/>
  <c r="F18" i="13"/>
  <c r="G18" i="13" s="1"/>
  <c r="F31" i="13"/>
  <c r="G31" i="13" s="1"/>
  <c r="F48" i="13"/>
  <c r="G48" i="13" s="1"/>
  <c r="F24" i="13"/>
  <c r="G24" i="13" s="1"/>
  <c r="F12" i="13"/>
  <c r="G12" i="13" s="1"/>
  <c r="F51" i="13"/>
  <c r="G51" i="13" s="1"/>
  <c r="F45" i="13"/>
  <c r="G45" i="13" s="1"/>
  <c r="F21" i="13"/>
  <c r="G21" i="13" s="1"/>
  <c r="F35" i="13"/>
  <c r="G35" i="13" s="1"/>
  <c r="F4" i="13"/>
  <c r="G4" i="13" s="1"/>
  <c r="F23" i="13"/>
  <c r="G23" i="13" s="1"/>
  <c r="F37" i="13"/>
  <c r="G37" i="13" s="1"/>
  <c r="F15" i="13"/>
  <c r="G15" i="13" s="1"/>
  <c r="F47" i="13"/>
  <c r="G47" i="13" s="1"/>
  <c r="F38" i="13"/>
  <c r="G38" i="13" s="1"/>
  <c r="F16" i="13"/>
  <c r="G16" i="13" s="1"/>
  <c r="F26" i="13"/>
  <c r="G26" i="13" s="1"/>
  <c r="F8" i="13"/>
  <c r="G8" i="13" s="1"/>
  <c r="F30" i="13"/>
  <c r="G30" i="13" s="1"/>
  <c r="F11" i="13"/>
  <c r="G11" i="13" s="1"/>
  <c r="F27" i="13"/>
  <c r="G27" i="13" s="1"/>
  <c r="G30" i="12"/>
  <c r="F9" i="13"/>
  <c r="G9" i="13" s="1"/>
  <c r="F49" i="13"/>
  <c r="G49" i="13" s="1"/>
  <c r="F39" i="13"/>
  <c r="G39" i="13" s="1"/>
  <c r="F50" i="16"/>
  <c r="G50" i="16" s="1"/>
  <c r="F20" i="16"/>
  <c r="G20" i="16" s="1"/>
  <c r="F30" i="16"/>
  <c r="G30" i="16" s="1"/>
  <c r="F5" i="16"/>
  <c r="G5" i="16" s="1"/>
  <c r="F46" i="16"/>
  <c r="G46" i="16" s="1"/>
  <c r="F39" i="16"/>
  <c r="G39" i="16" s="1"/>
  <c r="F37" i="16"/>
  <c r="G37" i="16" s="1"/>
  <c r="F27" i="16"/>
  <c r="G27" i="16" s="1"/>
  <c r="F25" i="13"/>
  <c r="G25" i="13" s="1"/>
  <c r="F3" i="13"/>
  <c r="G3" i="13" s="1"/>
  <c r="F42" i="13"/>
  <c r="G42" i="13" s="1"/>
  <c r="F34" i="13"/>
  <c r="G34" i="13" s="1"/>
  <c r="F36" i="13"/>
  <c r="G36" i="13" s="1"/>
  <c r="F53" i="13"/>
  <c r="G53" i="13" s="1"/>
  <c r="G42" i="14"/>
  <c r="F14" i="13"/>
  <c r="G14" i="13" s="1"/>
  <c r="F29" i="13"/>
  <c r="G29" i="13" s="1"/>
  <c r="G4" i="12"/>
  <c r="G20" i="12"/>
  <c r="F7" i="13"/>
  <c r="G7" i="13" s="1"/>
  <c r="F33" i="13"/>
  <c r="G33" i="13" s="1"/>
  <c r="F19" i="13"/>
  <c r="G19" i="13" s="1"/>
  <c r="F43" i="13"/>
  <c r="G43" i="13" s="1"/>
  <c r="F6" i="13"/>
  <c r="G6" i="13" s="1"/>
  <c r="G36" i="8"/>
  <c r="F20" i="13"/>
  <c r="G20" i="13" s="1"/>
  <c r="F10" i="13"/>
  <c r="G10" i="13" s="1"/>
  <c r="F13" i="13"/>
  <c r="G13" i="13" s="1"/>
  <c r="F28" i="13"/>
  <c r="G28" i="13" s="1"/>
  <c r="G7" i="17"/>
  <c r="F44" i="13"/>
  <c r="G44" i="13" s="1"/>
  <c r="F2" i="13"/>
  <c r="G2" i="13" s="1"/>
  <c r="F40" i="13"/>
  <c r="G40" i="13" s="1"/>
  <c r="F51" i="8"/>
  <c r="G51" i="8" s="1"/>
  <c r="F49" i="8"/>
  <c r="G49" i="8" s="1"/>
  <c r="F40" i="8"/>
  <c r="G40" i="8" s="1"/>
  <c r="F53" i="8"/>
  <c r="G53" i="8" s="1"/>
  <c r="F5" i="8"/>
  <c r="G5" i="8" s="1"/>
  <c r="F16" i="8"/>
  <c r="G16" i="8" s="1"/>
  <c r="F31" i="8"/>
  <c r="G31" i="8" s="1"/>
  <c r="F19" i="8"/>
  <c r="G19" i="8" s="1"/>
  <c r="F41" i="8"/>
  <c r="G41" i="8" s="1"/>
  <c r="F22" i="8"/>
  <c r="G22" i="8" s="1"/>
  <c r="F4" i="8"/>
  <c r="G4" i="8" s="1"/>
  <c r="F24" i="8"/>
  <c r="G24" i="8" s="1"/>
  <c r="F27" i="8"/>
  <c r="G27" i="8" s="1"/>
  <c r="F20" i="8"/>
  <c r="G20" i="8" s="1"/>
  <c r="F47" i="8"/>
  <c r="G47" i="8" s="1"/>
  <c r="F9" i="8"/>
  <c r="G9" i="8" s="1"/>
  <c r="F18" i="8"/>
  <c r="G18" i="8" s="1"/>
  <c r="F38" i="8"/>
  <c r="G38" i="8" s="1"/>
  <c r="F48" i="8"/>
  <c r="G48" i="8" s="1"/>
  <c r="F39" i="8"/>
  <c r="G39" i="8" s="1"/>
  <c r="F15" i="8"/>
  <c r="G15" i="8" s="1"/>
  <c r="F3" i="8"/>
  <c r="G3" i="8" s="1"/>
  <c r="F52" i="8"/>
  <c r="G52" i="8" s="1"/>
  <c r="F6" i="8"/>
  <c r="G6" i="8" s="1"/>
  <c r="F33" i="8"/>
  <c r="G33" i="8" s="1"/>
  <c r="F7" i="8"/>
  <c r="G7" i="8" s="1"/>
  <c r="F21" i="8"/>
  <c r="G21" i="8" s="1"/>
  <c r="F23" i="8"/>
  <c r="G23" i="8" s="1"/>
  <c r="F10" i="8"/>
  <c r="G10" i="8" s="1"/>
  <c r="F13" i="8"/>
  <c r="G13" i="8" s="1"/>
  <c r="F14" i="8"/>
  <c r="G14" i="8" s="1"/>
  <c r="F8" i="8"/>
  <c r="G8" i="8" s="1"/>
  <c r="F44" i="8"/>
  <c r="G44" i="8" s="1"/>
  <c r="F28" i="8"/>
  <c r="G28" i="8" s="1"/>
  <c r="F45" i="8"/>
  <c r="G45" i="8" s="1"/>
  <c r="F11" i="8"/>
  <c r="G11" i="8" s="1"/>
  <c r="F12" i="8"/>
  <c r="G12" i="8" s="1"/>
  <c r="F46" i="8"/>
  <c r="G46" i="8" s="1"/>
  <c r="F30" i="8"/>
  <c r="G30" i="8" s="1"/>
  <c r="F42" i="8"/>
  <c r="G42" i="8" s="1"/>
  <c r="F43" i="8"/>
  <c r="G43" i="8" s="1"/>
  <c r="F37" i="8"/>
  <c r="G37" i="8" s="1"/>
  <c r="F32" i="8"/>
  <c r="G32" i="8" s="1"/>
  <c r="F29" i="8"/>
  <c r="G29" i="8" s="1"/>
  <c r="F17" i="8"/>
  <c r="G17" i="8" s="1"/>
  <c r="F35" i="8"/>
  <c r="G35" i="8" s="1"/>
  <c r="F34" i="8"/>
  <c r="G34" i="8" s="1"/>
  <c r="F50" i="8"/>
  <c r="G50" i="8" s="1"/>
  <c r="F26" i="8"/>
  <c r="G26" i="8" s="1"/>
  <c r="G28" i="16"/>
  <c r="F12" i="7"/>
  <c r="G12" i="7" s="1"/>
  <c r="F8" i="7"/>
  <c r="G8" i="7" s="1"/>
  <c r="F50" i="7"/>
  <c r="G50" i="7" s="1"/>
  <c r="F37" i="7"/>
  <c r="G37" i="7" s="1"/>
  <c r="F17" i="7"/>
  <c r="G17" i="7" s="1"/>
  <c r="F22" i="7"/>
  <c r="G22" i="7" s="1"/>
  <c r="F18" i="7"/>
  <c r="G18" i="7" s="1"/>
  <c r="F42" i="7"/>
  <c r="G42" i="7" s="1"/>
  <c r="F31" i="7"/>
  <c r="G31" i="7" s="1"/>
  <c r="F52" i="7"/>
  <c r="G52" i="7" s="1"/>
  <c r="F19" i="7"/>
  <c r="G19" i="7" s="1"/>
  <c r="F46" i="7"/>
  <c r="G46" i="7" s="1"/>
  <c r="F34" i="7"/>
  <c r="G34" i="7" s="1"/>
  <c r="F51" i="7"/>
  <c r="G51" i="7" s="1"/>
  <c r="F41" i="7"/>
  <c r="G41" i="7" s="1"/>
  <c r="F44" i="7"/>
  <c r="G44" i="7" s="1"/>
  <c r="F47" i="7"/>
  <c r="G47" i="7" s="1"/>
  <c r="F45" i="7"/>
  <c r="G45" i="7" s="1"/>
  <c r="F49" i="7"/>
  <c r="G49" i="7" s="1"/>
  <c r="F35" i="7"/>
  <c r="G35" i="7" s="1"/>
  <c r="F11" i="7"/>
  <c r="G11" i="7" s="1"/>
  <c r="F28" i="7"/>
  <c r="G28" i="7" s="1"/>
  <c r="F9" i="7"/>
  <c r="G9" i="7" s="1"/>
  <c r="F24" i="7"/>
  <c r="G24" i="7" s="1"/>
  <c r="F33" i="7"/>
  <c r="G33" i="7" s="1"/>
  <c r="F38" i="7"/>
  <c r="G38" i="7" s="1"/>
  <c r="F20" i="7"/>
  <c r="G20" i="7" s="1"/>
  <c r="F21" i="7"/>
  <c r="G21" i="7" s="1"/>
  <c r="F23" i="7"/>
  <c r="G23" i="7" s="1"/>
  <c r="F32" i="7"/>
  <c r="G32" i="7" s="1"/>
  <c r="F2" i="7"/>
  <c r="G2" i="7" s="1"/>
  <c r="F43" i="7"/>
  <c r="G43" i="7" s="1"/>
  <c r="F53" i="7"/>
  <c r="G53" i="7" s="1"/>
  <c r="F40" i="7"/>
  <c r="G40" i="7" s="1"/>
  <c r="F36" i="7"/>
  <c r="G36" i="7" s="1"/>
  <c r="F13" i="7"/>
  <c r="G13" i="7" s="1"/>
  <c r="F48" i="7"/>
  <c r="G48" i="7" s="1"/>
  <c r="F6" i="7"/>
  <c r="G6" i="7" s="1"/>
  <c r="F15" i="7"/>
  <c r="G15" i="7" s="1"/>
  <c r="F39" i="7"/>
  <c r="G39" i="7" s="1"/>
  <c r="F16" i="7"/>
  <c r="G16" i="7" s="1"/>
  <c r="F7" i="7"/>
  <c r="G7" i="7" s="1"/>
  <c r="F26" i="7"/>
  <c r="G26" i="7" s="1"/>
  <c r="F30" i="7"/>
  <c r="G30" i="7" s="1"/>
  <c r="F27" i="7"/>
  <c r="G27" i="7" s="1"/>
  <c r="F3" i="7"/>
  <c r="G3" i="7" s="1"/>
  <c r="F14" i="7"/>
  <c r="G14" i="7" s="1"/>
  <c r="F4" i="7"/>
  <c r="G4" i="7" s="1"/>
  <c r="F25" i="7"/>
  <c r="G25" i="7" s="1"/>
  <c r="F10" i="7"/>
  <c r="G10" i="7" s="1"/>
  <c r="F29" i="7"/>
  <c r="G29" i="7" s="1"/>
  <c r="F5" i="7"/>
  <c r="G5" i="7" s="1"/>
  <c r="F25" i="8"/>
  <c r="G25" i="8" s="1"/>
  <c r="F2" i="8"/>
  <c r="G2" i="8" s="1"/>
  <c r="F32" i="11"/>
  <c r="G32" i="11" s="1"/>
  <c r="F36" i="11"/>
  <c r="G36" i="11" s="1"/>
  <c r="F42" i="11"/>
  <c r="G42" i="11" s="1"/>
  <c r="F26" i="11"/>
  <c r="G26" i="11" s="1"/>
  <c r="F7" i="11"/>
  <c r="G7" i="11" s="1"/>
  <c r="F37" i="11"/>
  <c r="G37" i="11" s="1"/>
  <c r="F46" i="11"/>
  <c r="G46" i="11" s="1"/>
  <c r="F38" i="11"/>
  <c r="G38" i="11" s="1"/>
  <c r="F39" i="11"/>
  <c r="G39" i="11" s="1"/>
  <c r="F47" i="11"/>
  <c r="G47" i="11" s="1"/>
  <c r="F9" i="11"/>
  <c r="G9" i="11" s="1"/>
  <c r="F20" i="11"/>
  <c r="G20" i="11" s="1"/>
  <c r="F40" i="11"/>
  <c r="G40" i="11" s="1"/>
  <c r="F18" i="11"/>
  <c r="G18" i="11" s="1"/>
  <c r="F25" i="11"/>
  <c r="G25" i="11" s="1"/>
  <c r="F48" i="11"/>
  <c r="G48" i="11" s="1"/>
  <c r="F14" i="11"/>
  <c r="G14" i="11" s="1"/>
  <c r="F45" i="11"/>
  <c r="G45" i="11" s="1"/>
  <c r="F24" i="11"/>
  <c r="G24" i="11" s="1"/>
  <c r="F22" i="11"/>
  <c r="G22" i="11" s="1"/>
  <c r="F8" i="11"/>
  <c r="G8" i="11" s="1"/>
  <c r="F5" i="11"/>
  <c r="G5" i="11" s="1"/>
  <c r="F29" i="11"/>
  <c r="G29" i="11" s="1"/>
  <c r="F27" i="11"/>
  <c r="G27" i="11" s="1"/>
  <c r="F23" i="11"/>
  <c r="G23" i="11" s="1"/>
  <c r="F15" i="11"/>
  <c r="G15" i="11" s="1"/>
  <c r="F12" i="11"/>
  <c r="G12" i="11" s="1"/>
  <c r="F49" i="11"/>
  <c r="G49" i="11" s="1"/>
  <c r="F19" i="11"/>
  <c r="G19" i="11" s="1"/>
  <c r="F43" i="11"/>
  <c r="G43" i="11" s="1"/>
  <c r="F21" i="11"/>
  <c r="G21" i="11" s="1"/>
  <c r="F4" i="11"/>
  <c r="G4" i="11" s="1"/>
  <c r="F31" i="11"/>
  <c r="G31" i="11" s="1"/>
  <c r="F28" i="11"/>
  <c r="G28" i="11" s="1"/>
  <c r="F6" i="11"/>
  <c r="G6" i="11" s="1"/>
  <c r="F52" i="11"/>
  <c r="G52" i="11" s="1"/>
  <c r="F13" i="11"/>
  <c r="G13" i="11" s="1"/>
  <c r="F53" i="11"/>
  <c r="G53" i="11" s="1"/>
  <c r="F16" i="11"/>
  <c r="G16" i="11" s="1"/>
  <c r="F10" i="11"/>
  <c r="G10" i="11" s="1"/>
  <c r="F44" i="11"/>
  <c r="G44" i="11" s="1"/>
  <c r="F17" i="11"/>
  <c r="G17" i="11" s="1"/>
  <c r="F30" i="11"/>
  <c r="G30" i="11" s="1"/>
  <c r="F35" i="11"/>
  <c r="G35" i="11" s="1"/>
  <c r="F50" i="11"/>
  <c r="G50" i="11" s="1"/>
  <c r="F41" i="11"/>
  <c r="G41" i="11" s="1"/>
  <c r="F2" i="11"/>
  <c r="G2" i="11" s="1"/>
  <c r="F51" i="11"/>
  <c r="G51" i="11" s="1"/>
  <c r="F3" i="11"/>
  <c r="G3" i="11" s="1"/>
  <c r="F34" i="11"/>
  <c r="G34" i="11" s="1"/>
  <c r="F33" i="11"/>
  <c r="G33" i="11" s="1"/>
  <c r="F11" i="11"/>
  <c r="G11" i="11" s="1"/>
  <c r="G52" i="13"/>
  <c r="F53" i="10"/>
  <c r="G53" i="10" s="1"/>
  <c r="F3" i="10"/>
  <c r="G3" i="10" s="1"/>
  <c r="F9" i="10"/>
  <c r="G9" i="10" s="1"/>
  <c r="F32" i="10"/>
  <c r="G32" i="10" s="1"/>
  <c r="F2" i="10"/>
  <c r="G2" i="10" s="1"/>
  <c r="F23" i="10"/>
  <c r="G23" i="10" s="1"/>
  <c r="F30" i="10"/>
  <c r="G30" i="10" s="1"/>
  <c r="F26" i="10"/>
  <c r="G26" i="10" s="1"/>
  <c r="F35" i="10"/>
  <c r="G35" i="10" s="1"/>
  <c r="F19" i="10"/>
  <c r="G19" i="10" s="1"/>
  <c r="F52" i="10"/>
  <c r="G52" i="10" s="1"/>
  <c r="F39" i="10"/>
  <c r="G39" i="10" s="1"/>
  <c r="F14" i="10"/>
  <c r="G14" i="10" s="1"/>
  <c r="F15" i="10"/>
  <c r="G15" i="10" s="1"/>
  <c r="F48" i="10"/>
  <c r="G48" i="10" s="1"/>
  <c r="F18" i="10"/>
  <c r="G18" i="10" s="1"/>
  <c r="F13" i="10"/>
  <c r="G13" i="10" s="1"/>
  <c r="F49" i="10"/>
  <c r="G49" i="10" s="1"/>
  <c r="F17" i="10"/>
  <c r="G17" i="10" s="1"/>
  <c r="F46" i="10"/>
  <c r="G46" i="10" s="1"/>
  <c r="F40" i="10"/>
  <c r="G40" i="10" s="1"/>
  <c r="F20" i="10"/>
  <c r="G20" i="10" s="1"/>
  <c r="F24" i="10"/>
  <c r="G24" i="10" s="1"/>
  <c r="F36" i="10"/>
  <c r="G36" i="10" s="1"/>
  <c r="F11" i="10"/>
  <c r="G11" i="10" s="1"/>
  <c r="F16" i="10"/>
  <c r="G16" i="10" s="1"/>
  <c r="F8" i="10"/>
  <c r="G8" i="10" s="1"/>
  <c r="F12" i="10"/>
  <c r="G12" i="10" s="1"/>
  <c r="F34" i="10"/>
  <c r="G34" i="10" s="1"/>
  <c r="F33" i="10"/>
  <c r="G33" i="10" s="1"/>
  <c r="F38" i="10"/>
  <c r="G38" i="10" s="1"/>
  <c r="F47" i="10"/>
  <c r="G47" i="10" s="1"/>
  <c r="F45" i="10"/>
  <c r="G45" i="10" s="1"/>
  <c r="F51" i="10"/>
  <c r="G51" i="10" s="1"/>
  <c r="F27" i="10"/>
  <c r="G27" i="10" s="1"/>
  <c r="F41" i="10"/>
  <c r="G41" i="10" s="1"/>
  <c r="F7" i="10"/>
  <c r="G7" i="10" s="1"/>
  <c r="F22" i="10"/>
  <c r="G22" i="10" s="1"/>
  <c r="F10" i="10"/>
  <c r="G10" i="10" s="1"/>
  <c r="F37" i="10"/>
  <c r="G37" i="10" s="1"/>
  <c r="F4" i="10"/>
  <c r="G4" i="10" s="1"/>
  <c r="F50" i="10"/>
  <c r="G50" i="10" s="1"/>
  <c r="F44" i="10"/>
  <c r="G44" i="10" s="1"/>
  <c r="F29" i="10"/>
  <c r="G29" i="10" s="1"/>
  <c r="F28" i="10"/>
  <c r="G28" i="10" s="1"/>
  <c r="F6" i="10"/>
  <c r="G6" i="10" s="1"/>
  <c r="F5" i="10"/>
  <c r="G5" i="10" s="1"/>
  <c r="F43" i="10"/>
  <c r="G43" i="10" s="1"/>
  <c r="F21" i="10"/>
  <c r="G21" i="10" s="1"/>
  <c r="F25" i="10"/>
  <c r="G25" i="10" s="1"/>
  <c r="F31" i="10"/>
  <c r="G31" i="10" s="1"/>
  <c r="F42" i="10"/>
  <c r="G42" i="10" s="1"/>
  <c r="F6" i="9"/>
  <c r="G6" i="9" s="1"/>
  <c r="F3" i="9"/>
  <c r="G3" i="9" s="1"/>
  <c r="F16" i="9"/>
  <c r="G16" i="9" s="1"/>
  <c r="F25" i="9"/>
  <c r="G25" i="9" s="1"/>
  <c r="F32" i="9"/>
  <c r="G32" i="9" s="1"/>
  <c r="F31" i="9"/>
  <c r="G31" i="9" s="1"/>
  <c r="F42" i="9"/>
  <c r="G42" i="9" s="1"/>
  <c r="F38" i="9"/>
  <c r="G38" i="9" s="1"/>
  <c r="F41" i="9"/>
  <c r="G41" i="9" s="1"/>
  <c r="F26" i="9"/>
  <c r="G26" i="9" s="1"/>
  <c r="F19" i="9"/>
  <c r="G19" i="9" s="1"/>
  <c r="F48" i="9"/>
  <c r="G48" i="9" s="1"/>
  <c r="F47" i="9"/>
  <c r="G47" i="9" s="1"/>
  <c r="F17" i="9"/>
  <c r="G17" i="9" s="1"/>
  <c r="F33" i="9"/>
  <c r="G33" i="9" s="1"/>
  <c r="F39" i="9"/>
  <c r="G39" i="9" s="1"/>
  <c r="F15" i="9"/>
  <c r="G15" i="9" s="1"/>
  <c r="F24" i="9"/>
  <c r="G24" i="9" s="1"/>
  <c r="F28" i="9"/>
  <c r="G28" i="9" s="1"/>
  <c r="F35" i="9"/>
  <c r="G35" i="9" s="1"/>
  <c r="F9" i="9"/>
  <c r="G9" i="9" s="1"/>
  <c r="F52" i="9"/>
  <c r="G52" i="9" s="1"/>
  <c r="F18" i="9"/>
  <c r="G18" i="9" s="1"/>
  <c r="F11" i="9"/>
  <c r="G11" i="9" s="1"/>
  <c r="F40" i="9"/>
  <c r="G40" i="9" s="1"/>
  <c r="F29" i="9"/>
  <c r="G29" i="9" s="1"/>
  <c r="F5" i="9"/>
  <c r="G5" i="9" s="1"/>
  <c r="F45" i="9"/>
  <c r="G45" i="9" s="1"/>
  <c r="F51" i="9"/>
  <c r="G51" i="9" s="1"/>
  <c r="F22" i="9"/>
  <c r="G22" i="9" s="1"/>
  <c r="F20" i="9"/>
  <c r="G20" i="9" s="1"/>
  <c r="F44" i="9"/>
  <c r="G44" i="9" s="1"/>
  <c r="F50" i="9"/>
  <c r="G50" i="9" s="1"/>
  <c r="F34" i="9"/>
  <c r="G34" i="9" s="1"/>
  <c r="F23" i="9"/>
  <c r="G23" i="9" s="1"/>
  <c r="F49" i="9"/>
  <c r="G49" i="9" s="1"/>
  <c r="F43" i="9"/>
  <c r="G43" i="9" s="1"/>
  <c r="F36" i="9"/>
  <c r="G36" i="9" s="1"/>
  <c r="F53" i="9"/>
  <c r="G53" i="9" s="1"/>
  <c r="F30" i="9"/>
  <c r="G30" i="9" s="1"/>
  <c r="F13" i="9"/>
  <c r="G13" i="9" s="1"/>
  <c r="F12" i="9"/>
  <c r="G12" i="9" s="1"/>
  <c r="F46" i="9"/>
  <c r="G46" i="9" s="1"/>
  <c r="F7" i="9"/>
  <c r="G7" i="9" s="1"/>
  <c r="F14" i="9"/>
  <c r="G14" i="9" s="1"/>
  <c r="F37" i="9"/>
  <c r="G37" i="9" s="1"/>
  <c r="F4" i="9"/>
  <c r="G4" i="9" s="1"/>
  <c r="F8" i="9"/>
  <c r="G8" i="9" s="1"/>
  <c r="F27" i="9"/>
  <c r="G27" i="9" s="1"/>
  <c r="F21" i="9"/>
  <c r="G21" i="9" s="1"/>
  <c r="F2" i="9"/>
  <c r="G2" i="9" s="1"/>
  <c r="F10" i="9"/>
  <c r="G10" i="9" s="1"/>
</calcChain>
</file>

<file path=xl/sharedStrings.xml><?xml version="1.0" encoding="utf-8"?>
<sst xmlns="http://schemas.openxmlformats.org/spreadsheetml/2006/main" count="1693" uniqueCount="144">
  <si>
    <t>Code</t>
  </si>
  <si>
    <t xml:space="preserve">State 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</si>
  <si>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</si>
  <si>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</si>
  <si>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</si>
  <si>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</si>
  <si>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</si>
  <si>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</si>
  <si>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</si>
  <si>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</si>
  <si>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</si>
  <si>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</si>
  <si>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</si>
  <si>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</si>
  <si>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</si>
  <si>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</si>
  <si>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</si>
  <si>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</si>
  <si>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</si>
  <si>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</si>
  <si>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</si>
  <si>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</si>
  <si>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</si>
  <si>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</si>
  <si>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</si>
  <si>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</si>
  <si>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</si>
  <si>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</si>
  <si>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</si>
  <si>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</si>
  <si>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</si>
  <si>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</si>
  <si>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</si>
  <si>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</si>
  <si>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</si>
  <si>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</si>
  <si>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</si>
  <si>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</si>
  <si>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</si>
  <si>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</si>
  <si>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</si>
  <si>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</si>
  <si>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</si>
  <si>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</si>
  <si>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</si>
  <si>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</si>
  <si>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</si>
  <si>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</si>
  <si>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</si>
  <si>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</si>
  <si>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</si>
  <si>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</si>
  <si>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</si>
  <si>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</si>
  <si>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</si>
  <si>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</si>
  <si>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</si>
  <si>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</si>
  <si>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</si>
  <si>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</si>
  <si>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</si>
  <si>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</si>
  <si>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</si>
  <si>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</si>
  <si>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</si>
  <si>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</si>
  <si>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</si>
  <si>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</si>
  <si>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</si>
  <si>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</si>
  <si>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</si>
  <si>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</si>
  <si>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</si>
  <si>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</si>
  <si>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</si>
  <si>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</si>
  <si>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</si>
  <si>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</si>
  <si>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</si>
  <si>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</si>
  <si>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</si>
  <si>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</si>
  <si>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</si>
  <si>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</si>
  <si>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</si>
  <si>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</si>
  <si>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</si>
  <si>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</si>
  <si>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</si>
  <si>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</si>
  <si>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US</t>
  </si>
  <si>
    <t>United States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</si>
  <si>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</si>
  <si>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</si>
  <si>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</si>
  <si>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</si>
  <si>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</si>
  <si>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</si>
  <si>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</si>
  <si>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</si>
  <si>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</si>
  <si>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</si>
  <si>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</si>
  <si>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</si>
  <si>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</si>
  <si>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</si>
  <si>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Utilities</t>
  </si>
  <si>
    <t>K-12</t>
  </si>
  <si>
    <t>Fire</t>
  </si>
  <si>
    <t xml:space="preserve">Average Median Annual Wage by State and Job Code </t>
  </si>
  <si>
    <t>State</t>
  </si>
  <si>
    <t>No Zone</t>
  </si>
  <si>
    <t>Zone 1</t>
  </si>
  <si>
    <t>Zone 2</t>
  </si>
  <si>
    <t>Zone 3</t>
  </si>
  <si>
    <t>Zone 4</t>
  </si>
  <si>
    <t>Zone 5</t>
  </si>
  <si>
    <t>Median</t>
  </si>
  <si>
    <t xml:space="preserve">Average Mean Annual Wage by State and Job Code </t>
  </si>
  <si>
    <t>Mean</t>
  </si>
  <si>
    <t xml:space="preserve">Category </t>
  </si>
  <si>
    <t>Zone</t>
  </si>
  <si>
    <t>Higher</t>
  </si>
  <si>
    <t>Housing</t>
  </si>
  <si>
    <t>Resources</t>
  </si>
  <si>
    <t>Parks</t>
  </si>
  <si>
    <t>Corrections</t>
  </si>
  <si>
    <t>Transit</t>
  </si>
  <si>
    <t>ONET Index</t>
  </si>
  <si>
    <t>Highway</t>
  </si>
  <si>
    <t>Police</t>
  </si>
  <si>
    <t>Admin</t>
  </si>
  <si>
    <t>Not in original report</t>
  </si>
  <si>
    <t>financial</t>
  </si>
  <si>
    <t>admin</t>
  </si>
  <si>
    <t>Financial</t>
  </si>
  <si>
    <t>Judicial</t>
  </si>
  <si>
    <t>judicial</t>
  </si>
  <si>
    <t>Average</t>
  </si>
  <si>
    <t>Expected Teacher Wage</t>
  </si>
  <si>
    <t>Unexplained Difference</t>
  </si>
  <si>
    <t>GU</t>
  </si>
  <si>
    <t>PR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</si>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</sst>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164" fontId="2" fillId="0" borderId="0" xfId="1" applyFont="1"/>
    <xf numFmtId="164" fontId="0" fillId="0" borderId="0" xfId="1" applyFont="1"/>
    <xf numFmtId="0" fontId="5" fillId="0" borderId="0" xfId="0" applyFont="1" applyAlignment="1">
      <alignment vertical="center"/>
    </xf>
    <xf numFmtId="0" fontId="0" fillId="0" borderId="0" xfId="0" applyAlignment="1"/>
    <xf numFmtId="43" fontId="0" fillId="0" borderId="0" xfId="0" applyNumberFormat="1"/>
    <xf numFmtId="0" fontId="0" fillId="0" borderId="0" xfId="0" applyAlignment="1">
      <alignment horizontal="center"/>
    </xf>
  </cellXfs>
  <cellStyles count="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C5" sqref="C5"/>
    </sheetView>
  </sheetViews>
  <sheetFormatPr defaultColWidth="11" defaultRowHeight="15.75" x14ac:dyDescent="0.25"/>
  <cols>
    <col min="4" max="4" width="10.625" bestFit="1" customWidth="1"/>
    <col min="6" max="6" width="20.75" bestFit="1" customWidth="1"/>
    <col min="7" max="7" width="20.25" bestFit="1" customWidth="1"/>
    <col min="9" max="9" width="25.125" bestFit="1" customWidth="1"/>
    <col min="10" max="10" width="17" bestFit="1" customWidth="1"/>
    <col min="11" max="11" width="20.625" bestFit="1" customWidth="1"/>
    <col min="12" max="12" width="24.625" bestFit="1" customWidth="1"/>
  </cols>
  <sheetData>
    <row r="1" spans="1:7" x14ac:dyDescent="0.25">
      <c r="A1" t="s">
        <v>0</v>
      </c>
      <c r="B1" t="s">
        <v>1</v>
      </c>
      <c r="C1">
        <f>INDEX('Category - Zone Crosswalk'!$B$2:$B$15,MATCH('K-12'!$E$1,'Category - Zone Crosswalk'!$A$2:$A$15,0))</f>
        <v>4</v>
      </c>
      <c r="D1" t="s">
        <v>128</v>
      </c>
      <c r="E1" t="s">
        <v>107</v>
      </c>
      <c r="F1" t="s">
        <v>139</v>
      </c>
      <c r="G1" t="s">
        <v>140</v>
      </c>
    </row>
    <row r="2" spans="1:7" x14ac:dyDescent="0.25">
      <c r="A2" t="s">
        <v>2</v>
      </c>
      <c r="B2" t="s">
        <v>3</v>
      </c>
      <c r="C2" s="4">
        <f>INDEX('Mean Zone'!$B$4:$H$58,MATCH($A2,'Mean Zone'!$A$4:$A$58,0),MATCH(C$1,'Mean Zone'!$B$2:$G$2,0))</f>
        <v>63081.487719698503</v>
      </c>
      <c r="D2" s="2">
        <f t="shared" ref="D2:D33" si="0">INDEX(C$2:C$53,MATCH($B2,$B$2:$B$53,0))/INDEX(C$2:C$53,MATCH("United States",$B$2:$B$53,0))</f>
        <v>0.98334008398443196</v>
      </c>
      <c r="E2" s="4">
        <f>INDEX('Payroll per Unit'!$C$2:$P$53,MATCH($B2,'Payroll per Unit'!$B$2:$B$53,0),MATCH($E$1,'Payroll per Unit'!$C$1:$P$1,0))</f>
        <v>31204.118910000001</v>
      </c>
      <c r="F2" s="2">
        <f t="shared" ref="F2:F33" si="1">INDEX(E$2:E$53,MATCH("United States",$B$2:$B$53,0))*D2</f>
        <v>38593.498650042326</v>
      </c>
      <c r="G2" s="7">
        <f>E2-F2</f>
        <v>-7389.3797400423246</v>
      </c>
    </row>
    <row r="3" spans="1:7" x14ac:dyDescent="0.25">
      <c r="A3" t="s">
        <v>4</v>
      </c>
      <c r="B3" t="s">
        <v>5</v>
      </c>
      <c r="C3" s="4">
        <f>INDEX('Mean Zone'!$B$4:$H$58,MATCH($A3,'Mean Zone'!$A$4:$A$58,0),MATCH(C$1,'Mean Zone'!$B$2:$G$2,0))</f>
        <v>70242.904103554596</v>
      </c>
      <c r="D3" s="2">
        <f t="shared" si="0"/>
        <v>1.0949751776214118</v>
      </c>
      <c r="E3" s="4">
        <f>INDEX('Payroll per Unit'!$C$2:$P$53,MATCH($B3,'Payroll per Unit'!$B$2:$B$53,0),MATCH($E$1,'Payroll per Unit'!$C$1:$P$1,0))</f>
        <v>44070.322189999999</v>
      </c>
      <c r="F3" s="2">
        <f t="shared" si="1"/>
        <v>42974.880946713092</v>
      </c>
      <c r="G3" s="7">
        <f t="shared" ref="G3:G53" si="2">E3-F3</f>
        <v>1095.4412432869067</v>
      </c>
    </row>
    <row r="4" spans="1:7" x14ac:dyDescent="0.25">
      <c r="A4" t="s">
        <v>6</v>
      </c>
      <c r="B4" t="s">
        <v>7</v>
      </c>
      <c r="C4" s="4">
        <f>INDEX('Mean Zone'!$B$4:$H$58,MATCH($A4,'Mean Zone'!$A$4:$A$58,0),MATCH(C$1,'Mean Zone'!$B$2:$G$2,0))</f>
        <v>62856.643550241402</v>
      </c>
      <c r="D4" s="2">
        <f t="shared" si="0"/>
        <v>0.97983512092046932</v>
      </c>
      <c r="E4" s="4">
        <f>INDEX('Payroll per Unit'!$C$2:$P$53,MATCH($B4,'Payroll per Unit'!$B$2:$B$53,0),MATCH($E$1,'Payroll per Unit'!$C$1:$P$1,0))</f>
        <v>32702.080669999999</v>
      </c>
      <c r="F4" s="2">
        <f t="shared" si="1"/>
        <v>38455.938115817597</v>
      </c>
      <c r="G4" s="7">
        <f t="shared" si="2"/>
        <v>-5753.8574458175972</v>
      </c>
    </row>
    <row r="5" spans="1:7" x14ac:dyDescent="0.25">
      <c r="A5" t="s">
        <v>8</v>
      </c>
      <c r="B5" t="s">
        <v>9</v>
      </c>
      <c r="C5" s="4">
        <f>INDEX('Mean Zone'!$B$4:$H$58,MATCH($A5,'Mean Zone'!$A$4:$A$58,0),MATCH(C$1,'Mean Zone'!$B$2:$G$2,0))</f>
        <v>58173.853081583598</v>
      </c>
      <c r="D5" s="2">
        <f t="shared" si="0"/>
        <v>0.90683786389329357</v>
      </c>
      <c r="E5" s="4">
        <f>INDEX('Payroll per Unit'!$C$2:$P$53,MATCH($B5,'Payroll per Unit'!$B$2:$B$53,0),MATCH($E$1,'Payroll per Unit'!$C$1:$P$1,0))</f>
        <v>30641.014169999999</v>
      </c>
      <c r="F5" s="2">
        <f t="shared" si="1"/>
        <v>35590.98875961938</v>
      </c>
      <c r="G5" s="7">
        <f t="shared" si="2"/>
        <v>-4949.9745896193817</v>
      </c>
    </row>
    <row r="6" spans="1:7" x14ac:dyDescent="0.25">
      <c r="A6" t="s">
        <v>10</v>
      </c>
      <c r="B6" t="s">
        <v>11</v>
      </c>
      <c r="C6" s="4">
        <f>INDEX('Mean Zone'!$B$4:$H$58,MATCH($A6,'Mean Zone'!$A$4:$A$58,0),MATCH(C$1,'Mean Zone'!$B$2:$G$2,0))</f>
        <v>78113.635791720706</v>
      </c>
      <c r="D6" s="2">
        <f t="shared" si="0"/>
        <v>1.2176673689288044</v>
      </c>
      <c r="E6" s="4">
        <f>INDEX('Payroll per Unit'!$C$2:$P$53,MATCH($B6,'Payroll per Unit'!$B$2:$B$53,0),MATCH($E$1,'Payroll per Unit'!$C$1:$P$1,0))</f>
        <v>49023.623</v>
      </c>
      <c r="F6" s="2">
        <f t="shared" si="1"/>
        <v>47790.225095409012</v>
      </c>
      <c r="G6" s="7">
        <f t="shared" si="2"/>
        <v>1233.3979045909873</v>
      </c>
    </row>
    <row r="7" spans="1:7" x14ac:dyDescent="0.25">
      <c r="A7" t="s">
        <v>12</v>
      </c>
      <c r="B7" t="s">
        <v>13</v>
      </c>
      <c r="C7" s="4">
        <f>INDEX('Mean Zone'!$B$4:$H$58,MATCH($A7,'Mean Zone'!$A$4:$A$58,0),MATCH(C$1,'Mean Zone'!$B$2:$G$2,0))</f>
        <v>69999.840711413897</v>
      </c>
      <c r="D7" s="2">
        <f t="shared" si="0"/>
        <v>1.0911862058472641</v>
      </c>
      <c r="E7" s="4">
        <f>INDEX('Payroll per Unit'!$C$2:$P$53,MATCH($B7,'Payroll per Unit'!$B$2:$B$53,0),MATCH($E$1,'Payroll per Unit'!$C$1:$P$1,0))</f>
        <v>35501.327369999999</v>
      </c>
      <c r="F7" s="2">
        <f t="shared" si="1"/>
        <v>42826.173821444587</v>
      </c>
      <c r="G7" s="7">
        <f t="shared" si="2"/>
        <v>-7324.8464514445877</v>
      </c>
    </row>
    <row r="8" spans="1:7" x14ac:dyDescent="0.25">
      <c r="A8" t="s">
        <v>14</v>
      </c>
      <c r="B8" t="s">
        <v>15</v>
      </c>
      <c r="C8" s="4">
        <f>INDEX('Mean Zone'!$B$4:$H$58,MATCH($A8,'Mean Zone'!$A$4:$A$58,0),MATCH(C$1,'Mean Zone'!$B$2:$G$2,0))</f>
        <v>75990.326731272493</v>
      </c>
      <c r="D8" s="2">
        <f t="shared" si="0"/>
        <v>1.1845683570744272</v>
      </c>
      <c r="E8" s="4">
        <f>INDEX('Payroll per Unit'!$C$2:$P$53,MATCH($B8,'Payroll per Unit'!$B$2:$B$53,0),MATCH($E$1,'Payroll per Unit'!$C$1:$P$1,0))</f>
        <v>49978.455979999999</v>
      </c>
      <c r="F8" s="2">
        <f t="shared" si="1"/>
        <v>46491.176383651356</v>
      </c>
      <c r="G8" s="7">
        <f t="shared" si="2"/>
        <v>3487.2795963486424</v>
      </c>
    </row>
    <row r="9" spans="1:7" x14ac:dyDescent="0.25">
      <c r="A9" t="s">
        <v>16</v>
      </c>
      <c r="B9" t="s">
        <v>17</v>
      </c>
      <c r="C9" s="4">
        <f>INDEX('Mean Zone'!$B$4:$H$58,MATCH($A9,'Mean Zone'!$A$4:$A$58,0),MATCH(C$1,'Mean Zone'!$B$2:$G$2,0))</f>
        <v>71559.517539457302</v>
      </c>
      <c r="D9" s="2">
        <f t="shared" si="0"/>
        <v>1.1154990874630515</v>
      </c>
      <c r="E9" s="4">
        <f>INDEX('Payroll per Unit'!$C$2:$P$53,MATCH($B9,'Payroll per Unit'!$B$2:$B$53,0),MATCH($E$1,'Payroll per Unit'!$C$1:$P$1,0))</f>
        <v>43589.980869999999</v>
      </c>
      <c r="F9" s="2">
        <f t="shared" si="1"/>
        <v>43780.390149142237</v>
      </c>
      <c r="G9" s="7">
        <f t="shared" si="2"/>
        <v>-190.40927914223721</v>
      </c>
    </row>
    <row r="10" spans="1:7" x14ac:dyDescent="0.25">
      <c r="A10" t="s">
        <v>18</v>
      </c>
      <c r="B10" t="s">
        <v>19</v>
      </c>
      <c r="C10" s="4">
        <f>INDEX('Mean Zone'!$B$4:$H$58,MATCH($A10,'Mean Zone'!$A$4:$A$58,0),MATCH(C$1,'Mean Zone'!$B$2:$G$2,0))</f>
        <v>79582.026996587505</v>
      </c>
      <c r="D10" s="2">
        <f t="shared" si="0"/>
        <v>1.2405572528378808</v>
      </c>
      <c r="E10" s="4">
        <f>INDEX('Payroll per Unit'!$C$2:$P$53,MATCH($B10,'Payroll per Unit'!$B$2:$B$53,0),MATCH($E$1,'Payroll per Unit'!$C$1:$P$1,0))</f>
        <v>56868.034760000002</v>
      </c>
      <c r="F10" s="2">
        <f t="shared" si="1"/>
        <v>48688.59252508307</v>
      </c>
      <c r="G10" s="7">
        <f t="shared" si="2"/>
        <v>8179.4422349169326</v>
      </c>
    </row>
    <row r="11" spans="1:7" x14ac:dyDescent="0.25">
      <c r="A11" t="s">
        <v>20</v>
      </c>
      <c r="B11" t="s">
        <v>21</v>
      </c>
      <c r="C11" s="4">
        <f>INDEX('Mean Zone'!$B$4:$H$58,MATCH($A11,'Mean Zone'!$A$4:$A$58,0),MATCH(C$1,'Mean Zone'!$B$2:$G$2,0))</f>
        <v>64096.649507062699</v>
      </c>
      <c r="D11" s="2">
        <f t="shared" si="0"/>
        <v>0.99916484198126609</v>
      </c>
      <c r="E11" s="4">
        <f>INDEX('Payroll per Unit'!$C$2:$P$53,MATCH($B11,'Payroll per Unit'!$B$2:$B$53,0),MATCH($E$1,'Payroll per Unit'!$C$1:$P$1,0))</f>
        <v>31178.545529999999</v>
      </c>
      <c r="F11" s="2">
        <f t="shared" si="1"/>
        <v>39214.5785656636</v>
      </c>
      <c r="G11" s="7">
        <f t="shared" si="2"/>
        <v>-8036.0330356636005</v>
      </c>
    </row>
    <row r="12" spans="1:7" x14ac:dyDescent="0.25">
      <c r="A12" t="s">
        <v>22</v>
      </c>
      <c r="B12" t="s">
        <v>23</v>
      </c>
      <c r="C12" s="4">
        <f>INDEX('Mean Zone'!$B$4:$H$58,MATCH($A12,'Mean Zone'!$A$4:$A$58,0),MATCH(C$1,'Mean Zone'!$B$2:$G$2,0))</f>
        <v>66874.352947758904</v>
      </c>
      <c r="D12" s="2">
        <f t="shared" si="0"/>
        <v>1.0424648216329049</v>
      </c>
      <c r="E12" s="4">
        <f>INDEX('Payroll per Unit'!$C$2:$P$53,MATCH($B12,'Payroll per Unit'!$B$2:$B$53,0),MATCH($E$1,'Payroll per Unit'!$C$1:$P$1,0))</f>
        <v>33574.691330000001</v>
      </c>
      <c r="F12" s="2">
        <f t="shared" si="1"/>
        <v>40913.98829526722</v>
      </c>
      <c r="G12" s="7">
        <f t="shared" si="2"/>
        <v>-7339.2969652672182</v>
      </c>
    </row>
    <row r="13" spans="1:7" x14ac:dyDescent="0.25">
      <c r="A13" t="s">
        <v>24</v>
      </c>
      <c r="B13" t="s">
        <v>25</v>
      </c>
      <c r="C13" s="4">
        <f>INDEX('Mean Zone'!$B$4:$H$58,MATCH($A13,'Mean Zone'!$A$4:$A$58,0),MATCH(C$1,'Mean Zone'!$B$2:$G$2,0))</f>
        <v>61463.286316465899</v>
      </c>
      <c r="D13" s="2">
        <f t="shared" si="0"/>
        <v>0.95811489730479726</v>
      </c>
      <c r="E13" s="4">
        <f>INDEX('Payroll per Unit'!$C$2:$P$53,MATCH($B13,'Payroll per Unit'!$B$2:$B$53,0),MATCH($E$1,'Payroll per Unit'!$C$1:$P$1,0))</f>
        <v>37987.33367</v>
      </c>
      <c r="F13" s="2">
        <f t="shared" si="1"/>
        <v>37603.476760440441</v>
      </c>
      <c r="G13" s="7">
        <f t="shared" si="2"/>
        <v>383.85690955955943</v>
      </c>
    </row>
    <row r="14" spans="1:7" x14ac:dyDescent="0.25">
      <c r="A14" t="s">
        <v>26</v>
      </c>
      <c r="B14" t="s">
        <v>27</v>
      </c>
      <c r="C14" s="4">
        <f>INDEX('Mean Zone'!$B$4:$H$58,MATCH($A14,'Mean Zone'!$A$4:$A$58,0),MATCH(C$1,'Mean Zone'!$B$2:$G$2,0))</f>
        <v>57854.6714439641</v>
      </c>
      <c r="D14" s="2">
        <f t="shared" si="0"/>
        <v>0.9018623297122087</v>
      </c>
      <c r="E14" s="4">
        <f>INDEX('Payroll per Unit'!$C$2:$P$53,MATCH($B14,'Payroll per Unit'!$B$2:$B$53,0),MATCH($E$1,'Payroll per Unit'!$C$1:$P$1,0))</f>
        <v>28432.419030000001</v>
      </c>
      <c r="F14" s="2">
        <f t="shared" si="1"/>
        <v>35395.712196781758</v>
      </c>
      <c r="G14" s="7">
        <f t="shared" si="2"/>
        <v>-6963.2931667817575</v>
      </c>
    </row>
    <row r="15" spans="1:7" x14ac:dyDescent="0.25">
      <c r="A15" t="s">
        <v>28</v>
      </c>
      <c r="B15" t="s">
        <v>29</v>
      </c>
      <c r="C15" s="4">
        <f>INDEX('Mean Zone'!$B$4:$H$58,MATCH($A15,'Mean Zone'!$A$4:$A$58,0),MATCH(C$1,'Mean Zone'!$B$2:$G$2,0))</f>
        <v>69075.883064698704</v>
      </c>
      <c r="D15" s="2">
        <f t="shared" si="0"/>
        <v>1.0767831753741059</v>
      </c>
      <c r="E15" s="4">
        <f>INDEX('Payroll per Unit'!$C$2:$P$53,MATCH($B15,'Payroll per Unit'!$B$2:$B$53,0),MATCH($E$1,'Payroll per Unit'!$C$1:$P$1,0))</f>
        <v>42619.850939999997</v>
      </c>
      <c r="F15" s="2">
        <f t="shared" si="1"/>
        <v>42260.892952520757</v>
      </c>
      <c r="G15" s="7">
        <f t="shared" si="2"/>
        <v>358.95798747923982</v>
      </c>
    </row>
    <row r="16" spans="1:7" x14ac:dyDescent="0.25">
      <c r="A16" t="s">
        <v>30</v>
      </c>
      <c r="B16" t="s">
        <v>31</v>
      </c>
      <c r="C16" s="4">
        <f>INDEX('Mean Zone'!$B$4:$H$58,MATCH($A16,'Mean Zone'!$A$4:$A$58,0),MATCH(C$1,'Mean Zone'!$B$2:$G$2,0))</f>
        <v>61065.027356064398</v>
      </c>
      <c r="D16" s="2">
        <f t="shared" si="0"/>
        <v>0.95190667340702018</v>
      </c>
      <c r="E16" s="4">
        <f>INDEX('Payroll per Unit'!$C$2:$P$53,MATCH($B16,'Payroll per Unit'!$B$2:$B$53,0),MATCH($E$1,'Payroll per Unit'!$C$1:$P$1,0))</f>
        <v>33900.085789999997</v>
      </c>
      <c r="F16" s="2">
        <f t="shared" si="1"/>
        <v>37359.820385072126</v>
      </c>
      <c r="G16" s="7">
        <f t="shared" si="2"/>
        <v>-3459.7345950721283</v>
      </c>
    </row>
    <row r="17" spans="1:7" x14ac:dyDescent="0.25">
      <c r="A17" t="s">
        <v>32</v>
      </c>
      <c r="B17" t="s">
        <v>33</v>
      </c>
      <c r="C17" s="4">
        <f>INDEX('Mean Zone'!$B$4:$H$58,MATCH($A17,'Mean Zone'!$A$4:$A$58,0),MATCH(C$1,'Mean Zone'!$B$2:$G$2,0))</f>
        <v>59107.944780441503</v>
      </c>
      <c r="D17" s="2">
        <f t="shared" si="0"/>
        <v>0.92139886812460725</v>
      </c>
      <c r="E17" s="4">
        <f>INDEX('Payroll per Unit'!$C$2:$P$53,MATCH($B17,'Payroll per Unit'!$B$2:$B$53,0),MATCH($E$1,'Payroll per Unit'!$C$1:$P$1,0))</f>
        <v>34945.838100000001</v>
      </c>
      <c r="F17" s="2">
        <f t="shared" si="1"/>
        <v>36162.469680917166</v>
      </c>
      <c r="G17" s="7">
        <f t="shared" si="2"/>
        <v>-1216.6315809171647</v>
      </c>
    </row>
    <row r="18" spans="1:7" x14ac:dyDescent="0.25">
      <c r="A18" t="s">
        <v>34</v>
      </c>
      <c r="B18" t="s">
        <v>35</v>
      </c>
      <c r="C18" s="4">
        <f>INDEX('Mean Zone'!$B$4:$H$58,MATCH($A18,'Mean Zone'!$A$4:$A$58,0),MATCH(C$1,'Mean Zone'!$B$2:$G$2,0))</f>
        <v>63455.5447272452</v>
      </c>
      <c r="D18" s="2">
        <f t="shared" si="0"/>
        <v>0.98917103792214434</v>
      </c>
      <c r="E18" s="4">
        <f>INDEX('Payroll per Unit'!$C$2:$P$53,MATCH($B18,'Payroll per Unit'!$B$2:$B$53,0),MATCH($E$1,'Payroll per Unit'!$C$1:$P$1,0))</f>
        <v>31145.734690000001</v>
      </c>
      <c r="F18" s="2">
        <f t="shared" si="1"/>
        <v>38822.348176862921</v>
      </c>
      <c r="G18" s="7">
        <f t="shared" si="2"/>
        <v>-7676.6134868629197</v>
      </c>
    </row>
    <row r="19" spans="1:7" x14ac:dyDescent="0.25">
      <c r="A19" t="s">
        <v>36</v>
      </c>
      <c r="B19" t="s">
        <v>37</v>
      </c>
      <c r="C19" s="4">
        <f>INDEX('Mean Zone'!$B$4:$H$58,MATCH($A19,'Mean Zone'!$A$4:$A$58,0),MATCH(C$1,'Mean Zone'!$B$2:$G$2,0))</f>
        <v>58554.075443045302</v>
      </c>
      <c r="D19" s="2">
        <f t="shared" si="0"/>
        <v>0.91276492589465086</v>
      </c>
      <c r="E19" s="4">
        <f>INDEX('Payroll per Unit'!$C$2:$P$53,MATCH($B19,'Payroll per Unit'!$B$2:$B$53,0),MATCH($E$1,'Payroll per Unit'!$C$1:$P$1,0))</f>
        <v>30351.179499999998</v>
      </c>
      <c r="F19" s="2">
        <f t="shared" si="1"/>
        <v>35823.61027385811</v>
      </c>
      <c r="G19" s="7">
        <f t="shared" si="2"/>
        <v>-5472.4307738581119</v>
      </c>
    </row>
    <row r="20" spans="1:7" x14ac:dyDescent="0.25">
      <c r="A20" t="s">
        <v>38</v>
      </c>
      <c r="B20" t="s">
        <v>39</v>
      </c>
      <c r="C20" s="4">
        <f>INDEX('Mean Zone'!$B$4:$H$58,MATCH($A20,'Mean Zone'!$A$4:$A$58,0),MATCH(C$1,'Mean Zone'!$B$2:$G$2,0))</f>
        <v>59232.198762659202</v>
      </c>
      <c r="D20" s="2">
        <f t="shared" si="0"/>
        <v>0.9233357901238517</v>
      </c>
      <c r="E20" s="4">
        <f>INDEX('Payroll per Unit'!$C$2:$P$53,MATCH($B20,'Payroll per Unit'!$B$2:$B$53,0),MATCH($E$1,'Payroll per Unit'!$C$1:$P$1,0))</f>
        <v>31145.117549999999</v>
      </c>
      <c r="F20" s="2">
        <f t="shared" si="1"/>
        <v>36238.488748766191</v>
      </c>
      <c r="G20" s="7">
        <f t="shared" si="2"/>
        <v>-5093.3711987661918</v>
      </c>
    </row>
    <row r="21" spans="1:7" x14ac:dyDescent="0.25">
      <c r="A21" t="s">
        <v>40</v>
      </c>
      <c r="B21" t="s">
        <v>41</v>
      </c>
      <c r="C21" s="4">
        <f>INDEX('Mean Zone'!$B$4:$H$58,MATCH($A21,'Mean Zone'!$A$4:$A$58,0),MATCH(C$1,'Mean Zone'!$B$2:$G$2,0))</f>
        <v>58610.585233343903</v>
      </c>
      <c r="D21" s="2">
        <f t="shared" si="0"/>
        <v>0.9136458236658811</v>
      </c>
      <c r="E21" s="4">
        <f>INDEX('Payroll per Unit'!$C$2:$P$53,MATCH($B21,'Payroll per Unit'!$B$2:$B$53,0),MATCH($E$1,'Payroll per Unit'!$C$1:$P$1,0))</f>
        <v>33299.261659999996</v>
      </c>
      <c r="F21" s="2">
        <f t="shared" si="1"/>
        <v>35858.18318255827</v>
      </c>
      <c r="G21" s="7">
        <f t="shared" si="2"/>
        <v>-2558.9215225582739</v>
      </c>
    </row>
    <row r="22" spans="1:7" x14ac:dyDescent="0.25">
      <c r="A22" t="s">
        <v>42</v>
      </c>
      <c r="B22" t="s">
        <v>43</v>
      </c>
      <c r="C22" s="4">
        <f>INDEX('Mean Zone'!$B$4:$H$58,MATCH($A22,'Mean Zone'!$A$4:$A$58,0),MATCH(C$1,'Mean Zone'!$B$2:$G$2,0))</f>
        <v>75110.942911732898</v>
      </c>
      <c r="D22" s="2">
        <f t="shared" si="0"/>
        <v>1.1708601616874852</v>
      </c>
      <c r="E22" s="4">
        <f>INDEX('Payroll per Unit'!$C$2:$P$53,MATCH($B22,'Payroll per Unit'!$B$2:$B$53,0),MATCH($E$1,'Payroll per Unit'!$C$1:$P$1,0))</f>
        <v>50635.921219999997</v>
      </c>
      <c r="F22" s="2">
        <f t="shared" si="1"/>
        <v>45953.165954932949</v>
      </c>
      <c r="G22" s="7">
        <f t="shared" si="2"/>
        <v>4682.7552650670477</v>
      </c>
    </row>
    <row r="23" spans="1:7" x14ac:dyDescent="0.25">
      <c r="A23" t="s">
        <v>44</v>
      </c>
      <c r="B23" t="s">
        <v>45</v>
      </c>
      <c r="C23" s="4">
        <f>INDEX('Mean Zone'!$B$4:$H$58,MATCH($A23,'Mean Zone'!$A$4:$A$58,0),MATCH(C$1,'Mean Zone'!$B$2:$G$2,0))</f>
        <v>77379.723190793899</v>
      </c>
      <c r="D23" s="2">
        <f t="shared" si="0"/>
        <v>1.2062268385177368</v>
      </c>
      <c r="E23" s="4">
        <f>INDEX('Payroll per Unit'!$C$2:$P$53,MATCH($B23,'Payroll per Unit'!$B$2:$B$53,0),MATCH($E$1,'Payroll per Unit'!$C$1:$P$1,0))</f>
        <v>46193.19773</v>
      </c>
      <c r="F23" s="2">
        <f t="shared" si="1"/>
        <v>47341.214521990456</v>
      </c>
      <c r="G23" s="7">
        <f t="shared" si="2"/>
        <v>-1148.0167919904561</v>
      </c>
    </row>
    <row r="24" spans="1:7" x14ac:dyDescent="0.25">
      <c r="A24" t="s">
        <v>46</v>
      </c>
      <c r="B24" t="s">
        <v>47</v>
      </c>
      <c r="C24" s="4">
        <f>INDEX('Mean Zone'!$B$4:$H$58,MATCH($A24,'Mean Zone'!$A$4:$A$58,0),MATCH(C$1,'Mean Zone'!$B$2:$G$2,0))</f>
        <v>64605.198222724001</v>
      </c>
      <c r="D24" s="2">
        <f t="shared" si="0"/>
        <v>1.0070923077853486</v>
      </c>
      <c r="E24" s="4">
        <f>INDEX('Payroll per Unit'!$C$2:$P$53,MATCH($B24,'Payroll per Unit'!$B$2:$B$53,0),MATCH($E$1,'Payroll per Unit'!$C$1:$P$1,0))</f>
        <v>42219.755709999998</v>
      </c>
      <c r="F24" s="2">
        <f t="shared" si="1"/>
        <v>39525.710640711768</v>
      </c>
      <c r="G24" s="7">
        <f t="shared" si="2"/>
        <v>2694.0450692882296</v>
      </c>
    </row>
    <row r="25" spans="1:7" x14ac:dyDescent="0.25">
      <c r="A25" t="s">
        <v>48</v>
      </c>
      <c r="B25" t="s">
        <v>49</v>
      </c>
      <c r="C25" s="4">
        <f>INDEX('Mean Zone'!$B$4:$H$58,MATCH($A25,'Mean Zone'!$A$4:$A$58,0),MATCH(C$1,'Mean Zone'!$B$2:$G$2,0))</f>
        <v>68181.862039530402</v>
      </c>
      <c r="D25" s="2">
        <f t="shared" si="0"/>
        <v>1.0628468092268897</v>
      </c>
      <c r="E25" s="4">
        <f>INDEX('Payroll per Unit'!$C$2:$P$53,MATCH($B25,'Payroll per Unit'!$B$2:$B$53,0),MATCH($E$1,'Payroll per Unit'!$C$1:$P$1,0))</f>
        <v>53374.999949999998</v>
      </c>
      <c r="F25" s="2">
        <f t="shared" si="1"/>
        <v>41713.927424674337</v>
      </c>
      <c r="G25" s="7">
        <f t="shared" si="2"/>
        <v>11661.072525325661</v>
      </c>
    </row>
    <row r="26" spans="1:7" x14ac:dyDescent="0.25">
      <c r="A26" t="s">
        <v>50</v>
      </c>
      <c r="B26" t="s">
        <v>51</v>
      </c>
      <c r="C26" s="4">
        <f>INDEX('Mean Zone'!$B$4:$H$58,MATCH($A26,'Mean Zone'!$A$4:$A$58,0),MATCH(C$1,'Mean Zone'!$B$2:$G$2,0))</f>
        <v>55264.836411303302</v>
      </c>
      <c r="D26" s="2">
        <f t="shared" si="0"/>
        <v>0.86149091980129056</v>
      </c>
      <c r="E26" s="4">
        <f>INDEX('Payroll per Unit'!$C$2:$P$53,MATCH($B26,'Payroll per Unit'!$B$2:$B$53,0),MATCH($E$1,'Payroll per Unit'!$C$1:$P$1,0))</f>
        <v>27336.514139999999</v>
      </c>
      <c r="F26" s="2">
        <f t="shared" si="1"/>
        <v>33811.241087270886</v>
      </c>
      <c r="G26" s="7">
        <f t="shared" si="2"/>
        <v>-6474.7269472708867</v>
      </c>
    </row>
    <row r="27" spans="1:7" x14ac:dyDescent="0.25">
      <c r="A27" t="s">
        <v>52</v>
      </c>
      <c r="B27" t="s">
        <v>53</v>
      </c>
      <c r="C27" s="4">
        <f>INDEX('Mean Zone'!$B$4:$H$58,MATCH($A27,'Mean Zone'!$A$4:$A$58,0),MATCH(C$1,'Mean Zone'!$B$2:$G$2,0))</f>
        <v>61924.944877608301</v>
      </c>
      <c r="D27" s="2">
        <f t="shared" si="0"/>
        <v>0.96531142016270921</v>
      </c>
      <c r="E27" s="4">
        <f>INDEX('Payroll per Unit'!$C$2:$P$53,MATCH($B27,'Payroll per Unit'!$B$2:$B$53,0),MATCH($E$1,'Payroll per Unit'!$C$1:$P$1,0))</f>
        <v>32884.615039999997</v>
      </c>
      <c r="F27" s="2">
        <f t="shared" si="1"/>
        <v>37885.921257237969</v>
      </c>
      <c r="G27" s="7">
        <f t="shared" si="2"/>
        <v>-5001.3062172379723</v>
      </c>
    </row>
    <row r="28" spans="1:7" x14ac:dyDescent="0.25">
      <c r="A28" t="s">
        <v>54</v>
      </c>
      <c r="B28" t="s">
        <v>55</v>
      </c>
      <c r="C28" s="4">
        <f>INDEX('Mean Zone'!$B$4:$H$58,MATCH($A28,'Mean Zone'!$A$4:$A$58,0),MATCH(C$1,'Mean Zone'!$B$2:$G$2,0))</f>
        <v>55934.372565026599</v>
      </c>
      <c r="D28" s="2">
        <f t="shared" si="0"/>
        <v>0.87192792376921202</v>
      </c>
      <c r="E28" s="4">
        <f>INDEX('Payroll per Unit'!$C$2:$P$53,MATCH($B28,'Payroll per Unit'!$B$2:$B$53,0),MATCH($E$1,'Payroll per Unit'!$C$1:$P$1,0))</f>
        <v>35578.400710000002</v>
      </c>
      <c r="F28" s="2">
        <f t="shared" si="1"/>
        <v>34220.865900808785</v>
      </c>
      <c r="G28" s="7">
        <f t="shared" si="2"/>
        <v>1357.5348091912165</v>
      </c>
    </row>
    <row r="29" spans="1:7" x14ac:dyDescent="0.25">
      <c r="A29" t="s">
        <v>56</v>
      </c>
      <c r="B29" t="s">
        <v>57</v>
      </c>
      <c r="C29" s="4">
        <f>INDEX('Mean Zone'!$B$4:$H$58,MATCH($A29,'Mean Zone'!$A$4:$A$58,0),MATCH(C$1,'Mean Zone'!$B$2:$G$2,0))</f>
        <v>61533.478282762</v>
      </c>
      <c r="D29" s="2">
        <f t="shared" si="0"/>
        <v>0.95920907844299974</v>
      </c>
      <c r="E29" s="4">
        <f>INDEX('Payroll per Unit'!$C$2:$P$53,MATCH($B29,'Payroll per Unit'!$B$2:$B$53,0),MATCH($E$1,'Payroll per Unit'!$C$1:$P$1,0))</f>
        <v>34946.937709999998</v>
      </c>
      <c r="F29" s="2">
        <f t="shared" si="1"/>
        <v>37646.420477439155</v>
      </c>
      <c r="G29" s="7">
        <f t="shared" si="2"/>
        <v>-2699.4827674391563</v>
      </c>
    </row>
    <row r="30" spans="1:7" x14ac:dyDescent="0.25">
      <c r="A30" t="s">
        <v>58</v>
      </c>
      <c r="B30" t="s">
        <v>59</v>
      </c>
      <c r="C30" s="4">
        <f>INDEX('Mean Zone'!$B$4:$H$58,MATCH($A30,'Mean Zone'!$A$4:$A$58,0),MATCH(C$1,'Mean Zone'!$B$2:$G$2,0))</f>
        <v>64080.105492766197</v>
      </c>
      <c r="D30" s="2">
        <f t="shared" si="0"/>
        <v>0.99890694710598904</v>
      </c>
      <c r="E30" s="4">
        <f>INDEX('Payroll per Unit'!$C$2:$P$53,MATCH($B30,'Payroll per Unit'!$B$2:$B$53,0),MATCH($E$1,'Payroll per Unit'!$C$1:$P$1,0))</f>
        <v>47019.101869999999</v>
      </c>
      <c r="F30" s="2">
        <f t="shared" si="1"/>
        <v>39204.456873603078</v>
      </c>
      <c r="G30" s="7">
        <f t="shared" si="2"/>
        <v>7814.6449963969208</v>
      </c>
    </row>
    <row r="31" spans="1:7" x14ac:dyDescent="0.25">
      <c r="A31" t="s">
        <v>60</v>
      </c>
      <c r="B31" t="s">
        <v>61</v>
      </c>
      <c r="C31" s="4">
        <f>INDEX('Mean Zone'!$B$4:$H$58,MATCH($A31,'Mean Zone'!$A$4:$A$58,0),MATCH(C$1,'Mean Zone'!$B$2:$G$2,0))</f>
        <v>67858.954987753401</v>
      </c>
      <c r="D31" s="2">
        <f t="shared" si="0"/>
        <v>1.0578132017630884</v>
      </c>
      <c r="E31" s="4">
        <f>INDEX('Payroll per Unit'!$C$2:$P$53,MATCH($B31,'Payroll per Unit'!$B$2:$B$53,0),MATCH($E$1,'Payroll per Unit'!$C$1:$P$1,0))</f>
        <v>36965.099280000002</v>
      </c>
      <c r="F31" s="2">
        <f t="shared" si="1"/>
        <v>41516.371639017852</v>
      </c>
      <c r="G31" s="7">
        <f t="shared" si="2"/>
        <v>-4551.2723590178502</v>
      </c>
    </row>
    <row r="32" spans="1:7" x14ac:dyDescent="0.25">
      <c r="A32" t="s">
        <v>62</v>
      </c>
      <c r="B32" t="s">
        <v>63</v>
      </c>
      <c r="C32" s="4">
        <f>INDEX('Mean Zone'!$B$4:$H$58,MATCH($A32,'Mean Zone'!$A$4:$A$58,0),MATCH(C$1,'Mean Zone'!$B$2:$G$2,0))</f>
        <v>78005.843384694905</v>
      </c>
      <c r="D32" s="2">
        <f t="shared" si="0"/>
        <v>1.2159870567102875</v>
      </c>
      <c r="E32" s="4">
        <f>INDEX('Payroll per Unit'!$C$2:$P$53,MATCH($B32,'Payroll per Unit'!$B$2:$B$53,0),MATCH($E$1,'Payroll per Unit'!$C$1:$P$1,0))</f>
        <v>53893.542580000001</v>
      </c>
      <c r="F32" s="2">
        <f t="shared" si="1"/>
        <v>47724.277283056836</v>
      </c>
      <c r="G32" s="7">
        <f t="shared" si="2"/>
        <v>6169.2652969431656</v>
      </c>
    </row>
    <row r="33" spans="1:7" x14ac:dyDescent="0.25">
      <c r="A33" t="s">
        <v>64</v>
      </c>
      <c r="B33" t="s">
        <v>65</v>
      </c>
      <c r="C33" s="4">
        <f>INDEX('Mean Zone'!$B$4:$H$58,MATCH($A33,'Mean Zone'!$A$4:$A$58,0),MATCH(C$1,'Mean Zone'!$B$2:$G$2,0))</f>
        <v>61914.808446768999</v>
      </c>
      <c r="D33" s="2">
        <f t="shared" si="0"/>
        <v>0.96515340932445648</v>
      </c>
      <c r="E33" s="4">
        <f>INDEX('Payroll per Unit'!$C$2:$P$53,MATCH($B33,'Payroll per Unit'!$B$2:$B$53,0),MATCH($E$1,'Payroll per Unit'!$C$1:$P$1,0))</f>
        <v>32010.382570000002</v>
      </c>
      <c r="F33" s="2">
        <f t="shared" si="1"/>
        <v>37879.719749568219</v>
      </c>
      <c r="G33" s="7">
        <f t="shared" si="2"/>
        <v>-5869.3371795682178</v>
      </c>
    </row>
    <row r="34" spans="1:7" x14ac:dyDescent="0.25">
      <c r="A34" t="s">
        <v>66</v>
      </c>
      <c r="B34" t="s">
        <v>67</v>
      </c>
      <c r="C34" s="4">
        <f>INDEX('Mean Zone'!$B$4:$H$58,MATCH($A34,'Mean Zone'!$A$4:$A$58,0),MATCH(C$1,'Mean Zone'!$B$2:$G$2,0))</f>
        <v>81155.859583681595</v>
      </c>
      <c r="D34" s="2">
        <f t="shared" ref="D34:D53" si="3">INDEX(C$2:C$53,MATCH($B34,$B$2:$B$53,0))/INDEX(C$2:C$53,MATCH("United States",$B$2:$B$53,0))</f>
        <v>1.2650908002273673</v>
      </c>
      <c r="E34" s="4">
        <f>INDEX('Payroll per Unit'!$C$2:$P$53,MATCH($B34,'Payroll per Unit'!$B$2:$B$53,0),MATCH($E$1,'Payroll per Unit'!$C$1:$P$1,0))</f>
        <v>50410.056949999998</v>
      </c>
      <c r="F34" s="2">
        <f t="shared" ref="F34:F53" si="4">INDEX(E$2:E$53,MATCH("United States",$B$2:$B$53,0))*D34</f>
        <v>49651.469401026516</v>
      </c>
      <c r="G34" s="7">
        <f t="shared" si="2"/>
        <v>758.58754897348263</v>
      </c>
    </row>
    <row r="35" spans="1:7" x14ac:dyDescent="0.25">
      <c r="A35" t="s">
        <v>68</v>
      </c>
      <c r="B35" t="s">
        <v>69</v>
      </c>
      <c r="C35" s="4">
        <f>INDEX('Mean Zone'!$B$4:$H$58,MATCH($A35,'Mean Zone'!$A$4:$A$58,0),MATCH(C$1,'Mean Zone'!$B$2:$G$2,0))</f>
        <v>65179.065790362503</v>
      </c>
      <c r="D35" s="2">
        <f t="shared" si="3"/>
        <v>1.0160379906244261</v>
      </c>
      <c r="E35" s="4">
        <f>INDEX('Payroll per Unit'!$C$2:$P$53,MATCH($B35,'Payroll per Unit'!$B$2:$B$53,0),MATCH($E$1,'Payroll per Unit'!$C$1:$P$1,0))</f>
        <v>31799.456999999999</v>
      </c>
      <c r="F35" s="2">
        <f t="shared" si="4"/>
        <v>39876.805042533291</v>
      </c>
      <c r="G35" s="7">
        <f t="shared" si="2"/>
        <v>-8077.3480425332928</v>
      </c>
    </row>
    <row r="36" spans="1:7" x14ac:dyDescent="0.25">
      <c r="A36" t="s">
        <v>70</v>
      </c>
      <c r="B36" t="s">
        <v>71</v>
      </c>
      <c r="C36" s="4">
        <f>INDEX('Mean Zone'!$B$4:$H$58,MATCH($A36,'Mean Zone'!$A$4:$A$58,0),MATCH(C$1,'Mean Zone'!$B$2:$G$2,0))</f>
        <v>56229.674471166698</v>
      </c>
      <c r="D36" s="2">
        <f t="shared" si="3"/>
        <v>0.8765312109090917</v>
      </c>
      <c r="E36" s="4">
        <f>INDEX('Payroll per Unit'!$C$2:$P$53,MATCH($B36,'Payroll per Unit'!$B$2:$B$53,0),MATCH($E$1,'Payroll per Unit'!$C$1:$P$1,0))</f>
        <v>35758.38639</v>
      </c>
      <c r="F36" s="2">
        <f t="shared" si="4"/>
        <v>34401.532751384882</v>
      </c>
      <c r="G36" s="7">
        <f t="shared" si="2"/>
        <v>1356.8536386151172</v>
      </c>
    </row>
    <row r="37" spans="1:7" x14ac:dyDescent="0.25">
      <c r="A37" t="s">
        <v>72</v>
      </c>
      <c r="B37" t="s">
        <v>73</v>
      </c>
      <c r="C37" s="4">
        <f>INDEX('Mean Zone'!$B$4:$H$58,MATCH($A37,'Mean Zone'!$A$4:$A$58,0),MATCH(C$1,'Mean Zone'!$B$2:$G$2,0))</f>
        <v>64460.946468083697</v>
      </c>
      <c r="D37" s="2">
        <f t="shared" si="3"/>
        <v>1.0048436523136641</v>
      </c>
      <c r="E37" s="4">
        <f>INDEX('Payroll per Unit'!$C$2:$P$53,MATCH($B37,'Payroll per Unit'!$B$2:$B$53,0),MATCH($E$1,'Payroll per Unit'!$C$1:$P$1,0))</f>
        <v>38902.917479999996</v>
      </c>
      <c r="F37" s="2">
        <f t="shared" si="4"/>
        <v>39437.456858196136</v>
      </c>
      <c r="G37" s="7">
        <f t="shared" si="2"/>
        <v>-534.5393781961393</v>
      </c>
    </row>
    <row r="38" spans="1:7" x14ac:dyDescent="0.25">
      <c r="A38" t="s">
        <v>74</v>
      </c>
      <c r="B38" t="s">
        <v>75</v>
      </c>
      <c r="C38" s="4">
        <f>INDEX('Mean Zone'!$B$4:$H$58,MATCH($A38,'Mean Zone'!$A$4:$A$58,0),MATCH(C$1,'Mean Zone'!$B$2:$G$2,0))</f>
        <v>56945.135069318501</v>
      </c>
      <c r="D38" s="2">
        <f t="shared" si="3"/>
        <v>0.88768410393850661</v>
      </c>
      <c r="E38" s="4">
        <f>INDEX('Payroll per Unit'!$C$2:$P$53,MATCH($B38,'Payroll per Unit'!$B$2:$B$53,0),MATCH($E$1,'Payroll per Unit'!$C$1:$P$1,0))</f>
        <v>28857.22293</v>
      </c>
      <c r="F38" s="2">
        <f t="shared" si="4"/>
        <v>34839.254317997649</v>
      </c>
      <c r="G38" s="7">
        <f t="shared" si="2"/>
        <v>-5982.0313879976493</v>
      </c>
    </row>
    <row r="39" spans="1:7" x14ac:dyDescent="0.25">
      <c r="A39" t="s">
        <v>76</v>
      </c>
      <c r="B39" t="s">
        <v>77</v>
      </c>
      <c r="C39" s="4">
        <f>INDEX('Mean Zone'!$B$4:$H$58,MATCH($A39,'Mean Zone'!$A$4:$A$58,0),MATCH(C$1,'Mean Zone'!$B$2:$G$2,0))</f>
        <v>65717.523561465001</v>
      </c>
      <c r="D39" s="2">
        <f t="shared" si="3"/>
        <v>1.0244316910426972</v>
      </c>
      <c r="E39" s="4">
        <f>INDEX('Payroll per Unit'!$C$2:$P$53,MATCH($B39,'Payroll per Unit'!$B$2:$B$53,0),MATCH($E$1,'Payroll per Unit'!$C$1:$P$1,0))</f>
        <v>37736.441809999997</v>
      </c>
      <c r="F39" s="2">
        <f t="shared" si="4"/>
        <v>40206.235593608573</v>
      </c>
      <c r="G39" s="7">
        <f t="shared" si="2"/>
        <v>-2469.7937836085766</v>
      </c>
    </row>
    <row r="40" spans="1:7" x14ac:dyDescent="0.25">
      <c r="A40" t="s">
        <v>78</v>
      </c>
      <c r="B40" t="s">
        <v>79</v>
      </c>
      <c r="C40" s="4">
        <f>INDEX('Mean Zone'!$B$4:$H$58,MATCH($A40,'Mean Zone'!$A$4:$A$58,0),MATCH(C$1,'Mean Zone'!$B$2:$G$2,0))</f>
        <v>69524.911961256294</v>
      </c>
      <c r="D40" s="2">
        <f t="shared" si="3"/>
        <v>1.0837828218443095</v>
      </c>
      <c r="E40" s="4">
        <f>INDEX('Payroll per Unit'!$C$2:$P$53,MATCH($B40,'Payroll per Unit'!$B$2:$B$53,0),MATCH($E$1,'Payroll per Unit'!$C$1:$P$1,0))</f>
        <v>42394.264320000002</v>
      </c>
      <c r="F40" s="2">
        <f t="shared" si="4"/>
        <v>42535.610571580874</v>
      </c>
      <c r="G40" s="7">
        <f t="shared" si="2"/>
        <v>-141.34625158087147</v>
      </c>
    </row>
    <row r="41" spans="1:7" x14ac:dyDescent="0.25">
      <c r="A41" t="s">
        <v>80</v>
      </c>
      <c r="B41" t="s">
        <v>81</v>
      </c>
      <c r="C41" s="4">
        <f>INDEX('Mean Zone'!$B$4:$H$58,MATCH($A41,'Mean Zone'!$A$4:$A$58,0),MATCH(C$1,'Mean Zone'!$B$2:$G$2,0))</f>
        <v>73633.513986408696</v>
      </c>
      <c r="D41" s="2">
        <f t="shared" si="3"/>
        <v>1.1478293940878863</v>
      </c>
      <c r="E41" s="4">
        <f>INDEX('Payroll per Unit'!$C$2:$P$53,MATCH($B41,'Payroll per Unit'!$B$2:$B$53,0),MATCH($E$1,'Payroll per Unit'!$C$1:$P$1,0))</f>
        <v>50547.882230000003</v>
      </c>
      <c r="F41" s="2">
        <f t="shared" si="4"/>
        <v>45049.269212858686</v>
      </c>
      <c r="G41" s="7">
        <f t="shared" si="2"/>
        <v>5498.613017141317</v>
      </c>
    </row>
    <row r="42" spans="1:7" x14ac:dyDescent="0.25">
      <c r="A42" t="s">
        <v>82</v>
      </c>
      <c r="B42" t="s">
        <v>83</v>
      </c>
      <c r="C42" s="4">
        <f>INDEX('Mean Zone'!$B$4:$H$58,MATCH($A42,'Mean Zone'!$A$4:$A$58,0),MATCH(C$1,'Mean Zone'!$B$2:$G$2,0))</f>
        <v>58992.530433624801</v>
      </c>
      <c r="D42" s="2">
        <f t="shared" si="3"/>
        <v>0.91959974198484273</v>
      </c>
      <c r="E42" s="4">
        <f>INDEX('Payroll per Unit'!$C$2:$P$53,MATCH($B42,'Payroll per Unit'!$B$2:$B$53,0),MATCH($E$1,'Payroll per Unit'!$C$1:$P$1,0))</f>
        <v>32411.493480000001</v>
      </c>
      <c r="F42" s="2">
        <f t="shared" si="4"/>
        <v>36091.858736263195</v>
      </c>
      <c r="G42" s="7">
        <f t="shared" si="2"/>
        <v>-3680.3652562631942</v>
      </c>
    </row>
    <row r="43" spans="1:7" x14ac:dyDescent="0.25">
      <c r="A43" t="s">
        <v>84</v>
      </c>
      <c r="B43" t="s">
        <v>85</v>
      </c>
      <c r="C43" s="4">
        <f>INDEX('Mean Zone'!$B$4:$H$58,MATCH($A43,'Mean Zone'!$A$4:$A$58,0),MATCH(C$1,'Mean Zone'!$B$2:$G$2,0))</f>
        <v>56757.265452769097</v>
      </c>
      <c r="D43" s="2">
        <f t="shared" si="3"/>
        <v>0.88475551535897434</v>
      </c>
      <c r="E43" s="4">
        <f>INDEX('Payroll per Unit'!$C$2:$P$53,MATCH($B43,'Payroll per Unit'!$B$2:$B$53,0),MATCH($E$1,'Payroll per Unit'!$C$1:$P$1,0))</f>
        <v>30552.39647</v>
      </c>
      <c r="F43" s="2">
        <f t="shared" si="4"/>
        <v>34724.314958531344</v>
      </c>
      <c r="G43" s="7">
        <f t="shared" si="2"/>
        <v>-4171.9184885313443</v>
      </c>
    </row>
    <row r="44" spans="1:7" x14ac:dyDescent="0.25">
      <c r="A44" t="s">
        <v>86</v>
      </c>
      <c r="B44" t="s">
        <v>87</v>
      </c>
      <c r="C44" s="4">
        <f>INDEX('Mean Zone'!$B$4:$H$58,MATCH($A44,'Mean Zone'!$A$4:$A$58,0),MATCH(C$1,'Mean Zone'!$B$2:$G$2,0))</f>
        <v>60639.588489205402</v>
      </c>
      <c r="D44" s="2">
        <f t="shared" si="3"/>
        <v>0.94527475798793081</v>
      </c>
      <c r="E44" s="4">
        <f>INDEX('Payroll per Unit'!$C$2:$P$53,MATCH($B44,'Payroll per Unit'!$B$2:$B$53,0),MATCH($E$1,'Payroll per Unit'!$C$1:$P$1,0))</f>
        <v>29978.12313</v>
      </c>
      <c r="F44" s="2">
        <f t="shared" si="4"/>
        <v>37099.53523760134</v>
      </c>
      <c r="G44" s="7">
        <f t="shared" si="2"/>
        <v>-7121.4121076013398</v>
      </c>
    </row>
    <row r="45" spans="1:7" x14ac:dyDescent="0.25">
      <c r="A45" t="s">
        <v>88</v>
      </c>
      <c r="B45" t="s">
        <v>89</v>
      </c>
      <c r="C45" s="4">
        <f>INDEX('Mean Zone'!$B$4:$H$58,MATCH($A45,'Mean Zone'!$A$4:$A$58,0),MATCH(C$1,'Mean Zone'!$B$2:$G$2,0))</f>
        <v>68674.294443120496</v>
      </c>
      <c r="D45" s="2">
        <f t="shared" si="3"/>
        <v>1.070523047353273</v>
      </c>
      <c r="E45" s="4">
        <f>INDEX('Payroll per Unit'!$C$2:$P$53,MATCH($B45,'Payroll per Unit'!$B$2:$B$53,0),MATCH($E$1,'Payroll per Unit'!$C$1:$P$1,0))</f>
        <v>33384.164859999997</v>
      </c>
      <c r="F45" s="2">
        <f t="shared" si="4"/>
        <v>42015.199477540911</v>
      </c>
      <c r="G45" s="7">
        <f t="shared" si="2"/>
        <v>-8631.034617540914</v>
      </c>
    </row>
    <row r="46" spans="1:7" x14ac:dyDescent="0.25">
      <c r="A46" t="s">
        <v>90</v>
      </c>
      <c r="B46" t="s">
        <v>91</v>
      </c>
      <c r="C46" s="4">
        <f>INDEX('Mean Zone'!$B$4:$H$58,MATCH($A46,'Mean Zone'!$A$4:$A$58,0),MATCH(C$1,'Mean Zone'!$B$2:$G$2,0))</f>
        <v>64150.22508194347</v>
      </c>
      <c r="D46" s="2">
        <f t="shared" si="3"/>
        <v>1</v>
      </c>
      <c r="E46" s="4">
        <f>INDEX('Payroll per Unit'!$C$2:$P$53,MATCH($B46,'Payroll per Unit'!$B$2:$B$53,0),MATCH($E$1,'Payroll per Unit'!$C$1:$P$1,0))</f>
        <v>39247.356310000003</v>
      </c>
      <c r="F46" s="2">
        <f t="shared" si="4"/>
        <v>39247.356310000003</v>
      </c>
      <c r="G46" s="7">
        <f t="shared" si="2"/>
        <v>0</v>
      </c>
    </row>
    <row r="47" spans="1:7" x14ac:dyDescent="0.25">
      <c r="A47" t="s">
        <v>92</v>
      </c>
      <c r="B47" t="s">
        <v>93</v>
      </c>
      <c r="C47" s="4">
        <f>INDEX('Mean Zone'!$B$4:$H$58,MATCH($A47,'Mean Zone'!$A$4:$A$58,0),MATCH(C$1,'Mean Zone'!$B$2:$G$2,0))</f>
        <v>62272.951509602397</v>
      </c>
      <c r="D47" s="2">
        <f t="shared" si="3"/>
        <v>0.97073629016978347</v>
      </c>
      <c r="E47" s="4">
        <f>INDEX('Payroll per Unit'!$C$2:$P$53,MATCH($B47,'Payroll per Unit'!$B$2:$B$53,0),MATCH($E$1,'Payroll per Unit'!$C$1:$P$1,0))</f>
        <v>33705.887620000001</v>
      </c>
      <c r="F47" s="2">
        <f t="shared" si="4"/>
        <v>38098.833063341044</v>
      </c>
      <c r="G47" s="7">
        <f t="shared" si="2"/>
        <v>-4392.9454433410428</v>
      </c>
    </row>
    <row r="48" spans="1:7" x14ac:dyDescent="0.25">
      <c r="A48" t="s">
        <v>94</v>
      </c>
      <c r="B48" t="s">
        <v>95</v>
      </c>
      <c r="C48" s="4">
        <f>INDEX('Mean Zone'!$B$4:$H$58,MATCH($A48,'Mean Zone'!$A$4:$A$58,0),MATCH(C$1,'Mean Zone'!$B$2:$G$2,0))</f>
        <v>62530.906551205699</v>
      </c>
      <c r="D48" s="2">
        <f t="shared" si="3"/>
        <v>0.97475739907896963</v>
      </c>
      <c r="E48" s="4">
        <f>INDEX('Payroll per Unit'!$C$2:$P$53,MATCH($B48,'Payroll per Unit'!$B$2:$B$53,0),MATCH($E$1,'Payroll per Unit'!$C$1:$P$1,0))</f>
        <v>36355.769099999998</v>
      </c>
      <c r="F48" s="2">
        <f t="shared" si="4"/>
        <v>38256.650957461192</v>
      </c>
      <c r="G48" s="7">
        <f t="shared" si="2"/>
        <v>-1900.8818574611942</v>
      </c>
    </row>
    <row r="49" spans="1:7" x14ac:dyDescent="0.25">
      <c r="A49" t="s">
        <v>96</v>
      </c>
      <c r="B49" t="s">
        <v>97</v>
      </c>
      <c r="C49" s="4">
        <f>INDEX('Mean Zone'!$B$4:$H$58,MATCH($A49,'Mean Zone'!$A$4:$A$58,0),MATCH(C$1,'Mean Zone'!$B$2:$G$2,0))</f>
        <v>74143.688102809101</v>
      </c>
      <c r="D49" s="2">
        <f t="shared" si="3"/>
        <v>1.1557821973048465</v>
      </c>
      <c r="E49" s="4">
        <f>INDEX('Payroll per Unit'!$C$2:$P$53,MATCH($B49,'Payroll per Unit'!$B$2:$B$53,0),MATCH($E$1,'Payroll per Unit'!$C$1:$P$1,0))</f>
        <v>35727.502079999998</v>
      </c>
      <c r="F49" s="2">
        <f t="shared" si="4"/>
        <v>45361.395714378035</v>
      </c>
      <c r="G49" s="7">
        <f t="shared" si="2"/>
        <v>-9633.8936343780369</v>
      </c>
    </row>
    <row r="50" spans="1:7" x14ac:dyDescent="0.25">
      <c r="A50" t="s">
        <v>98</v>
      </c>
      <c r="B50" t="s">
        <v>99</v>
      </c>
      <c r="C50" s="4">
        <f>INDEX('Mean Zone'!$B$4:$H$58,MATCH($A50,'Mean Zone'!$A$4:$A$58,0),MATCH(C$1,'Mean Zone'!$B$2:$G$2,0))</f>
        <v>72115.063700089595</v>
      </c>
      <c r="D50" s="2">
        <f t="shared" si="3"/>
        <v>1.1241591687008439</v>
      </c>
      <c r="E50" s="4">
        <f>INDEX('Payroll per Unit'!$C$2:$P$53,MATCH($B50,'Payroll per Unit'!$B$2:$B$53,0),MATCH($E$1,'Payroll per Unit'!$C$1:$P$1,0))</f>
        <v>46556.599240000003</v>
      </c>
      <c r="F50" s="2">
        <f t="shared" si="4"/>
        <v>44120.27544315542</v>
      </c>
      <c r="G50" s="7">
        <f t="shared" si="2"/>
        <v>2436.3237968445828</v>
      </c>
    </row>
    <row r="51" spans="1:7" x14ac:dyDescent="0.25">
      <c r="A51" t="s">
        <v>100</v>
      </c>
      <c r="B51" t="s">
        <v>101</v>
      </c>
      <c r="C51" s="4">
        <f>INDEX('Mean Zone'!$B$4:$H$58,MATCH($A51,'Mean Zone'!$A$4:$A$58,0),MATCH(C$1,'Mean Zone'!$B$2:$G$2,0))</f>
        <v>55533.489449554203</v>
      </c>
      <c r="D51" s="2">
        <f t="shared" si="3"/>
        <v>0.86567879346670229</v>
      </c>
      <c r="E51" s="4">
        <f>INDEX('Payroll per Unit'!$C$2:$P$53,MATCH($B51,'Payroll per Unit'!$B$2:$B$53,0),MATCH($E$1,'Payroll per Unit'!$C$1:$P$1,0))</f>
        <v>33516.273150000001</v>
      </c>
      <c r="F51" s="2">
        <f t="shared" si="4"/>
        <v>33975.604057198565</v>
      </c>
      <c r="G51" s="7">
        <f t="shared" si="2"/>
        <v>-459.33090719856409</v>
      </c>
    </row>
    <row r="52" spans="1:7" x14ac:dyDescent="0.25">
      <c r="A52" t="s">
        <v>102</v>
      </c>
      <c r="B52" t="s">
        <v>103</v>
      </c>
      <c r="C52" s="4">
        <f>INDEX('Mean Zone'!$B$4:$H$58,MATCH($A52,'Mean Zone'!$A$4:$A$58,0),MATCH(C$1,'Mean Zone'!$B$2:$G$2,0))</f>
        <v>62853.807746662402</v>
      </c>
      <c r="D52" s="2">
        <f t="shared" si="3"/>
        <v>0.97979091525204987</v>
      </c>
      <c r="E52" s="4">
        <f>INDEX('Payroll per Unit'!$C$2:$P$53,MATCH($B52,'Payroll per Unit'!$B$2:$B$53,0),MATCH($E$1,'Payroll per Unit'!$C$1:$P$1,0))</f>
        <v>39735.109199999999</v>
      </c>
      <c r="F52" s="2">
        <f t="shared" si="4"/>
        <v>38454.203160198216</v>
      </c>
      <c r="G52" s="7">
        <f t="shared" si="2"/>
        <v>1280.9060398017828</v>
      </c>
    </row>
    <row r="53" spans="1:7" x14ac:dyDescent="0.25">
      <c r="A53" t="s">
        <v>104</v>
      </c>
      <c r="B53" t="s">
        <v>105</v>
      </c>
      <c r="C53" s="4">
        <f>INDEX('Mean Zone'!$B$4:$H$58,MATCH($A53,'Mean Zone'!$A$4:$A$58,0),MATCH(C$1,'Mean Zone'!$B$2:$G$2,0))</f>
        <v>60453.797541198001</v>
      </c>
      <c r="D53" s="2">
        <f t="shared" si="3"/>
        <v>0.94237857254555579</v>
      </c>
      <c r="E53" s="4">
        <f>INDEX('Payroll per Unit'!$C$2:$P$53,MATCH($B53,'Payroll per Unit'!$B$2:$B$53,0),MATCH($E$1,'Payroll per Unit'!$C$1:$P$1,0))</f>
        <v>37586.67454</v>
      </c>
      <c r="F53" s="2">
        <f t="shared" si="4"/>
        <v>36985.867615604613</v>
      </c>
      <c r="G53" s="7">
        <f t="shared" si="2"/>
        <v>600.80692439538689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D24" sqref="D24"/>
    </sheetView>
  </sheetViews>
  <sheetFormatPr defaultColWidth="11" defaultRowHeight="15.75" x14ac:dyDescent="0.25"/>
  <cols>
    <col min="4" max="4" width="10.625" bestFit="1" customWidth="1"/>
    <col min="6" max="6" width="20.75" bestFit="1" customWidth="1"/>
    <col min="7" max="7" width="20.25" bestFit="1" customWidth="1"/>
    <col min="9" max="9" width="25.125" bestFit="1" customWidth="1"/>
    <col min="10" max="10" width="17" bestFit="1" customWidth="1"/>
    <col min="11" max="11" width="20.625" bestFit="1" customWidth="1"/>
    <col min="12" max="12" width="24.625" bestFit="1" customWidth="1"/>
  </cols>
  <sheetData>
    <row r="1" spans="1:7" x14ac:dyDescent="0.25">
      <c r="A1" t="s">
        <v>0</v>
      </c>
      <c r="B1" t="s">
        <v>1</v>
      </c>
      <c r="C1">
        <f>INDEX('Category - Zone Crosswalk'!$B$2:$B$15,MATCH('K-12'!$E$1,'Category - Zone Crosswalk'!$A$2:$A$15,0))</f>
        <v>4</v>
      </c>
      <c r="D1" t="s">
        <v>128</v>
      </c>
      <c r="E1" t="str">
        <f ca="1">MID(CELL("filename",A1),FIND("]",CELL("filename",A1))+1,255)</f>
        <v>Resources</v>
      </c>
      <c r="F1" t="s">
        <v>139</v>
      </c>
      <c r="G1" t="s">
        <v>140</v>
      </c>
    </row>
    <row r="2" spans="1:7" x14ac:dyDescent="0.25">
      <c r="A2" t="s">
        <v>2</v>
      </c>
      <c r="B2" t="s">
        <v>3</v>
      </c>
      <c r="C2" s="4">
        <f>INDEX('Mean Zone'!$B$4:$H$58,MATCH($A2,'Mean Zone'!$A$4:$A$58,0),MATCH(C$1,'Mean Zone'!$B$2:$G$2,0))</f>
        <v>63081.487719698503</v>
      </c>
      <c r="D2" s="2">
        <f t="shared" ref="D2:D53" si="0">INDEX(C$2:C$53,MATCH($B2,$B$2:$B$53,0))/INDEX(C$2:C$53,MATCH("United States",$B$2:$B$53,0))</f>
        <v>0.98334008398443196</v>
      </c>
      <c r="E2" s="4">
        <f ca="1">INDEX('Payroll per Unit'!$C$2:$P$53,MATCH($B2,'Payroll per Unit'!$B$2:$B$53,0),MATCH($E$1,'Payroll per Unit'!$C$1:$P$1,0))</f>
        <v>35824.705882352944</v>
      </c>
      <c r="F2" s="2">
        <f t="shared" ref="F2:F53" ca="1" si="1">INDEX(E$2:E$53,MATCH("United States",$B$2:$B$53,0))*D2</f>
        <v>41656.238336659379</v>
      </c>
      <c r="G2" s="7">
        <f ca="1">E2-F2</f>
        <v>-5831.5324543064344</v>
      </c>
    </row>
    <row r="3" spans="1:7" x14ac:dyDescent="0.25">
      <c r="A3" t="s">
        <v>4</v>
      </c>
      <c r="B3" t="s">
        <v>5</v>
      </c>
      <c r="C3" s="4">
        <f>INDEX('Mean Zone'!$B$4:$H$58,MATCH($A3,'Mean Zone'!$A$4:$A$58,0),MATCH(C$1,'Mean Zone'!$B$2:$G$2,0))</f>
        <v>70242.904103554596</v>
      </c>
      <c r="D3" s="2">
        <f t="shared" si="0"/>
        <v>1.0949751776214118</v>
      </c>
      <c r="E3" s="4">
        <f ca="1">INDEX('Payroll per Unit'!$C$2:$P$53,MATCH($B3,'Payroll per Unit'!$B$2:$B$53,0),MATCH($E$1,'Payroll per Unit'!$C$1:$P$1,0))</f>
        <v>53446.635475996743</v>
      </c>
      <c r="F3" s="2">
        <f t="shared" ca="1" si="1"/>
        <v>46385.322549757468</v>
      </c>
      <c r="G3" s="7">
        <f t="shared" ref="G3:G53" ca="1" si="2">E3-F3</f>
        <v>7061.3129262392758</v>
      </c>
    </row>
    <row r="4" spans="1:7" x14ac:dyDescent="0.25">
      <c r="A4" t="s">
        <v>6</v>
      </c>
      <c r="B4" t="s">
        <v>7</v>
      </c>
      <c r="C4" s="4">
        <f>INDEX('Mean Zone'!$B$4:$H$58,MATCH($A4,'Mean Zone'!$A$4:$A$58,0),MATCH(C$1,'Mean Zone'!$B$2:$G$2,0))</f>
        <v>62856.643550241402</v>
      </c>
      <c r="D4" s="2">
        <f t="shared" si="0"/>
        <v>0.97983512092046932</v>
      </c>
      <c r="E4" s="4">
        <f ca="1">INDEX('Payroll per Unit'!$C$2:$P$53,MATCH($B4,'Payroll per Unit'!$B$2:$B$53,0),MATCH($E$1,'Payroll per Unit'!$C$1:$P$1,0))</f>
        <v>39560.495272399821</v>
      </c>
      <c r="F4" s="2">
        <f t="shared" ca="1" si="1"/>
        <v>41507.76114231781</v>
      </c>
      <c r="G4" s="7">
        <f t="shared" ca="1" si="2"/>
        <v>-1947.2658699179883</v>
      </c>
    </row>
    <row r="5" spans="1:7" x14ac:dyDescent="0.25">
      <c r="A5" t="s">
        <v>8</v>
      </c>
      <c r="B5" t="s">
        <v>9</v>
      </c>
      <c r="C5" s="4">
        <f>INDEX('Mean Zone'!$B$4:$H$58,MATCH($A5,'Mean Zone'!$A$4:$A$58,0),MATCH(C$1,'Mean Zone'!$B$2:$G$2,0))</f>
        <v>58173.853081583598</v>
      </c>
      <c r="D5" s="2">
        <f t="shared" si="0"/>
        <v>0.90683786389329357</v>
      </c>
      <c r="E5" s="4">
        <f ca="1">INDEX('Payroll per Unit'!$C$2:$P$53,MATCH($B5,'Payroll per Unit'!$B$2:$B$53,0),MATCH($E$1,'Payroll per Unit'!$C$1:$P$1,0))</f>
        <v>33072.440556303278</v>
      </c>
      <c r="F5" s="2">
        <f t="shared" ca="1" si="1"/>
        <v>38415.452401759481</v>
      </c>
      <c r="G5" s="7">
        <f t="shared" ca="1" si="2"/>
        <v>-5343.0118454562034</v>
      </c>
    </row>
    <row r="6" spans="1:7" x14ac:dyDescent="0.25">
      <c r="A6" t="s">
        <v>10</v>
      </c>
      <c r="B6" t="s">
        <v>11</v>
      </c>
      <c r="C6" s="4">
        <f>INDEX('Mean Zone'!$B$4:$H$58,MATCH($A6,'Mean Zone'!$A$4:$A$58,0),MATCH(C$1,'Mean Zone'!$B$2:$G$2,0))</f>
        <v>78113.635791720706</v>
      </c>
      <c r="D6" s="2">
        <f t="shared" si="0"/>
        <v>1.2176673689288044</v>
      </c>
      <c r="E6" s="4">
        <f ca="1">INDEX('Payroll per Unit'!$C$2:$P$53,MATCH($B6,'Payroll per Unit'!$B$2:$B$53,0),MATCH($E$1,'Payroll per Unit'!$C$1:$P$1,0))</f>
        <v>52510.58810820154</v>
      </c>
      <c r="F6" s="2">
        <f t="shared" ca="1" si="1"/>
        <v>51582.807373561991</v>
      </c>
      <c r="G6" s="7">
        <f t="shared" ca="1" si="2"/>
        <v>927.78073463954934</v>
      </c>
    </row>
    <row r="7" spans="1:7" x14ac:dyDescent="0.25">
      <c r="A7" t="s">
        <v>12</v>
      </c>
      <c r="B7" t="s">
        <v>13</v>
      </c>
      <c r="C7" s="4">
        <f>INDEX('Mean Zone'!$B$4:$H$58,MATCH($A7,'Mean Zone'!$A$4:$A$58,0),MATCH(C$1,'Mean Zone'!$B$2:$G$2,0))</f>
        <v>69999.840711413897</v>
      </c>
      <c r="D7" s="2">
        <f t="shared" si="0"/>
        <v>1.0911862058472641</v>
      </c>
      <c r="E7" s="4">
        <f ca="1">INDEX('Payroll per Unit'!$C$2:$P$53,MATCH($B7,'Payroll per Unit'!$B$2:$B$53,0),MATCH($E$1,'Payroll per Unit'!$C$1:$P$1,0))</f>
        <v>48774.744160177972</v>
      </c>
      <c r="F7" s="2">
        <f t="shared" ca="1" si="1"/>
        <v>46224.814182565475</v>
      </c>
      <c r="G7" s="7">
        <f t="shared" ca="1" si="2"/>
        <v>2549.9299776124972</v>
      </c>
    </row>
    <row r="8" spans="1:7" x14ac:dyDescent="0.25">
      <c r="A8" t="s">
        <v>14</v>
      </c>
      <c r="B8" t="s">
        <v>15</v>
      </c>
      <c r="C8" s="4">
        <f>INDEX('Mean Zone'!$B$4:$H$58,MATCH($A8,'Mean Zone'!$A$4:$A$58,0),MATCH(C$1,'Mean Zone'!$B$2:$G$2,0))</f>
        <v>75990.326731272493</v>
      </c>
      <c r="D8" s="2">
        <f t="shared" si="0"/>
        <v>1.1845683570744272</v>
      </c>
      <c r="E8" s="4">
        <f ca="1">INDEX('Payroll per Unit'!$C$2:$P$53,MATCH($B8,'Payroll per Unit'!$B$2:$B$53,0),MATCH($E$1,'Payroll per Unit'!$C$1:$P$1,0))</f>
        <v>50995</v>
      </c>
      <c r="F8" s="2">
        <f t="shared" ca="1" si="1"/>
        <v>50180.667514758396</v>
      </c>
      <c r="G8" s="7">
        <f t="shared" ca="1" si="2"/>
        <v>814.33248524160445</v>
      </c>
    </row>
    <row r="9" spans="1:7" x14ac:dyDescent="0.25">
      <c r="A9" t="s">
        <v>16</v>
      </c>
      <c r="B9" t="s">
        <v>17</v>
      </c>
      <c r="C9" s="4">
        <f>INDEX('Mean Zone'!$B$4:$H$58,MATCH($A9,'Mean Zone'!$A$4:$A$58,0),MATCH(C$1,'Mean Zone'!$B$2:$G$2,0))</f>
        <v>71559.517539457302</v>
      </c>
      <c r="D9" s="2">
        <f t="shared" si="0"/>
        <v>1.1154990874630515</v>
      </c>
      <c r="E9" s="4">
        <f ca="1">INDEX('Payroll per Unit'!$C$2:$P$53,MATCH($B9,'Payroll per Unit'!$B$2:$B$53,0),MATCH($E$1,'Payroll per Unit'!$C$1:$P$1,0))</f>
        <v>37517.842401500937</v>
      </c>
      <c r="F9" s="2">
        <f t="shared" ca="1" si="1"/>
        <v>47254.756119981968</v>
      </c>
      <c r="G9" s="7">
        <f t="shared" ca="1" si="2"/>
        <v>-9736.9137184810315</v>
      </c>
    </row>
    <row r="10" spans="1:7" x14ac:dyDescent="0.25">
      <c r="A10" t="s">
        <v>18</v>
      </c>
      <c r="B10" t="s">
        <v>19</v>
      </c>
      <c r="C10" s="4">
        <f>INDEX('Mean Zone'!$B$4:$H$58,MATCH($A10,'Mean Zone'!$A$4:$A$58,0),MATCH(C$1,'Mean Zone'!$B$2:$G$2,0))</f>
        <v>79582.026996587505</v>
      </c>
      <c r="D10" s="2">
        <f t="shared" si="0"/>
        <v>1.2405572528378808</v>
      </c>
      <c r="E10" s="4">
        <f ca="1">INDEX('Payroll per Unit'!$C$2:$P$53,MATCH($B10,'Payroll per Unit'!$B$2:$B$53,0),MATCH($E$1,'Payroll per Unit'!$C$1:$P$1,0))</f>
        <v>63474.883720930229</v>
      </c>
      <c r="F10" s="2">
        <f t="shared" ca="1" si="1"/>
        <v>52552.468302821988</v>
      </c>
      <c r="G10" s="7">
        <f t="shared" ca="1" si="2"/>
        <v>10922.415418108241</v>
      </c>
    </row>
    <row r="11" spans="1:7" x14ac:dyDescent="0.25">
      <c r="A11" t="s">
        <v>20</v>
      </c>
      <c r="B11" t="s">
        <v>21</v>
      </c>
      <c r="C11" s="4">
        <f>INDEX('Mean Zone'!$B$4:$H$58,MATCH($A11,'Mean Zone'!$A$4:$A$58,0),MATCH(C$1,'Mean Zone'!$B$2:$G$2,0))</f>
        <v>64096.649507062699</v>
      </c>
      <c r="D11" s="2">
        <f t="shared" si="0"/>
        <v>0.99916484198126609</v>
      </c>
      <c r="E11" s="4">
        <f ca="1">INDEX('Payroll per Unit'!$C$2:$P$53,MATCH($B11,'Payroll per Unit'!$B$2:$B$53,0),MATCH($E$1,'Payroll per Unit'!$C$1:$P$1,0))</f>
        <v>38986.861133338185</v>
      </c>
      <c r="F11" s="2">
        <f t="shared" ca="1" si="1"/>
        <v>42326.606504775787</v>
      </c>
      <c r="G11" s="7">
        <f t="shared" ca="1" si="2"/>
        <v>-3339.7453714376024</v>
      </c>
    </row>
    <row r="12" spans="1:7" x14ac:dyDescent="0.25">
      <c r="A12" t="s">
        <v>22</v>
      </c>
      <c r="B12" t="s">
        <v>23</v>
      </c>
      <c r="C12" s="4">
        <f>INDEX('Mean Zone'!$B$4:$H$58,MATCH($A12,'Mean Zone'!$A$4:$A$58,0),MATCH(C$1,'Mean Zone'!$B$2:$G$2,0))</f>
        <v>66874.352947758904</v>
      </c>
      <c r="D12" s="2">
        <f t="shared" si="0"/>
        <v>1.0424648216329049</v>
      </c>
      <c r="E12" s="4">
        <f ca="1">INDEX('Payroll per Unit'!$C$2:$P$53,MATCH($B12,'Payroll per Unit'!$B$2:$B$53,0),MATCH($E$1,'Payroll per Unit'!$C$1:$P$1,0))</f>
        <v>30832.287719298245</v>
      </c>
      <c r="F12" s="2">
        <f t="shared" ca="1" si="1"/>
        <v>44160.879613050427</v>
      </c>
      <c r="G12" s="7">
        <f t="shared" ca="1" si="2"/>
        <v>-13328.591893752182</v>
      </c>
    </row>
    <row r="13" spans="1:7" x14ac:dyDescent="0.25">
      <c r="A13" t="s">
        <v>24</v>
      </c>
      <c r="B13" t="s">
        <v>25</v>
      </c>
      <c r="C13" s="4">
        <f>INDEX('Mean Zone'!$B$4:$H$58,MATCH($A13,'Mean Zone'!$A$4:$A$58,0),MATCH(C$1,'Mean Zone'!$B$2:$G$2,0))</f>
        <v>61463.286316465899</v>
      </c>
      <c r="D13" s="2">
        <f t="shared" si="0"/>
        <v>0.95811489730479726</v>
      </c>
      <c r="E13" s="4">
        <f ca="1">INDEX('Payroll per Unit'!$C$2:$P$53,MATCH($B13,'Payroll per Unit'!$B$2:$B$53,0),MATCH($E$1,'Payroll per Unit'!$C$1:$P$1,0))</f>
        <v>41162.183462532303</v>
      </c>
      <c r="F13" s="2">
        <f t="shared" ca="1" si="1"/>
        <v>40587.649345396188</v>
      </c>
      <c r="G13" s="7">
        <f t="shared" ca="1" si="2"/>
        <v>574.53411713611422</v>
      </c>
    </row>
    <row r="14" spans="1:7" x14ac:dyDescent="0.25">
      <c r="A14" t="s">
        <v>26</v>
      </c>
      <c r="B14" t="s">
        <v>27</v>
      </c>
      <c r="C14" s="4">
        <f>INDEX('Mean Zone'!$B$4:$H$58,MATCH($A14,'Mean Zone'!$A$4:$A$58,0),MATCH(C$1,'Mean Zone'!$B$2:$G$2,0))</f>
        <v>57854.6714439641</v>
      </c>
      <c r="D14" s="2">
        <f t="shared" si="0"/>
        <v>0.9018623297122087</v>
      </c>
      <c r="E14" s="4">
        <f ca="1">INDEX('Payroll per Unit'!$C$2:$P$53,MATCH($B14,'Payroll per Unit'!$B$2:$B$53,0),MATCH($E$1,'Payroll per Unit'!$C$1:$P$1,0))</f>
        <v>40272.874067573495</v>
      </c>
      <c r="F14" s="2">
        <f t="shared" ca="1" si="1"/>
        <v>38204.678895141456</v>
      </c>
      <c r="G14" s="7">
        <f t="shared" ca="1" si="2"/>
        <v>2068.1951724320388</v>
      </c>
    </row>
    <row r="15" spans="1:7" x14ac:dyDescent="0.25">
      <c r="A15" t="s">
        <v>28</v>
      </c>
      <c r="B15" t="s">
        <v>29</v>
      </c>
      <c r="C15" s="4">
        <f>INDEX('Mean Zone'!$B$4:$H$58,MATCH($A15,'Mean Zone'!$A$4:$A$58,0),MATCH(C$1,'Mean Zone'!$B$2:$G$2,0))</f>
        <v>69075.883064698704</v>
      </c>
      <c r="D15" s="2">
        <f t="shared" si="0"/>
        <v>1.0767831753741059</v>
      </c>
      <c r="E15" s="4">
        <f ca="1">INDEX('Payroll per Unit'!$C$2:$P$53,MATCH($B15,'Payroll per Unit'!$B$2:$B$53,0),MATCH($E$1,'Payroll per Unit'!$C$1:$P$1,0))</f>
        <v>42088.907666941464</v>
      </c>
      <c r="F15" s="2">
        <f t="shared" ca="1" si="1"/>
        <v>45614.673215130308</v>
      </c>
      <c r="G15" s="7">
        <f t="shared" ca="1" si="2"/>
        <v>-3525.7655481888432</v>
      </c>
    </row>
    <row r="16" spans="1:7" x14ac:dyDescent="0.25">
      <c r="A16" t="s">
        <v>30</v>
      </c>
      <c r="B16" t="s">
        <v>31</v>
      </c>
      <c r="C16" s="4">
        <f>INDEX('Mean Zone'!$B$4:$H$58,MATCH($A16,'Mean Zone'!$A$4:$A$58,0),MATCH(C$1,'Mean Zone'!$B$2:$G$2,0))</f>
        <v>61065.027356064398</v>
      </c>
      <c r="D16" s="2">
        <f t="shared" si="0"/>
        <v>0.95190667340702018</v>
      </c>
      <c r="E16" s="4">
        <f ca="1">INDEX('Payroll per Unit'!$C$2:$P$53,MATCH($B16,'Payroll per Unit'!$B$2:$B$53,0),MATCH($E$1,'Payroll per Unit'!$C$1:$P$1,0))</f>
        <v>34175.716395864103</v>
      </c>
      <c r="F16" s="2">
        <f t="shared" ca="1" si="1"/>
        <v>40324.656654927116</v>
      </c>
      <c r="G16" s="7">
        <f t="shared" ca="1" si="2"/>
        <v>-6148.9402590630125</v>
      </c>
    </row>
    <row r="17" spans="1:7" x14ac:dyDescent="0.25">
      <c r="A17" t="s">
        <v>32</v>
      </c>
      <c r="B17" t="s">
        <v>33</v>
      </c>
      <c r="C17" s="4">
        <f>INDEX('Mean Zone'!$B$4:$H$58,MATCH($A17,'Mean Zone'!$A$4:$A$58,0),MATCH(C$1,'Mean Zone'!$B$2:$G$2,0))</f>
        <v>59107.944780441503</v>
      </c>
      <c r="D17" s="2">
        <f t="shared" si="0"/>
        <v>0.92139886812460725</v>
      </c>
      <c r="E17" s="4">
        <f ca="1">INDEX('Payroll per Unit'!$C$2:$P$53,MATCH($B17,'Payroll per Unit'!$B$2:$B$53,0),MATCH($E$1,'Payroll per Unit'!$C$1:$P$1,0))</f>
        <v>50080.155124653742</v>
      </c>
      <c r="F17" s="2">
        <f t="shared" ca="1" si="1"/>
        <v>39032.285451240168</v>
      </c>
      <c r="G17" s="7">
        <f t="shared" ca="1" si="2"/>
        <v>11047.869673413574</v>
      </c>
    </row>
    <row r="18" spans="1:7" x14ac:dyDescent="0.25">
      <c r="A18" t="s">
        <v>34</v>
      </c>
      <c r="B18" t="s">
        <v>35</v>
      </c>
      <c r="C18" s="4">
        <f>INDEX('Mean Zone'!$B$4:$H$58,MATCH($A18,'Mean Zone'!$A$4:$A$58,0),MATCH(C$1,'Mean Zone'!$B$2:$G$2,0))</f>
        <v>63455.5447272452</v>
      </c>
      <c r="D18" s="2">
        <f t="shared" si="0"/>
        <v>0.98917103792214434</v>
      </c>
      <c r="E18" s="4">
        <f ca="1">INDEX('Payroll per Unit'!$C$2:$P$53,MATCH($B18,'Payroll per Unit'!$B$2:$B$53,0),MATCH($E$1,'Payroll per Unit'!$C$1:$P$1,0))</f>
        <v>37494.275477707008</v>
      </c>
      <c r="F18" s="2">
        <f t="shared" ca="1" si="1"/>
        <v>41903.249122566973</v>
      </c>
      <c r="G18" s="7">
        <f t="shared" ca="1" si="2"/>
        <v>-4408.9736448599651</v>
      </c>
    </row>
    <row r="19" spans="1:7" x14ac:dyDescent="0.25">
      <c r="A19" t="s">
        <v>36</v>
      </c>
      <c r="B19" t="s">
        <v>37</v>
      </c>
      <c r="C19" s="4">
        <f>INDEX('Mean Zone'!$B$4:$H$58,MATCH($A19,'Mean Zone'!$A$4:$A$58,0),MATCH(C$1,'Mean Zone'!$B$2:$G$2,0))</f>
        <v>58554.075443045302</v>
      </c>
      <c r="D19" s="2">
        <f t="shared" si="0"/>
        <v>0.91276492589465086</v>
      </c>
      <c r="E19" s="4">
        <f ca="1">INDEX('Payroll per Unit'!$C$2:$P$53,MATCH($B19,'Payroll per Unit'!$B$2:$B$53,0),MATCH($E$1,'Payroll per Unit'!$C$1:$P$1,0))</f>
        <v>34546.733834586463</v>
      </c>
      <c r="F19" s="2">
        <f t="shared" ca="1" si="1"/>
        <v>38666.53451606146</v>
      </c>
      <c r="G19" s="7">
        <f t="shared" ca="1" si="2"/>
        <v>-4119.800681474997</v>
      </c>
    </row>
    <row r="20" spans="1:7" x14ac:dyDescent="0.25">
      <c r="A20" t="s">
        <v>38</v>
      </c>
      <c r="B20" t="s">
        <v>39</v>
      </c>
      <c r="C20" s="4">
        <f>INDEX('Mean Zone'!$B$4:$H$58,MATCH($A20,'Mean Zone'!$A$4:$A$58,0),MATCH(C$1,'Mean Zone'!$B$2:$G$2,0))</f>
        <v>59232.198762659202</v>
      </c>
      <c r="D20" s="2">
        <f t="shared" si="0"/>
        <v>0.9233357901238517</v>
      </c>
      <c r="E20" s="4">
        <f ca="1">INDEX('Payroll per Unit'!$C$2:$P$53,MATCH($B20,'Payroll per Unit'!$B$2:$B$53,0),MATCH($E$1,'Payroll per Unit'!$C$1:$P$1,0))</f>
        <v>39489.567683881061</v>
      </c>
      <c r="F20" s="2">
        <f t="shared" ca="1" si="1"/>
        <v>39114.337312802767</v>
      </c>
      <c r="G20" s="7">
        <f t="shared" ca="1" si="2"/>
        <v>375.23037107829441</v>
      </c>
    </row>
    <row r="21" spans="1:7" x14ac:dyDescent="0.25">
      <c r="A21" t="s">
        <v>40</v>
      </c>
      <c r="B21" t="s">
        <v>41</v>
      </c>
      <c r="C21" s="4">
        <f>INDEX('Mean Zone'!$B$4:$H$58,MATCH($A21,'Mean Zone'!$A$4:$A$58,0),MATCH(C$1,'Mean Zone'!$B$2:$G$2,0))</f>
        <v>58610.585233343903</v>
      </c>
      <c r="D21" s="2">
        <f t="shared" si="0"/>
        <v>0.9136458236658811</v>
      </c>
      <c r="E21" s="4">
        <f ca="1">INDEX('Payroll per Unit'!$C$2:$P$53,MATCH($B21,'Payroll per Unit'!$B$2:$B$53,0),MATCH($E$1,'Payroll per Unit'!$C$1:$P$1,0))</f>
        <v>42134.265536723164</v>
      </c>
      <c r="F21" s="2">
        <f t="shared" ca="1" si="1"/>
        <v>38703.851094635087</v>
      </c>
      <c r="G21" s="7">
        <f t="shared" ca="1" si="2"/>
        <v>3430.4144420880766</v>
      </c>
    </row>
    <row r="22" spans="1:7" x14ac:dyDescent="0.25">
      <c r="A22" t="s">
        <v>42</v>
      </c>
      <c r="B22" t="s">
        <v>43</v>
      </c>
      <c r="C22" s="4">
        <f>INDEX('Mean Zone'!$B$4:$H$58,MATCH($A22,'Mean Zone'!$A$4:$A$58,0),MATCH(C$1,'Mean Zone'!$B$2:$G$2,0))</f>
        <v>75110.942911732898</v>
      </c>
      <c r="D22" s="2">
        <f t="shared" si="0"/>
        <v>1.1708601616874852</v>
      </c>
      <c r="E22" s="4">
        <f ca="1">INDEX('Payroll per Unit'!$C$2:$P$53,MATCH($B22,'Payroll per Unit'!$B$2:$B$53,0),MATCH($E$1,'Payroll per Unit'!$C$1:$P$1,0))</f>
        <v>48893.282232704405</v>
      </c>
      <c r="F22" s="2">
        <f t="shared" ca="1" si="1"/>
        <v>49599.961141140258</v>
      </c>
      <c r="G22" s="7">
        <f t="shared" ca="1" si="2"/>
        <v>-706.67890843585337</v>
      </c>
    </row>
    <row r="23" spans="1:7" x14ac:dyDescent="0.25">
      <c r="A23" t="s">
        <v>44</v>
      </c>
      <c r="B23" t="s">
        <v>45</v>
      </c>
      <c r="C23" s="4">
        <f>INDEX('Mean Zone'!$B$4:$H$58,MATCH($A23,'Mean Zone'!$A$4:$A$58,0),MATCH(C$1,'Mean Zone'!$B$2:$G$2,0))</f>
        <v>77379.723190793899</v>
      </c>
      <c r="D23" s="2">
        <f t="shared" si="0"/>
        <v>1.2062268385177368</v>
      </c>
      <c r="E23" s="4">
        <f ca="1">INDEX('Payroll per Unit'!$C$2:$P$53,MATCH($B23,'Payroll per Unit'!$B$2:$B$53,0),MATCH($E$1,'Payroll per Unit'!$C$1:$P$1,0))</f>
        <v>54171.436277815243</v>
      </c>
      <c r="F23" s="2">
        <f t="shared" ca="1" si="1"/>
        <v>51098.163790672334</v>
      </c>
      <c r="G23" s="7">
        <f t="shared" ca="1" si="2"/>
        <v>3073.2724871429091</v>
      </c>
    </row>
    <row r="24" spans="1:7" x14ac:dyDescent="0.25">
      <c r="A24" t="s">
        <v>46</v>
      </c>
      <c r="B24" t="s">
        <v>47</v>
      </c>
      <c r="C24" s="4">
        <f>INDEX('Mean Zone'!$B$4:$H$58,MATCH($A24,'Mean Zone'!$A$4:$A$58,0),MATCH(C$1,'Mean Zone'!$B$2:$G$2,0))</f>
        <v>64605.198222724001</v>
      </c>
      <c r="D24" s="2">
        <f t="shared" si="0"/>
        <v>1.0070923077853486</v>
      </c>
      <c r="E24" s="4">
        <f ca="1">INDEX('Payroll per Unit'!$C$2:$P$53,MATCH($B24,'Payroll per Unit'!$B$2:$B$53,0),MATCH($E$1,'Payroll per Unit'!$C$1:$P$1,0))</f>
        <v>44419.199239956572</v>
      </c>
      <c r="F24" s="2">
        <f t="shared" ca="1" si="1"/>
        <v>42662.429695876184</v>
      </c>
      <c r="G24" s="7">
        <f t="shared" ca="1" si="2"/>
        <v>1756.7695440803873</v>
      </c>
    </row>
    <row r="25" spans="1:7" x14ac:dyDescent="0.25">
      <c r="A25" t="s">
        <v>48</v>
      </c>
      <c r="B25" t="s">
        <v>49</v>
      </c>
      <c r="C25" s="4">
        <f>INDEX('Mean Zone'!$B$4:$H$58,MATCH($A25,'Mean Zone'!$A$4:$A$58,0),MATCH(C$1,'Mean Zone'!$B$2:$G$2,0))</f>
        <v>68181.862039530402</v>
      </c>
      <c r="D25" s="2">
        <f t="shared" si="0"/>
        <v>1.0628468092268897</v>
      </c>
      <c r="E25" s="4">
        <f ca="1">INDEX('Payroll per Unit'!$C$2:$P$53,MATCH($B25,'Payroll per Unit'!$B$2:$B$53,0),MATCH($E$1,'Payroll per Unit'!$C$1:$P$1,0))</f>
        <v>45369.967180005049</v>
      </c>
      <c r="F25" s="2">
        <f t="shared" ca="1" si="1"/>
        <v>45024.301075083808</v>
      </c>
      <c r="G25" s="7">
        <f t="shared" ca="1" si="2"/>
        <v>345.66610492124164</v>
      </c>
    </row>
    <row r="26" spans="1:7" x14ac:dyDescent="0.25">
      <c r="A26" t="s">
        <v>50</v>
      </c>
      <c r="B26" t="s">
        <v>51</v>
      </c>
      <c r="C26" s="4">
        <f>INDEX('Mean Zone'!$B$4:$H$58,MATCH($A26,'Mean Zone'!$A$4:$A$58,0),MATCH(C$1,'Mean Zone'!$B$2:$G$2,0))</f>
        <v>55264.836411303302</v>
      </c>
      <c r="D26" s="2">
        <f t="shared" si="0"/>
        <v>0.86149091980129056</v>
      </c>
      <c r="E26" s="4">
        <f ca="1">INDEX('Payroll per Unit'!$C$2:$P$53,MATCH($B26,'Payroll per Unit'!$B$2:$B$53,0),MATCH($E$1,'Payroll per Unit'!$C$1:$P$1,0))</f>
        <v>30441.06427503737</v>
      </c>
      <c r="F26" s="2">
        <f t="shared" ca="1" si="1"/>
        <v>36494.46581563192</v>
      </c>
      <c r="G26" s="7">
        <f t="shared" ca="1" si="2"/>
        <v>-6053.4015405945502</v>
      </c>
    </row>
    <row r="27" spans="1:7" x14ac:dyDescent="0.25">
      <c r="A27" t="s">
        <v>52</v>
      </c>
      <c r="B27" t="s">
        <v>53</v>
      </c>
      <c r="C27" s="4">
        <f>INDEX('Mean Zone'!$B$4:$H$58,MATCH($A27,'Mean Zone'!$A$4:$A$58,0),MATCH(C$1,'Mean Zone'!$B$2:$G$2,0))</f>
        <v>61924.944877608301</v>
      </c>
      <c r="D27" s="2">
        <f t="shared" si="0"/>
        <v>0.96531142016270921</v>
      </c>
      <c r="E27" s="4">
        <f ca="1">INDEX('Payroll per Unit'!$C$2:$P$53,MATCH($B27,'Payroll per Unit'!$B$2:$B$53,0),MATCH($E$1,'Payroll per Unit'!$C$1:$P$1,0))</f>
        <v>30504.257460097153</v>
      </c>
      <c r="F27" s="2">
        <f t="shared" ca="1" si="1"/>
        <v>40892.508342041285</v>
      </c>
      <c r="G27" s="7">
        <f t="shared" ca="1" si="2"/>
        <v>-10388.250881944132</v>
      </c>
    </row>
    <row r="28" spans="1:7" x14ac:dyDescent="0.25">
      <c r="A28" t="s">
        <v>54</v>
      </c>
      <c r="B28" t="s">
        <v>55</v>
      </c>
      <c r="C28" s="4">
        <f>INDEX('Mean Zone'!$B$4:$H$58,MATCH($A28,'Mean Zone'!$A$4:$A$58,0),MATCH(C$1,'Mean Zone'!$B$2:$G$2,0))</f>
        <v>55934.372565026599</v>
      </c>
      <c r="D28" s="2">
        <f t="shared" si="0"/>
        <v>0.87192792376921202</v>
      </c>
      <c r="E28" s="4">
        <f ca="1">INDEX('Payroll per Unit'!$C$2:$P$53,MATCH($B28,'Payroll per Unit'!$B$2:$B$53,0),MATCH($E$1,'Payroll per Unit'!$C$1:$P$1,0))</f>
        <v>38081.118047673095</v>
      </c>
      <c r="F28" s="2">
        <f t="shared" ca="1" si="1"/>
        <v>36936.598025931686</v>
      </c>
      <c r="G28" s="7">
        <f t="shared" ca="1" si="2"/>
        <v>1144.5200217414094</v>
      </c>
    </row>
    <row r="29" spans="1:7" x14ac:dyDescent="0.25">
      <c r="A29" t="s">
        <v>56</v>
      </c>
      <c r="B29" t="s">
        <v>57</v>
      </c>
      <c r="C29" s="4">
        <f>INDEX('Mean Zone'!$B$4:$H$58,MATCH($A29,'Mean Zone'!$A$4:$A$58,0),MATCH(C$1,'Mean Zone'!$B$2:$G$2,0))</f>
        <v>61533.478282762</v>
      </c>
      <c r="D29" s="2">
        <f t="shared" si="0"/>
        <v>0.95920907844299974</v>
      </c>
      <c r="E29" s="4">
        <f ca="1">INDEX('Payroll per Unit'!$C$2:$P$53,MATCH($B29,'Payroll per Unit'!$B$2:$B$53,0),MATCH($E$1,'Payroll per Unit'!$C$1:$P$1,0))</f>
        <v>33914.139518413598</v>
      </c>
      <c r="F29" s="2">
        <f t="shared" ca="1" si="1"/>
        <v>40634.001030859632</v>
      </c>
      <c r="G29" s="7">
        <f t="shared" ca="1" si="2"/>
        <v>-6719.8615124460339</v>
      </c>
    </row>
    <row r="30" spans="1:7" x14ac:dyDescent="0.25">
      <c r="A30" t="s">
        <v>58</v>
      </c>
      <c r="B30" t="s">
        <v>59</v>
      </c>
      <c r="C30" s="4">
        <f>INDEX('Mean Zone'!$B$4:$H$58,MATCH($A30,'Mean Zone'!$A$4:$A$58,0),MATCH(C$1,'Mean Zone'!$B$2:$G$2,0))</f>
        <v>64080.105492766197</v>
      </c>
      <c r="D30" s="2">
        <f t="shared" si="0"/>
        <v>0.99890694710598904</v>
      </c>
      <c r="E30" s="4">
        <f ca="1">INDEX('Payroll per Unit'!$C$2:$P$53,MATCH($B30,'Payroll per Unit'!$B$2:$B$53,0),MATCH($E$1,'Payroll per Unit'!$C$1:$P$1,0))</f>
        <v>49962.109181141437</v>
      </c>
      <c r="F30" s="2">
        <f t="shared" ca="1" si="1"/>
        <v>42315.68156581997</v>
      </c>
      <c r="G30" s="7">
        <f t="shared" ca="1" si="2"/>
        <v>7646.4276153214669</v>
      </c>
    </row>
    <row r="31" spans="1:7" x14ac:dyDescent="0.25">
      <c r="A31" t="s">
        <v>60</v>
      </c>
      <c r="B31" t="s">
        <v>61</v>
      </c>
      <c r="C31" s="4">
        <f>INDEX('Mean Zone'!$B$4:$H$58,MATCH($A31,'Mean Zone'!$A$4:$A$58,0),MATCH(C$1,'Mean Zone'!$B$2:$G$2,0))</f>
        <v>67858.954987753401</v>
      </c>
      <c r="D31" s="2">
        <f t="shared" si="0"/>
        <v>1.0578132017630884</v>
      </c>
      <c r="E31" s="4">
        <f ca="1">INDEX('Payroll per Unit'!$C$2:$P$53,MATCH($B31,'Payroll per Unit'!$B$2:$B$53,0),MATCH($E$1,'Payroll per Unit'!$C$1:$P$1,0))</f>
        <v>42881.65048543689</v>
      </c>
      <c r="F31" s="2">
        <f t="shared" ca="1" si="1"/>
        <v>44811.067468907924</v>
      </c>
      <c r="G31" s="7">
        <f t="shared" ca="1" si="2"/>
        <v>-1929.4169834710337</v>
      </c>
    </row>
    <row r="32" spans="1:7" x14ac:dyDescent="0.25">
      <c r="A32" t="s">
        <v>62</v>
      </c>
      <c r="B32" t="s">
        <v>63</v>
      </c>
      <c r="C32" s="4">
        <f>INDEX('Mean Zone'!$B$4:$H$58,MATCH($A32,'Mean Zone'!$A$4:$A$58,0),MATCH(C$1,'Mean Zone'!$B$2:$G$2,0))</f>
        <v>78005.843384694905</v>
      </c>
      <c r="D32" s="2">
        <f t="shared" si="0"/>
        <v>1.2159870567102875</v>
      </c>
      <c r="E32" s="4">
        <f ca="1">INDEX('Payroll per Unit'!$C$2:$P$53,MATCH($B32,'Payroll per Unit'!$B$2:$B$53,0),MATCH($E$1,'Payroll per Unit'!$C$1:$P$1,0))</f>
        <v>59112.91851851852</v>
      </c>
      <c r="F32" s="2">
        <f t="shared" ca="1" si="1"/>
        <v>51511.626011798602</v>
      </c>
      <c r="G32" s="7">
        <f t="shared" ca="1" si="2"/>
        <v>7601.2925067199176</v>
      </c>
    </row>
    <row r="33" spans="1:7" x14ac:dyDescent="0.25">
      <c r="A33" t="s">
        <v>64</v>
      </c>
      <c r="B33" t="s">
        <v>65</v>
      </c>
      <c r="C33" s="4">
        <f>INDEX('Mean Zone'!$B$4:$H$58,MATCH($A33,'Mean Zone'!$A$4:$A$58,0),MATCH(C$1,'Mean Zone'!$B$2:$G$2,0))</f>
        <v>61914.808446768999</v>
      </c>
      <c r="D33" s="2">
        <f t="shared" si="0"/>
        <v>0.96515340932445648</v>
      </c>
      <c r="E33" s="4">
        <f ca="1">INDEX('Payroll per Unit'!$C$2:$P$53,MATCH($B33,'Payroll per Unit'!$B$2:$B$53,0),MATCH($E$1,'Payroll per Unit'!$C$1:$P$1,0))</f>
        <v>37405.50977653631</v>
      </c>
      <c r="F33" s="2">
        <f t="shared" ca="1" si="1"/>
        <v>40885.814689209234</v>
      </c>
      <c r="G33" s="7">
        <f t="shared" ca="1" si="2"/>
        <v>-3480.3049126729238</v>
      </c>
    </row>
    <row r="34" spans="1:7" x14ac:dyDescent="0.25">
      <c r="A34" t="s">
        <v>66</v>
      </c>
      <c r="B34" t="s">
        <v>67</v>
      </c>
      <c r="C34" s="4">
        <f>INDEX('Mean Zone'!$B$4:$H$58,MATCH($A34,'Mean Zone'!$A$4:$A$58,0),MATCH(C$1,'Mean Zone'!$B$2:$G$2,0))</f>
        <v>81155.859583681595</v>
      </c>
      <c r="D34" s="2">
        <f t="shared" si="0"/>
        <v>1.2650908002273673</v>
      </c>
      <c r="E34" s="4">
        <f ca="1">INDEX('Payroll per Unit'!$C$2:$P$53,MATCH($B34,'Payroll per Unit'!$B$2:$B$53,0),MATCH($E$1,'Payroll per Unit'!$C$1:$P$1,0))</f>
        <v>52105.879488740109</v>
      </c>
      <c r="F34" s="2">
        <f t="shared" ca="1" si="1"/>
        <v>53591.758080534702</v>
      </c>
      <c r="G34" s="7">
        <f t="shared" ca="1" si="2"/>
        <v>-1485.8785917945934</v>
      </c>
    </row>
    <row r="35" spans="1:7" x14ac:dyDescent="0.25">
      <c r="A35" t="s">
        <v>68</v>
      </c>
      <c r="B35" t="s">
        <v>69</v>
      </c>
      <c r="C35" s="4">
        <f>INDEX('Mean Zone'!$B$4:$H$58,MATCH($A35,'Mean Zone'!$A$4:$A$58,0),MATCH(C$1,'Mean Zone'!$B$2:$G$2,0))</f>
        <v>65179.065790362503</v>
      </c>
      <c r="D35" s="2">
        <f t="shared" si="0"/>
        <v>1.0160379906244261</v>
      </c>
      <c r="E35" s="4">
        <f ca="1">INDEX('Payroll per Unit'!$C$2:$P$53,MATCH($B35,'Payroll per Unit'!$B$2:$B$53,0),MATCH($E$1,'Payroll per Unit'!$C$1:$P$1,0))</f>
        <v>36608.66480446927</v>
      </c>
      <c r="F35" s="2">
        <f t="shared" ca="1" si="1"/>
        <v>43041.386582204716</v>
      </c>
      <c r="G35" s="7">
        <f t="shared" ca="1" si="2"/>
        <v>-6432.7217777354454</v>
      </c>
    </row>
    <row r="36" spans="1:7" x14ac:dyDescent="0.25">
      <c r="A36" t="s">
        <v>70</v>
      </c>
      <c r="B36" t="s">
        <v>71</v>
      </c>
      <c r="C36" s="4">
        <f>INDEX('Mean Zone'!$B$4:$H$58,MATCH($A36,'Mean Zone'!$A$4:$A$58,0),MATCH(C$1,'Mean Zone'!$B$2:$G$2,0))</f>
        <v>56229.674471166698</v>
      </c>
      <c r="D36" s="2">
        <f t="shared" si="0"/>
        <v>0.8765312109090917</v>
      </c>
      <c r="E36" s="4">
        <f ca="1">INDEX('Payroll per Unit'!$C$2:$P$53,MATCH($B36,'Payroll per Unit'!$B$2:$B$53,0),MATCH($E$1,'Payroll per Unit'!$C$1:$P$1,0))</f>
        <v>39799.558080808078</v>
      </c>
      <c r="F36" s="2">
        <f t="shared" ca="1" si="1"/>
        <v>37131.602408803912</v>
      </c>
      <c r="G36" s="7">
        <f t="shared" ca="1" si="2"/>
        <v>2667.9556720041655</v>
      </c>
    </row>
    <row r="37" spans="1:7" x14ac:dyDescent="0.25">
      <c r="A37" t="s">
        <v>72</v>
      </c>
      <c r="B37" t="s">
        <v>73</v>
      </c>
      <c r="C37" s="4">
        <f>INDEX('Mean Zone'!$B$4:$H$58,MATCH($A37,'Mean Zone'!$A$4:$A$58,0),MATCH(C$1,'Mean Zone'!$B$2:$G$2,0))</f>
        <v>64460.946468083697</v>
      </c>
      <c r="D37" s="2">
        <f t="shared" si="0"/>
        <v>1.0048436523136641</v>
      </c>
      <c r="E37" s="4">
        <f ca="1">INDEX('Payroll per Unit'!$C$2:$P$53,MATCH($B37,'Payroll per Unit'!$B$2:$B$53,0),MATCH($E$1,'Payroll per Unit'!$C$1:$P$1,0))</f>
        <v>40351.472246957557</v>
      </c>
      <c r="F37" s="2">
        <f t="shared" ca="1" si="1"/>
        <v>42567.172185487732</v>
      </c>
      <c r="G37" s="7">
        <f t="shared" ca="1" si="2"/>
        <v>-2215.6999385301751</v>
      </c>
    </row>
    <row r="38" spans="1:7" x14ac:dyDescent="0.25">
      <c r="A38" t="s">
        <v>74</v>
      </c>
      <c r="B38" t="s">
        <v>75</v>
      </c>
      <c r="C38" s="4">
        <f>INDEX('Mean Zone'!$B$4:$H$58,MATCH($A38,'Mean Zone'!$A$4:$A$58,0),MATCH(C$1,'Mean Zone'!$B$2:$G$2,0))</f>
        <v>56945.135069318501</v>
      </c>
      <c r="D38" s="2">
        <f t="shared" si="0"/>
        <v>0.88768410393850661</v>
      </c>
      <c r="E38" s="4">
        <f ca="1">INDEX('Payroll per Unit'!$C$2:$P$53,MATCH($B38,'Payroll per Unit'!$B$2:$B$53,0),MATCH($E$1,'Payroll per Unit'!$C$1:$P$1,0))</f>
        <v>33309.843153878763</v>
      </c>
      <c r="F38" s="2">
        <f t="shared" ca="1" si="1"/>
        <v>37604.061101115221</v>
      </c>
      <c r="G38" s="7">
        <f t="shared" ca="1" si="2"/>
        <v>-4294.2179472364587</v>
      </c>
    </row>
    <row r="39" spans="1:7" x14ac:dyDescent="0.25">
      <c r="A39" t="s">
        <v>76</v>
      </c>
      <c r="B39" t="s">
        <v>77</v>
      </c>
      <c r="C39" s="4">
        <f>INDEX('Mean Zone'!$B$4:$H$58,MATCH($A39,'Mean Zone'!$A$4:$A$58,0),MATCH(C$1,'Mean Zone'!$B$2:$G$2,0))</f>
        <v>65717.523561465001</v>
      </c>
      <c r="D39" s="2">
        <f t="shared" si="0"/>
        <v>1.0244316910426972</v>
      </c>
      <c r="E39" s="4">
        <f ca="1">INDEX('Payroll per Unit'!$C$2:$P$53,MATCH($B39,'Payroll per Unit'!$B$2:$B$53,0),MATCH($E$1,'Payroll per Unit'!$C$1:$P$1,0))</f>
        <v>41929.481717011127</v>
      </c>
      <c r="F39" s="2">
        <f t="shared" ca="1" si="1"/>
        <v>43396.960397250732</v>
      </c>
      <c r="G39" s="7">
        <f t="shared" ca="1" si="2"/>
        <v>-1467.4786802396047</v>
      </c>
    </row>
    <row r="40" spans="1:7" x14ac:dyDescent="0.25">
      <c r="A40" t="s">
        <v>78</v>
      </c>
      <c r="B40" t="s">
        <v>79</v>
      </c>
      <c r="C40" s="4">
        <f>INDEX('Mean Zone'!$B$4:$H$58,MATCH($A40,'Mean Zone'!$A$4:$A$58,0),MATCH(C$1,'Mean Zone'!$B$2:$G$2,0))</f>
        <v>69524.911961256294</v>
      </c>
      <c r="D40" s="2">
        <f t="shared" si="0"/>
        <v>1.0837828218443095</v>
      </c>
      <c r="E40" s="4">
        <f ca="1">INDEX('Payroll per Unit'!$C$2:$P$53,MATCH($B40,'Payroll per Unit'!$B$2:$B$53,0),MATCH($E$1,'Payroll per Unit'!$C$1:$P$1,0))</f>
        <v>49184.490027566077</v>
      </c>
      <c r="F40" s="2">
        <f t="shared" ca="1" si="1"/>
        <v>45911.192137102546</v>
      </c>
      <c r="G40" s="7">
        <f t="shared" ca="1" si="2"/>
        <v>3273.2978904635311</v>
      </c>
    </row>
    <row r="41" spans="1:7" x14ac:dyDescent="0.25">
      <c r="A41" t="s">
        <v>80</v>
      </c>
      <c r="B41" t="s">
        <v>81</v>
      </c>
      <c r="C41" s="4">
        <f>INDEX('Mean Zone'!$B$4:$H$58,MATCH($A41,'Mean Zone'!$A$4:$A$58,0),MATCH(C$1,'Mean Zone'!$B$2:$G$2,0))</f>
        <v>73633.513986408696</v>
      </c>
      <c r="D41" s="2">
        <f t="shared" si="0"/>
        <v>1.1478293940878863</v>
      </c>
      <c r="E41" s="4">
        <f ca="1">INDEX('Payroll per Unit'!$C$2:$P$53,MATCH($B41,'Payroll per Unit'!$B$2:$B$53,0),MATCH($E$1,'Payroll per Unit'!$C$1:$P$1,0))</f>
        <v>55890.023752969122</v>
      </c>
      <c r="F41" s="2">
        <f t="shared" ca="1" si="1"/>
        <v>48624.332099031271</v>
      </c>
      <c r="G41" s="7">
        <f t="shared" ca="1" si="2"/>
        <v>7265.6916539378508</v>
      </c>
    </row>
    <row r="42" spans="1:7" x14ac:dyDescent="0.25">
      <c r="A42" t="s">
        <v>82</v>
      </c>
      <c r="B42" t="s">
        <v>83</v>
      </c>
      <c r="C42" s="4">
        <f>INDEX('Mean Zone'!$B$4:$H$58,MATCH($A42,'Mean Zone'!$A$4:$A$58,0),MATCH(C$1,'Mean Zone'!$B$2:$G$2,0))</f>
        <v>58992.530433624801</v>
      </c>
      <c r="D42" s="2">
        <f t="shared" si="0"/>
        <v>0.91959974198484273</v>
      </c>
      <c r="E42" s="4">
        <f ca="1">INDEX('Payroll per Unit'!$C$2:$P$53,MATCH($B42,'Payroll per Unit'!$B$2:$B$53,0),MATCH($E$1,'Payroll per Unit'!$C$1:$P$1,0))</f>
        <v>30992.696886446887</v>
      </c>
      <c r="F42" s="2">
        <f t="shared" ca="1" si="1"/>
        <v>38956.070895872836</v>
      </c>
      <c r="G42" s="7">
        <f t="shared" ca="1" si="2"/>
        <v>-7963.3740094259483</v>
      </c>
    </row>
    <row r="43" spans="1:7" x14ac:dyDescent="0.25">
      <c r="A43" t="s">
        <v>84</v>
      </c>
      <c r="B43" t="s">
        <v>85</v>
      </c>
      <c r="C43" s="4">
        <f>INDEX('Mean Zone'!$B$4:$H$58,MATCH($A43,'Mean Zone'!$A$4:$A$58,0),MATCH(C$1,'Mean Zone'!$B$2:$G$2,0))</f>
        <v>56757.265452769097</v>
      </c>
      <c r="D43" s="2">
        <f t="shared" si="0"/>
        <v>0.88475551535897434</v>
      </c>
      <c r="E43" s="4">
        <f ca="1">INDEX('Payroll per Unit'!$C$2:$P$53,MATCH($B43,'Payroll per Unit'!$B$2:$B$53,0),MATCH($E$1,'Payroll per Unit'!$C$1:$P$1,0))</f>
        <v>35541.243325705567</v>
      </c>
      <c r="F43" s="2">
        <f t="shared" ca="1" si="1"/>
        <v>37480.000274300648</v>
      </c>
      <c r="G43" s="7">
        <f t="shared" ca="1" si="2"/>
        <v>-1938.7569485950808</v>
      </c>
    </row>
    <row r="44" spans="1:7" x14ac:dyDescent="0.25">
      <c r="A44" t="s">
        <v>86</v>
      </c>
      <c r="B44" t="s">
        <v>87</v>
      </c>
      <c r="C44" s="4">
        <f>INDEX('Mean Zone'!$B$4:$H$58,MATCH($A44,'Mean Zone'!$A$4:$A$58,0),MATCH(C$1,'Mean Zone'!$B$2:$G$2,0))</f>
        <v>60639.588489205402</v>
      </c>
      <c r="D44" s="2">
        <f t="shared" si="0"/>
        <v>0.94527475798793081</v>
      </c>
      <c r="E44" s="4">
        <f ca="1">INDEX('Payroll per Unit'!$C$2:$P$53,MATCH($B44,'Payroll per Unit'!$B$2:$B$53,0),MATCH($E$1,'Payroll per Unit'!$C$1:$P$1,0))</f>
        <v>37006.959345681986</v>
      </c>
      <c r="F44" s="2">
        <f t="shared" ca="1" si="1"/>
        <v>40043.715550394125</v>
      </c>
      <c r="G44" s="7">
        <f t="shared" ca="1" si="2"/>
        <v>-3036.7562047121392</v>
      </c>
    </row>
    <row r="45" spans="1:7" x14ac:dyDescent="0.25">
      <c r="A45" t="s">
        <v>88</v>
      </c>
      <c r="B45" t="s">
        <v>89</v>
      </c>
      <c r="C45" s="4">
        <f>INDEX('Mean Zone'!$B$4:$H$58,MATCH($A45,'Mean Zone'!$A$4:$A$58,0),MATCH(C$1,'Mean Zone'!$B$2:$G$2,0))</f>
        <v>68674.294443120496</v>
      </c>
      <c r="D45" s="2">
        <f t="shared" si="0"/>
        <v>1.070523047353273</v>
      </c>
      <c r="E45" s="4">
        <f ca="1">INDEX('Payroll per Unit'!$C$2:$P$53,MATCH($B45,'Payroll per Unit'!$B$2:$B$53,0),MATCH($E$1,'Payroll per Unit'!$C$1:$P$1,0))</f>
        <v>41700.211754839613</v>
      </c>
      <c r="F45" s="2">
        <f t="shared" ca="1" si="1"/>
        <v>45349.481762955205</v>
      </c>
      <c r="G45" s="7">
        <f t="shared" ca="1" si="2"/>
        <v>-3649.2700081155926</v>
      </c>
    </row>
    <row r="46" spans="1:7" x14ac:dyDescent="0.25">
      <c r="A46" t="s">
        <v>90</v>
      </c>
      <c r="B46" t="s">
        <v>91</v>
      </c>
      <c r="C46" s="4">
        <f>INDEX('Mean Zone'!$B$4:$H$58,MATCH($A46,'Mean Zone'!$A$4:$A$58,0),MATCH(C$1,'Mean Zone'!$B$2:$G$2,0))</f>
        <v>64150.22508194347</v>
      </c>
      <c r="D46" s="2">
        <f t="shared" si="0"/>
        <v>1</v>
      </c>
      <c r="E46" s="4">
        <f ca="1">INDEX('Payroll per Unit'!$C$2:$P$53,MATCH($B46,'Payroll per Unit'!$B$2:$B$53,0),MATCH($E$1,'Payroll per Unit'!$C$1:$P$1,0))</f>
        <v>42361.985456619375</v>
      </c>
      <c r="F46" s="2">
        <f t="shared" ca="1" si="1"/>
        <v>42361.985456619375</v>
      </c>
      <c r="G46" s="7">
        <f t="shared" ca="1" si="2"/>
        <v>0</v>
      </c>
    </row>
    <row r="47" spans="1:7" x14ac:dyDescent="0.25">
      <c r="A47" t="s">
        <v>92</v>
      </c>
      <c r="B47" t="s">
        <v>93</v>
      </c>
      <c r="C47" s="4">
        <f>INDEX('Mean Zone'!$B$4:$H$58,MATCH($A47,'Mean Zone'!$A$4:$A$58,0),MATCH(C$1,'Mean Zone'!$B$2:$G$2,0))</f>
        <v>62272.951509602397</v>
      </c>
      <c r="D47" s="2">
        <f t="shared" si="0"/>
        <v>0.97073629016978347</v>
      </c>
      <c r="E47" s="4">
        <f ca="1">INDEX('Payroll per Unit'!$C$2:$P$53,MATCH($B47,'Payroll per Unit'!$B$2:$B$53,0),MATCH($E$1,'Payroll per Unit'!$C$1:$P$1,0))</f>
        <v>36905.925423728811</v>
      </c>
      <c r="F47" s="2">
        <f t="shared" ca="1" si="1"/>
        <v>41122.316606385015</v>
      </c>
      <c r="G47" s="7">
        <f t="shared" ca="1" si="2"/>
        <v>-4216.3911826562035</v>
      </c>
    </row>
    <row r="48" spans="1:7" x14ac:dyDescent="0.25">
      <c r="A48" t="s">
        <v>94</v>
      </c>
      <c r="B48" t="s">
        <v>95</v>
      </c>
      <c r="C48" s="4">
        <f>INDEX('Mean Zone'!$B$4:$H$58,MATCH($A48,'Mean Zone'!$A$4:$A$58,0),MATCH(C$1,'Mean Zone'!$B$2:$G$2,0))</f>
        <v>62530.906551205699</v>
      </c>
      <c r="D48" s="2">
        <f t="shared" si="0"/>
        <v>0.97475739907896963</v>
      </c>
      <c r="E48" s="4">
        <f ca="1">INDEX('Payroll per Unit'!$C$2:$P$53,MATCH($B48,'Payroll per Unit'!$B$2:$B$53,0),MATCH($E$1,'Payroll per Unit'!$C$1:$P$1,0))</f>
        <v>46109.22428330523</v>
      </c>
      <c r="F48" s="2">
        <f t="shared" ca="1" si="1"/>
        <v>41292.658763515443</v>
      </c>
      <c r="G48" s="7">
        <f t="shared" ca="1" si="2"/>
        <v>4816.5655197897868</v>
      </c>
    </row>
    <row r="49" spans="1:7" x14ac:dyDescent="0.25">
      <c r="A49" t="s">
        <v>96</v>
      </c>
      <c r="B49" t="s">
        <v>97</v>
      </c>
      <c r="C49" s="4">
        <f>INDEX('Mean Zone'!$B$4:$H$58,MATCH($A49,'Mean Zone'!$A$4:$A$58,0),MATCH(C$1,'Mean Zone'!$B$2:$G$2,0))</f>
        <v>74143.688102809101</v>
      </c>
      <c r="D49" s="2">
        <f t="shared" si="0"/>
        <v>1.1557821973048465</v>
      </c>
      <c r="E49" s="4">
        <f ca="1">INDEX('Payroll per Unit'!$C$2:$P$53,MATCH($B49,'Payroll per Unit'!$B$2:$B$53,0),MATCH($E$1,'Payroll per Unit'!$C$1:$P$1,0))</f>
        <v>42780.489488547224</v>
      </c>
      <c r="F49" s="2">
        <f t="shared" ca="1" si="1"/>
        <v>48961.228633247498</v>
      </c>
      <c r="G49" s="7">
        <f t="shared" ca="1" si="2"/>
        <v>-6180.7391447002738</v>
      </c>
    </row>
    <row r="50" spans="1:7" x14ac:dyDescent="0.25">
      <c r="A50" t="s">
        <v>98</v>
      </c>
      <c r="B50" t="s">
        <v>99</v>
      </c>
      <c r="C50" s="4">
        <f>INDEX('Mean Zone'!$B$4:$H$58,MATCH($A50,'Mean Zone'!$A$4:$A$58,0),MATCH(C$1,'Mean Zone'!$B$2:$G$2,0))</f>
        <v>72115.063700089595</v>
      </c>
      <c r="D50" s="2">
        <f t="shared" si="0"/>
        <v>1.1241591687008439</v>
      </c>
      <c r="E50" s="4">
        <f ca="1">INDEX('Payroll per Unit'!$C$2:$P$53,MATCH($B50,'Payroll per Unit'!$B$2:$B$53,0),MATCH($E$1,'Payroll per Unit'!$C$1:$P$1,0))</f>
        <v>45088.316683316683</v>
      </c>
      <c r="F50" s="2">
        <f t="shared" ca="1" si="1"/>
        <v>47621.614355430473</v>
      </c>
      <c r="G50" s="7">
        <f t="shared" ca="1" si="2"/>
        <v>-2533.2976721137893</v>
      </c>
    </row>
    <row r="51" spans="1:7" x14ac:dyDescent="0.25">
      <c r="A51" t="s">
        <v>100</v>
      </c>
      <c r="B51" t="s">
        <v>101</v>
      </c>
      <c r="C51" s="4">
        <f>INDEX('Mean Zone'!$B$4:$H$58,MATCH($A51,'Mean Zone'!$A$4:$A$58,0),MATCH(C$1,'Mean Zone'!$B$2:$G$2,0))</f>
        <v>55533.489449554203</v>
      </c>
      <c r="D51" s="2">
        <f t="shared" si="0"/>
        <v>0.86567879346670229</v>
      </c>
      <c r="E51" s="4">
        <f ca="1">INDEX('Payroll per Unit'!$C$2:$P$53,MATCH($B51,'Payroll per Unit'!$B$2:$B$53,0),MATCH($E$1,'Payroll per Unit'!$C$1:$P$1,0))</f>
        <v>34119.076620825144</v>
      </c>
      <c r="F51" s="2">
        <f t="shared" ca="1" si="1"/>
        <v>36671.872458940248</v>
      </c>
      <c r="G51" s="7">
        <f t="shared" ca="1" si="2"/>
        <v>-2552.7958381151038</v>
      </c>
    </row>
    <row r="52" spans="1:7" x14ac:dyDescent="0.25">
      <c r="A52" t="s">
        <v>102</v>
      </c>
      <c r="B52" t="s">
        <v>103</v>
      </c>
      <c r="C52" s="4">
        <f>INDEX('Mean Zone'!$B$4:$H$58,MATCH($A52,'Mean Zone'!$A$4:$A$58,0),MATCH(C$1,'Mean Zone'!$B$2:$G$2,0))</f>
        <v>62853.807746662402</v>
      </c>
      <c r="D52" s="2">
        <f t="shared" si="0"/>
        <v>0.97979091525204987</v>
      </c>
      <c r="E52" s="4">
        <f ca="1">INDEX('Payroll per Unit'!$C$2:$P$53,MATCH($B52,'Payroll per Unit'!$B$2:$B$53,0),MATCH($E$1,'Payroll per Unit'!$C$1:$P$1,0))</f>
        <v>41255.107252298265</v>
      </c>
      <c r="F52" s="2">
        <f t="shared" ca="1" si="1"/>
        <v>41505.888502435126</v>
      </c>
      <c r="G52" s="7">
        <f t="shared" ca="1" si="2"/>
        <v>-250.78125013686076</v>
      </c>
    </row>
    <row r="53" spans="1:7" x14ac:dyDescent="0.25">
      <c r="A53" t="s">
        <v>104</v>
      </c>
      <c r="B53" t="s">
        <v>105</v>
      </c>
      <c r="C53" s="4">
        <f>INDEX('Mean Zone'!$B$4:$H$58,MATCH($A53,'Mean Zone'!$A$4:$A$58,0),MATCH(C$1,'Mean Zone'!$B$2:$G$2,0))</f>
        <v>60453.797541198001</v>
      </c>
      <c r="D53" s="2">
        <f t="shared" si="0"/>
        <v>0.94237857254555579</v>
      </c>
      <c r="E53" s="4">
        <f ca="1">INDEX('Payroll per Unit'!$C$2:$P$53,MATCH($B53,'Payroll per Unit'!$B$2:$B$53,0),MATCH($E$1,'Payroll per Unit'!$C$1:$P$1,0))</f>
        <v>41454.597264437689</v>
      </c>
      <c r="F53" s="2">
        <f t="shared" ca="1" si="1"/>
        <v>39921.027384804562</v>
      </c>
      <c r="G53" s="7">
        <f t="shared" ca="1" si="2"/>
        <v>1533.5698796331271</v>
      </c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D24" sqref="D24"/>
    </sheetView>
  </sheetViews>
  <sheetFormatPr defaultColWidth="11" defaultRowHeight="15.75" x14ac:dyDescent="0.25"/>
  <cols>
    <col min="4" max="4" width="10.625" bestFit="1" customWidth="1"/>
    <col min="6" max="6" width="20.75" bestFit="1" customWidth="1"/>
    <col min="7" max="7" width="20.25" bestFit="1" customWidth="1"/>
    <col min="9" max="9" width="25.125" bestFit="1" customWidth="1"/>
    <col min="10" max="10" width="17" bestFit="1" customWidth="1"/>
    <col min="11" max="11" width="20.625" bestFit="1" customWidth="1"/>
    <col min="12" max="12" width="24.625" bestFit="1" customWidth="1"/>
  </cols>
  <sheetData>
    <row r="1" spans="1:7" x14ac:dyDescent="0.25">
      <c r="A1" t="s">
        <v>0</v>
      </c>
      <c r="B1" t="s">
        <v>1</v>
      </c>
      <c r="C1">
        <f>INDEX('Category - Zone Crosswalk'!$B$2:$B$15,MATCH('K-12'!$E$1,'Category - Zone Crosswalk'!$A$2:$A$15,0))</f>
        <v>4</v>
      </c>
      <c r="D1" t="s">
        <v>128</v>
      </c>
      <c r="E1" t="str">
        <f ca="1">MID(CELL("filename",A1),FIND("]",CELL("filename",A1))+1,255)</f>
        <v>Financial</v>
      </c>
      <c r="F1" t="s">
        <v>139</v>
      </c>
      <c r="G1" t="s">
        <v>140</v>
      </c>
    </row>
    <row r="2" spans="1:7" x14ac:dyDescent="0.25">
      <c r="A2" t="s">
        <v>2</v>
      </c>
      <c r="B2" t="s">
        <v>3</v>
      </c>
      <c r="C2" s="4">
        <f>INDEX('Mean Zone'!$B$4:$H$58,MATCH($A2,'Mean Zone'!$A$4:$A$58,0),MATCH(C$1,'Mean Zone'!$B$2:$G$2,0))</f>
        <v>63081.487719698503</v>
      </c>
      <c r="D2" s="2">
        <f t="shared" ref="D2:D53" si="0">INDEX(C$2:C$53,MATCH($B2,$B$2:$B$53,0))/INDEX(C$2:C$53,MATCH("United States",$B$2:$B$53,0))</f>
        <v>0.98334008398443196</v>
      </c>
      <c r="E2" s="4">
        <f ca="1">INDEX('Payroll per Unit'!$C$2:$P$53,MATCH($B2,'Payroll per Unit'!$B$2:$B$53,0),MATCH($E$1,'Payroll per Unit'!$C$1:$P$1,0))</f>
        <v>53429.777645237496</v>
      </c>
      <c r="F2" s="2">
        <f t="shared" ref="F2:F53" ca="1" si="1">INDEX(E$2:E$53,MATCH("United States",$B$2:$B$53,0))*D2</f>
        <v>49634.983776427573</v>
      </c>
      <c r="G2" s="7">
        <f ca="1">E2-F2</f>
        <v>3794.7938688099239</v>
      </c>
    </row>
    <row r="3" spans="1:7" x14ac:dyDescent="0.25">
      <c r="A3" t="s">
        <v>4</v>
      </c>
      <c r="B3" t="s">
        <v>5</v>
      </c>
      <c r="C3" s="4">
        <f>INDEX('Mean Zone'!$B$4:$H$58,MATCH($A3,'Mean Zone'!$A$4:$A$58,0),MATCH(C$1,'Mean Zone'!$B$2:$G$2,0))</f>
        <v>70242.904103554596</v>
      </c>
      <c r="D3" s="2">
        <f t="shared" si="0"/>
        <v>1.0949751776214118</v>
      </c>
      <c r="E3" s="4">
        <f ca="1">INDEX('Payroll per Unit'!$C$2:$P$53,MATCH($B3,'Payroll per Unit'!$B$2:$B$53,0),MATCH($E$1,'Payroll per Unit'!$C$1:$P$1,0))</f>
        <v>44586.662538699689</v>
      </c>
      <c r="F3" s="2">
        <f t="shared" ca="1" si="1"/>
        <v>55269.866511096196</v>
      </c>
      <c r="G3" s="7">
        <f t="shared" ref="G3:G53" ca="1" si="2">E3-F3</f>
        <v>-10683.203972396506</v>
      </c>
    </row>
    <row r="4" spans="1:7" x14ac:dyDescent="0.25">
      <c r="A4" t="s">
        <v>6</v>
      </c>
      <c r="B4" t="s">
        <v>7</v>
      </c>
      <c r="C4" s="4">
        <f>INDEX('Mean Zone'!$B$4:$H$58,MATCH($A4,'Mean Zone'!$A$4:$A$58,0),MATCH(C$1,'Mean Zone'!$B$2:$G$2,0))</f>
        <v>62856.643550241402</v>
      </c>
      <c r="D4" s="2">
        <f t="shared" si="0"/>
        <v>0.97983512092046932</v>
      </c>
      <c r="E4" s="4">
        <f ca="1">INDEX('Payroll per Unit'!$C$2:$P$53,MATCH($B4,'Payroll per Unit'!$B$2:$B$53,0),MATCH($E$1,'Payroll per Unit'!$C$1:$P$1,0))</f>
        <v>66450.380769230775</v>
      </c>
      <c r="F4" s="2">
        <f t="shared" ca="1" si="1"/>
        <v>49458.0675826812</v>
      </c>
      <c r="G4" s="7">
        <f t="shared" ca="1" si="2"/>
        <v>16992.313186549574</v>
      </c>
    </row>
    <row r="5" spans="1:7" x14ac:dyDescent="0.25">
      <c r="A5" t="s">
        <v>8</v>
      </c>
      <c r="B5" t="s">
        <v>9</v>
      </c>
      <c r="C5" s="4">
        <f>INDEX('Mean Zone'!$B$4:$H$58,MATCH($A5,'Mean Zone'!$A$4:$A$58,0),MATCH(C$1,'Mean Zone'!$B$2:$G$2,0))</f>
        <v>58173.853081583598</v>
      </c>
      <c r="D5" s="2">
        <f t="shared" si="0"/>
        <v>0.90683786389329357</v>
      </c>
      <c r="E5" s="4">
        <f ca="1">INDEX('Payroll per Unit'!$C$2:$P$53,MATCH($B5,'Payroll per Unit'!$B$2:$B$53,0),MATCH($E$1,'Payroll per Unit'!$C$1:$P$1,0))</f>
        <v>53442.43689705299</v>
      </c>
      <c r="F5" s="2">
        <f t="shared" ca="1" si="1"/>
        <v>45773.464740512361</v>
      </c>
      <c r="G5" s="7">
        <f t="shared" ca="1" si="2"/>
        <v>7668.9721565406289</v>
      </c>
    </row>
    <row r="6" spans="1:7" x14ac:dyDescent="0.25">
      <c r="A6" t="s">
        <v>10</v>
      </c>
      <c r="B6" t="s">
        <v>11</v>
      </c>
      <c r="C6" s="4">
        <f>INDEX('Mean Zone'!$B$4:$H$58,MATCH($A6,'Mean Zone'!$A$4:$A$58,0),MATCH(C$1,'Mean Zone'!$B$2:$G$2,0))</f>
        <v>78113.635791720706</v>
      </c>
      <c r="D6" s="2">
        <f t="shared" si="0"/>
        <v>1.2176673689288044</v>
      </c>
      <c r="E6" s="4">
        <f ca="1">INDEX('Payroll per Unit'!$C$2:$P$53,MATCH($B6,'Payroll per Unit'!$B$2:$B$53,0),MATCH($E$1,'Payroll per Unit'!$C$1:$P$1,0))</f>
        <v>38847.493240296557</v>
      </c>
      <c r="F6" s="2">
        <f t="shared" ca="1" si="1"/>
        <v>61462.866292373488</v>
      </c>
      <c r="G6" s="7">
        <f t="shared" ca="1" si="2"/>
        <v>-22615.373052076931</v>
      </c>
    </row>
    <row r="7" spans="1:7" x14ac:dyDescent="0.25">
      <c r="A7" t="s">
        <v>12</v>
      </c>
      <c r="B7" t="s">
        <v>13</v>
      </c>
      <c r="C7" s="4">
        <f>INDEX('Mean Zone'!$B$4:$H$58,MATCH($A7,'Mean Zone'!$A$4:$A$58,0),MATCH(C$1,'Mean Zone'!$B$2:$G$2,0))</f>
        <v>69999.840711413897</v>
      </c>
      <c r="D7" s="2">
        <f t="shared" si="0"/>
        <v>1.0911862058472641</v>
      </c>
      <c r="E7" s="4">
        <f ca="1">INDEX('Payroll per Unit'!$C$2:$P$53,MATCH($B7,'Payroll per Unit'!$B$2:$B$53,0),MATCH($E$1,'Payroll per Unit'!$C$1:$P$1,0))</f>
        <v>64687.316461740476</v>
      </c>
      <c r="F7" s="2">
        <f t="shared" ca="1" si="1"/>
        <v>55078.614719775811</v>
      </c>
      <c r="G7" s="7">
        <f t="shared" ca="1" si="2"/>
        <v>9608.7017419646654</v>
      </c>
    </row>
    <row r="8" spans="1:7" x14ac:dyDescent="0.25">
      <c r="A8" t="s">
        <v>14</v>
      </c>
      <c r="B8" t="s">
        <v>15</v>
      </c>
      <c r="C8" s="4">
        <f>INDEX('Mean Zone'!$B$4:$H$58,MATCH($A8,'Mean Zone'!$A$4:$A$58,0),MATCH(C$1,'Mean Zone'!$B$2:$G$2,0))</f>
        <v>75990.326731272493</v>
      </c>
      <c r="D8" s="2">
        <f t="shared" si="0"/>
        <v>1.1845683570744272</v>
      </c>
      <c r="E8" s="4">
        <f ca="1">INDEX('Payroll per Unit'!$C$2:$P$53,MATCH($B8,'Payroll per Unit'!$B$2:$B$53,0),MATCH($E$1,'Payroll per Unit'!$C$1:$P$1,0))</f>
        <v>61135.673958645493</v>
      </c>
      <c r="F8" s="2">
        <f t="shared" ca="1" si="1"/>
        <v>59792.163609583426</v>
      </c>
      <c r="G8" s="7">
        <f t="shared" ca="1" si="2"/>
        <v>1343.5103490620677</v>
      </c>
    </row>
    <row r="9" spans="1:7" x14ac:dyDescent="0.25">
      <c r="A9" t="s">
        <v>16</v>
      </c>
      <c r="B9" t="s">
        <v>17</v>
      </c>
      <c r="C9" s="4">
        <f>INDEX('Mean Zone'!$B$4:$H$58,MATCH($A9,'Mean Zone'!$A$4:$A$58,0),MATCH(C$1,'Mean Zone'!$B$2:$G$2,0))</f>
        <v>71559.517539457302</v>
      </c>
      <c r="D9" s="2">
        <f t="shared" si="0"/>
        <v>1.1154990874630515</v>
      </c>
      <c r="E9" s="4">
        <f ca="1">INDEX('Payroll per Unit'!$C$2:$P$53,MATCH($B9,'Payroll per Unit'!$B$2:$B$53,0),MATCH($E$1,'Payroll per Unit'!$C$1:$P$1,0))</f>
        <v>62580.458091286309</v>
      </c>
      <c r="F9" s="2">
        <f t="shared" ca="1" si="1"/>
        <v>56305.829499496838</v>
      </c>
      <c r="G9" s="7">
        <f t="shared" ca="1" si="2"/>
        <v>6274.6285917894711</v>
      </c>
    </row>
    <row r="10" spans="1:7" x14ac:dyDescent="0.25">
      <c r="A10" t="s">
        <v>18</v>
      </c>
      <c r="B10" t="s">
        <v>19</v>
      </c>
      <c r="C10" s="4">
        <f>INDEX('Mean Zone'!$B$4:$H$58,MATCH($A10,'Mean Zone'!$A$4:$A$58,0),MATCH(C$1,'Mean Zone'!$B$2:$G$2,0))</f>
        <v>79582.026996587505</v>
      </c>
      <c r="D10" s="2">
        <f t="shared" si="0"/>
        <v>1.2405572528378808</v>
      </c>
      <c r="E10" s="4">
        <f ca="1">INDEX('Payroll per Unit'!$C$2:$P$53,MATCH($B10,'Payroll per Unit'!$B$2:$B$53,0),MATCH($E$1,'Payroll per Unit'!$C$1:$P$1,0))</f>
        <v>43470.990961380441</v>
      </c>
      <c r="F10" s="2">
        <f t="shared" ca="1" si="1"/>
        <v>62618.253970528283</v>
      </c>
      <c r="G10" s="7">
        <f t="shared" ca="1" si="2"/>
        <v>-19147.263009147842</v>
      </c>
    </row>
    <row r="11" spans="1:7" x14ac:dyDescent="0.25">
      <c r="A11" t="s">
        <v>20</v>
      </c>
      <c r="B11" t="s">
        <v>21</v>
      </c>
      <c r="C11" s="4">
        <f>INDEX('Mean Zone'!$B$4:$H$58,MATCH($A11,'Mean Zone'!$A$4:$A$58,0),MATCH(C$1,'Mean Zone'!$B$2:$G$2,0))</f>
        <v>64096.649507062699</v>
      </c>
      <c r="D11" s="2">
        <f t="shared" si="0"/>
        <v>0.99916484198126609</v>
      </c>
      <c r="E11" s="4">
        <f ca="1">INDEX('Payroll per Unit'!$C$2:$P$53,MATCH($B11,'Payroll per Unit'!$B$2:$B$53,0),MATCH($E$1,'Payroll per Unit'!$C$1:$P$1,0))</f>
        <v>85737.794957983191</v>
      </c>
      <c r="F11" s="2">
        <f t="shared" ca="1" si="1"/>
        <v>50433.752807845587</v>
      </c>
      <c r="G11" s="7">
        <f t="shared" ca="1" si="2"/>
        <v>35304.042150137604</v>
      </c>
    </row>
    <row r="12" spans="1:7" x14ac:dyDescent="0.25">
      <c r="A12" t="s">
        <v>22</v>
      </c>
      <c r="B12" t="s">
        <v>23</v>
      </c>
      <c r="C12" s="4">
        <f>INDEX('Mean Zone'!$B$4:$H$58,MATCH($A12,'Mean Zone'!$A$4:$A$58,0),MATCH(C$1,'Mean Zone'!$B$2:$G$2,0))</f>
        <v>66874.352947758904</v>
      </c>
      <c r="D12" s="2">
        <f t="shared" si="0"/>
        <v>1.0424648216329049</v>
      </c>
      <c r="E12" s="4">
        <f ca="1">INDEX('Payroll per Unit'!$C$2:$P$53,MATCH($B12,'Payroll per Unit'!$B$2:$B$53,0),MATCH($E$1,'Payroll per Unit'!$C$1:$P$1,0))</f>
        <v>49389.267372771894</v>
      </c>
      <c r="F12" s="2">
        <f t="shared" ca="1" si="1"/>
        <v>52619.35860438786</v>
      </c>
      <c r="G12" s="7">
        <f t="shared" ca="1" si="2"/>
        <v>-3230.0912316159665</v>
      </c>
    </row>
    <row r="13" spans="1:7" x14ac:dyDescent="0.25">
      <c r="A13" t="s">
        <v>24</v>
      </c>
      <c r="B13" t="s">
        <v>25</v>
      </c>
      <c r="C13" s="4">
        <f>INDEX('Mean Zone'!$B$4:$H$58,MATCH($A13,'Mean Zone'!$A$4:$A$58,0),MATCH(C$1,'Mean Zone'!$B$2:$G$2,0))</f>
        <v>61463.286316465899</v>
      </c>
      <c r="D13" s="2">
        <f t="shared" si="0"/>
        <v>0.95811489730479726</v>
      </c>
      <c r="E13" s="4">
        <f ca="1">INDEX('Payroll per Unit'!$C$2:$P$53,MATCH($B13,'Payroll per Unit'!$B$2:$B$53,0),MATCH($E$1,'Payroll per Unit'!$C$1:$P$1,0))</f>
        <v>44618.085238900261</v>
      </c>
      <c r="F13" s="2">
        <f t="shared" ca="1" si="1"/>
        <v>48361.719570083224</v>
      </c>
      <c r="G13" s="7">
        <f t="shared" ca="1" si="2"/>
        <v>-3743.6343311829623</v>
      </c>
    </row>
    <row r="14" spans="1:7" x14ac:dyDescent="0.25">
      <c r="A14" t="s">
        <v>26</v>
      </c>
      <c r="B14" t="s">
        <v>27</v>
      </c>
      <c r="C14" s="4">
        <f>INDEX('Mean Zone'!$B$4:$H$58,MATCH($A14,'Mean Zone'!$A$4:$A$58,0),MATCH(C$1,'Mean Zone'!$B$2:$G$2,0))</f>
        <v>57854.6714439641</v>
      </c>
      <c r="D14" s="2">
        <f t="shared" si="0"/>
        <v>0.9018623297122087</v>
      </c>
      <c r="E14" s="4">
        <f ca="1">INDEX('Payroll per Unit'!$C$2:$P$53,MATCH($B14,'Payroll per Unit'!$B$2:$B$53,0),MATCH($E$1,'Payroll per Unit'!$C$1:$P$1,0))</f>
        <v>47559.013019218844</v>
      </c>
      <c r="F14" s="2">
        <f t="shared" ca="1" si="1"/>
        <v>45522.320134104644</v>
      </c>
      <c r="G14" s="7">
        <f t="shared" ca="1" si="2"/>
        <v>2036.6928851142002</v>
      </c>
    </row>
    <row r="15" spans="1:7" x14ac:dyDescent="0.25">
      <c r="A15" t="s">
        <v>28</v>
      </c>
      <c r="B15" t="s">
        <v>29</v>
      </c>
      <c r="C15" s="4">
        <f>INDEX('Mean Zone'!$B$4:$H$58,MATCH($A15,'Mean Zone'!$A$4:$A$58,0),MATCH(C$1,'Mean Zone'!$B$2:$G$2,0))</f>
        <v>69075.883064698704</v>
      </c>
      <c r="D15" s="2">
        <f t="shared" si="0"/>
        <v>1.0767831753741059</v>
      </c>
      <c r="E15" s="4">
        <f ca="1">INDEX('Payroll per Unit'!$C$2:$P$53,MATCH($B15,'Payroll per Unit'!$B$2:$B$53,0),MATCH($E$1,'Payroll per Unit'!$C$1:$P$1,0))</f>
        <v>45325.417666303161</v>
      </c>
      <c r="F15" s="2">
        <f t="shared" ca="1" si="1"/>
        <v>54351.608676281794</v>
      </c>
      <c r="G15" s="7">
        <f t="shared" ca="1" si="2"/>
        <v>-9026.1910099786328</v>
      </c>
    </row>
    <row r="16" spans="1:7" x14ac:dyDescent="0.25">
      <c r="A16" t="s">
        <v>30</v>
      </c>
      <c r="B16" t="s">
        <v>31</v>
      </c>
      <c r="C16" s="4">
        <f>INDEX('Mean Zone'!$B$4:$H$58,MATCH($A16,'Mean Zone'!$A$4:$A$58,0),MATCH(C$1,'Mean Zone'!$B$2:$G$2,0))</f>
        <v>61065.027356064398</v>
      </c>
      <c r="D16" s="2">
        <f t="shared" si="0"/>
        <v>0.95190667340702018</v>
      </c>
      <c r="E16" s="4">
        <f ca="1">INDEX('Payroll per Unit'!$C$2:$P$53,MATCH($B16,'Payroll per Unit'!$B$2:$B$53,0),MATCH($E$1,'Payroll per Unit'!$C$1:$P$1,0))</f>
        <v>57126.198334844616</v>
      </c>
      <c r="F16" s="2">
        <f t="shared" ca="1" si="1"/>
        <v>48048.35383073696</v>
      </c>
      <c r="G16" s="7">
        <f t="shared" ca="1" si="2"/>
        <v>9077.8445041076557</v>
      </c>
    </row>
    <row r="17" spans="1:7" x14ac:dyDescent="0.25">
      <c r="A17" t="s">
        <v>32</v>
      </c>
      <c r="B17" t="s">
        <v>33</v>
      </c>
      <c r="C17" s="4">
        <f>INDEX('Mean Zone'!$B$4:$H$58,MATCH($A17,'Mean Zone'!$A$4:$A$58,0),MATCH(C$1,'Mean Zone'!$B$2:$G$2,0))</f>
        <v>59107.944780441503</v>
      </c>
      <c r="D17" s="2">
        <f t="shared" si="0"/>
        <v>0.92139886812460725</v>
      </c>
      <c r="E17" s="4">
        <f ca="1">INDEX('Payroll per Unit'!$C$2:$P$53,MATCH($B17,'Payroll per Unit'!$B$2:$B$53,0),MATCH($E$1,'Payroll per Unit'!$C$1:$P$1,0))</f>
        <v>39425.037371134022</v>
      </c>
      <c r="F17" s="2">
        <f t="shared" ca="1" si="1"/>
        <v>46508.444652915881</v>
      </c>
      <c r="G17" s="7">
        <f t="shared" ca="1" si="2"/>
        <v>-7083.4072817818596</v>
      </c>
    </row>
    <row r="18" spans="1:7" x14ac:dyDescent="0.25">
      <c r="A18" t="s">
        <v>34</v>
      </c>
      <c r="B18" t="s">
        <v>35</v>
      </c>
      <c r="C18" s="4">
        <f>INDEX('Mean Zone'!$B$4:$H$58,MATCH($A18,'Mean Zone'!$A$4:$A$58,0),MATCH(C$1,'Mean Zone'!$B$2:$G$2,0))</f>
        <v>63455.5447272452</v>
      </c>
      <c r="D18" s="2">
        <f t="shared" si="0"/>
        <v>0.98917103792214434</v>
      </c>
      <c r="E18" s="4">
        <f ca="1">INDEX('Payroll per Unit'!$C$2:$P$53,MATCH($B18,'Payroll per Unit'!$B$2:$B$53,0),MATCH($E$1,'Payroll per Unit'!$C$1:$P$1,0))</f>
        <v>50633.375295043275</v>
      </c>
      <c r="F18" s="2">
        <f t="shared" ca="1" si="1"/>
        <v>49929.306471915326</v>
      </c>
      <c r="G18" s="7">
        <f t="shared" ca="1" si="2"/>
        <v>704.06882312794914</v>
      </c>
    </row>
    <row r="19" spans="1:7" x14ac:dyDescent="0.25">
      <c r="A19" t="s">
        <v>36</v>
      </c>
      <c r="B19" t="s">
        <v>37</v>
      </c>
      <c r="C19" s="4">
        <f>INDEX('Mean Zone'!$B$4:$H$58,MATCH($A19,'Mean Zone'!$A$4:$A$58,0),MATCH(C$1,'Mean Zone'!$B$2:$G$2,0))</f>
        <v>58554.075443045302</v>
      </c>
      <c r="D19" s="2">
        <f t="shared" si="0"/>
        <v>0.91276492589465086</v>
      </c>
      <c r="E19" s="4">
        <f ca="1">INDEX('Payroll per Unit'!$C$2:$P$53,MATCH($B19,'Payroll per Unit'!$B$2:$B$53,0),MATCH($E$1,'Payroll per Unit'!$C$1:$P$1,0))</f>
        <v>44614.685109141996</v>
      </c>
      <c r="F19" s="2">
        <f t="shared" ca="1" si="1"/>
        <v>46072.638577794794</v>
      </c>
      <c r="G19" s="7">
        <f t="shared" ca="1" si="2"/>
        <v>-1457.9534686527986</v>
      </c>
    </row>
    <row r="20" spans="1:7" x14ac:dyDescent="0.25">
      <c r="A20" t="s">
        <v>38</v>
      </c>
      <c r="B20" t="s">
        <v>39</v>
      </c>
      <c r="C20" s="4">
        <f>INDEX('Mean Zone'!$B$4:$H$58,MATCH($A20,'Mean Zone'!$A$4:$A$58,0),MATCH(C$1,'Mean Zone'!$B$2:$G$2,0))</f>
        <v>59232.198762659202</v>
      </c>
      <c r="D20" s="2">
        <f t="shared" si="0"/>
        <v>0.9233357901238517</v>
      </c>
      <c r="E20" s="4">
        <f ca="1">INDEX('Payroll per Unit'!$C$2:$P$53,MATCH($B20,'Payroll per Unit'!$B$2:$B$53,0),MATCH($E$1,'Payroll per Unit'!$C$1:$P$1,0))</f>
        <v>44141.857512344228</v>
      </c>
      <c r="F20" s="2">
        <f t="shared" ca="1" si="1"/>
        <v>46606.212549876982</v>
      </c>
      <c r="G20" s="7">
        <f t="shared" ca="1" si="2"/>
        <v>-2464.3550375327541</v>
      </c>
    </row>
    <row r="21" spans="1:7" x14ac:dyDescent="0.25">
      <c r="A21" t="s">
        <v>40</v>
      </c>
      <c r="B21" t="s">
        <v>41</v>
      </c>
      <c r="C21" s="4">
        <f>INDEX('Mean Zone'!$B$4:$H$58,MATCH($A21,'Mean Zone'!$A$4:$A$58,0),MATCH(C$1,'Mean Zone'!$B$2:$G$2,0))</f>
        <v>58610.585233343903</v>
      </c>
      <c r="D21" s="2">
        <f t="shared" si="0"/>
        <v>0.9136458236658811</v>
      </c>
      <c r="E21" s="4">
        <f ca="1">INDEX('Payroll per Unit'!$C$2:$P$53,MATCH($B21,'Payroll per Unit'!$B$2:$B$53,0),MATCH($E$1,'Payroll per Unit'!$C$1:$P$1,0))</f>
        <v>46196.962647444299</v>
      </c>
      <c r="F21" s="2">
        <f t="shared" ca="1" si="1"/>
        <v>46117.102692800196</v>
      </c>
      <c r="G21" s="7">
        <f t="shared" ca="1" si="2"/>
        <v>79.859954644103709</v>
      </c>
    </row>
    <row r="22" spans="1:7" x14ac:dyDescent="0.25">
      <c r="A22" t="s">
        <v>42</v>
      </c>
      <c r="B22" t="s">
        <v>43</v>
      </c>
      <c r="C22" s="4">
        <f>INDEX('Mean Zone'!$B$4:$H$58,MATCH($A22,'Mean Zone'!$A$4:$A$58,0),MATCH(C$1,'Mean Zone'!$B$2:$G$2,0))</f>
        <v>75110.942911732898</v>
      </c>
      <c r="D22" s="2">
        <f t="shared" si="0"/>
        <v>1.1708601616874852</v>
      </c>
      <c r="E22" s="4">
        <f ca="1">INDEX('Payroll per Unit'!$C$2:$P$53,MATCH($B22,'Payroll per Unit'!$B$2:$B$53,0),MATCH($E$1,'Payroll per Unit'!$C$1:$P$1,0))</f>
        <v>43526.246092184367</v>
      </c>
      <c r="F22" s="2">
        <f t="shared" ca="1" si="1"/>
        <v>59100.229998092676</v>
      </c>
      <c r="G22" s="7">
        <f t="shared" ca="1" si="2"/>
        <v>-15573.98390590831</v>
      </c>
    </row>
    <row r="23" spans="1:7" x14ac:dyDescent="0.25">
      <c r="A23" t="s">
        <v>44</v>
      </c>
      <c r="B23" t="s">
        <v>45</v>
      </c>
      <c r="C23" s="4">
        <f>INDEX('Mean Zone'!$B$4:$H$58,MATCH($A23,'Mean Zone'!$A$4:$A$58,0),MATCH(C$1,'Mean Zone'!$B$2:$G$2,0))</f>
        <v>77379.723190793899</v>
      </c>
      <c r="D23" s="2">
        <f t="shared" si="0"/>
        <v>1.2062268385177368</v>
      </c>
      <c r="E23" s="4">
        <f ca="1">INDEX('Payroll per Unit'!$C$2:$P$53,MATCH($B23,'Payroll per Unit'!$B$2:$B$53,0),MATCH($E$1,'Payroll per Unit'!$C$1:$P$1,0))</f>
        <v>56365.847017018888</v>
      </c>
      <c r="F23" s="2">
        <f t="shared" ca="1" si="1"/>
        <v>60885.395129959186</v>
      </c>
      <c r="G23" s="7">
        <f t="shared" ca="1" si="2"/>
        <v>-4519.5481129402979</v>
      </c>
    </row>
    <row r="24" spans="1:7" x14ac:dyDescent="0.25">
      <c r="A24" t="s">
        <v>46</v>
      </c>
      <c r="B24" t="s">
        <v>47</v>
      </c>
      <c r="C24" s="4">
        <f>INDEX('Mean Zone'!$B$4:$H$58,MATCH($A24,'Mean Zone'!$A$4:$A$58,0),MATCH(C$1,'Mean Zone'!$B$2:$G$2,0))</f>
        <v>64605.198222724001</v>
      </c>
      <c r="D24" s="2">
        <f t="shared" si="0"/>
        <v>1.0070923077853486</v>
      </c>
      <c r="E24" s="4">
        <f ca="1">INDEX('Payroll per Unit'!$C$2:$P$53,MATCH($B24,'Payroll per Unit'!$B$2:$B$53,0),MATCH($E$1,'Payroll per Unit'!$C$1:$P$1,0))</f>
        <v>59702.138181818184</v>
      </c>
      <c r="F24" s="2">
        <f t="shared" ca="1" si="1"/>
        <v>50833.898843771909</v>
      </c>
      <c r="G24" s="7">
        <f t="shared" ca="1" si="2"/>
        <v>8868.2393380462745</v>
      </c>
    </row>
    <row r="25" spans="1:7" x14ac:dyDescent="0.25">
      <c r="A25" t="s">
        <v>48</v>
      </c>
      <c r="B25" t="s">
        <v>49</v>
      </c>
      <c r="C25" s="4">
        <f>INDEX('Mean Zone'!$B$4:$H$58,MATCH($A25,'Mean Zone'!$A$4:$A$58,0),MATCH(C$1,'Mean Zone'!$B$2:$G$2,0))</f>
        <v>68181.862039530402</v>
      </c>
      <c r="D25" s="2">
        <f t="shared" si="0"/>
        <v>1.0628468092268897</v>
      </c>
      <c r="E25" s="4">
        <f ca="1">INDEX('Payroll per Unit'!$C$2:$P$53,MATCH($B25,'Payroll per Unit'!$B$2:$B$53,0),MATCH($E$1,'Payroll per Unit'!$C$1:$P$1,0))</f>
        <v>54076.597802976612</v>
      </c>
      <c r="F25" s="2">
        <f t="shared" ca="1" si="1"/>
        <v>53648.157938448974</v>
      </c>
      <c r="G25" s="7">
        <f t="shared" ca="1" si="2"/>
        <v>428.43986452763784</v>
      </c>
    </row>
    <row r="26" spans="1:7" x14ac:dyDescent="0.25">
      <c r="A26" t="s">
        <v>50</v>
      </c>
      <c r="B26" t="s">
        <v>51</v>
      </c>
      <c r="C26" s="4">
        <f>INDEX('Mean Zone'!$B$4:$H$58,MATCH($A26,'Mean Zone'!$A$4:$A$58,0),MATCH(C$1,'Mean Zone'!$B$2:$G$2,0))</f>
        <v>55264.836411303302</v>
      </c>
      <c r="D26" s="2">
        <f t="shared" si="0"/>
        <v>0.86149091980129056</v>
      </c>
      <c r="E26" s="4">
        <f ca="1">INDEX('Payroll per Unit'!$C$2:$P$53,MATCH($B26,'Payroll per Unit'!$B$2:$B$53,0),MATCH($E$1,'Payroll per Unit'!$C$1:$P$1,0))</f>
        <v>58355.516749304632</v>
      </c>
      <c r="F26" s="2">
        <f t="shared" ca="1" si="1"/>
        <v>43484.536554856531</v>
      </c>
      <c r="G26" s="7">
        <f t="shared" ca="1" si="2"/>
        <v>14870.980194448101</v>
      </c>
    </row>
    <row r="27" spans="1:7" x14ac:dyDescent="0.25">
      <c r="A27" t="s">
        <v>52</v>
      </c>
      <c r="B27" t="s">
        <v>53</v>
      </c>
      <c r="C27" s="4">
        <f>INDEX('Mean Zone'!$B$4:$H$58,MATCH($A27,'Mean Zone'!$A$4:$A$58,0),MATCH(C$1,'Mean Zone'!$B$2:$G$2,0))</f>
        <v>61924.944877608301</v>
      </c>
      <c r="D27" s="2">
        <f t="shared" si="0"/>
        <v>0.96531142016270921</v>
      </c>
      <c r="E27" s="4">
        <f ca="1">INDEX('Payroll per Unit'!$C$2:$P$53,MATCH($B27,'Payroll per Unit'!$B$2:$B$53,0),MATCH($E$1,'Payroll per Unit'!$C$1:$P$1,0))</f>
        <v>38285.768527918779</v>
      </c>
      <c r="F27" s="2">
        <f t="shared" ca="1" si="1"/>
        <v>48724.970596983097</v>
      </c>
      <c r="G27" s="7">
        <f t="shared" ca="1" si="2"/>
        <v>-10439.202069064318</v>
      </c>
    </row>
    <row r="28" spans="1:7" x14ac:dyDescent="0.25">
      <c r="A28" t="s">
        <v>54</v>
      </c>
      <c r="B28" t="s">
        <v>55</v>
      </c>
      <c r="C28" s="4">
        <f>INDEX('Mean Zone'!$B$4:$H$58,MATCH($A28,'Mean Zone'!$A$4:$A$58,0),MATCH(C$1,'Mean Zone'!$B$2:$G$2,0))</f>
        <v>55934.372565026599</v>
      </c>
      <c r="D28" s="2">
        <f t="shared" si="0"/>
        <v>0.87192792376921202</v>
      </c>
      <c r="E28" s="4">
        <f ca="1">INDEX('Payroll per Unit'!$C$2:$P$53,MATCH($B28,'Payroll per Unit'!$B$2:$B$53,0),MATCH($E$1,'Payroll per Unit'!$C$1:$P$1,0))</f>
        <v>38607.851693213757</v>
      </c>
      <c r="F28" s="2">
        <f t="shared" ca="1" si="1"/>
        <v>44011.353808683132</v>
      </c>
      <c r="G28" s="7">
        <f t="shared" ca="1" si="2"/>
        <v>-5403.502115469375</v>
      </c>
    </row>
    <row r="29" spans="1:7" x14ac:dyDescent="0.25">
      <c r="A29" t="s">
        <v>56</v>
      </c>
      <c r="B29" t="s">
        <v>57</v>
      </c>
      <c r="C29" s="4">
        <f>INDEX('Mean Zone'!$B$4:$H$58,MATCH($A29,'Mean Zone'!$A$4:$A$58,0),MATCH(C$1,'Mean Zone'!$B$2:$G$2,0))</f>
        <v>61533.478282762</v>
      </c>
      <c r="D29" s="2">
        <f t="shared" si="0"/>
        <v>0.95920907844299974</v>
      </c>
      <c r="E29" s="4">
        <f ca="1">INDEX('Payroll per Unit'!$C$2:$P$53,MATCH($B29,'Payroll per Unit'!$B$2:$B$53,0),MATCH($E$1,'Payroll per Unit'!$C$1:$P$1,0))</f>
        <v>43021.754810335347</v>
      </c>
      <c r="F29" s="2">
        <f t="shared" ca="1" si="1"/>
        <v>48416.94935673353</v>
      </c>
      <c r="G29" s="7">
        <f t="shared" ca="1" si="2"/>
        <v>-5395.1945463981829</v>
      </c>
    </row>
    <row r="30" spans="1:7" x14ac:dyDescent="0.25">
      <c r="A30" t="s">
        <v>58</v>
      </c>
      <c r="B30" t="s">
        <v>59</v>
      </c>
      <c r="C30" s="4">
        <f>INDEX('Mean Zone'!$B$4:$H$58,MATCH($A30,'Mean Zone'!$A$4:$A$58,0),MATCH(C$1,'Mean Zone'!$B$2:$G$2,0))</f>
        <v>64080.105492766197</v>
      </c>
      <c r="D30" s="2">
        <f t="shared" si="0"/>
        <v>0.99890694710598904</v>
      </c>
      <c r="E30" s="4">
        <f ca="1">INDEX('Payroll per Unit'!$C$2:$P$53,MATCH($B30,'Payroll per Unit'!$B$2:$B$53,0),MATCH($E$1,'Payroll per Unit'!$C$1:$P$1,0))</f>
        <v>42915.774383078729</v>
      </c>
      <c r="F30" s="2">
        <f t="shared" ca="1" si="1"/>
        <v>50420.735329804287</v>
      </c>
      <c r="G30" s="7">
        <f t="shared" ca="1" si="2"/>
        <v>-7504.9609467255577</v>
      </c>
    </row>
    <row r="31" spans="1:7" x14ac:dyDescent="0.25">
      <c r="A31" t="s">
        <v>60</v>
      </c>
      <c r="B31" t="s">
        <v>61</v>
      </c>
      <c r="C31" s="4">
        <f>INDEX('Mean Zone'!$B$4:$H$58,MATCH($A31,'Mean Zone'!$A$4:$A$58,0),MATCH(C$1,'Mean Zone'!$B$2:$G$2,0))</f>
        <v>67858.954987753401</v>
      </c>
      <c r="D31" s="2">
        <f t="shared" si="0"/>
        <v>1.0578132017630884</v>
      </c>
      <c r="E31" s="4">
        <f ca="1">INDEX('Payroll per Unit'!$C$2:$P$53,MATCH($B31,'Payroll per Unit'!$B$2:$B$53,0),MATCH($E$1,'Payroll per Unit'!$C$1:$P$1,0))</f>
        <v>59484.632967032965</v>
      </c>
      <c r="F31" s="2">
        <f t="shared" ca="1" si="1"/>
        <v>53394.082030355879</v>
      </c>
      <c r="G31" s="7">
        <f t="shared" ca="1" si="2"/>
        <v>6090.5509366770857</v>
      </c>
    </row>
    <row r="32" spans="1:7" x14ac:dyDescent="0.25">
      <c r="A32" t="s">
        <v>62</v>
      </c>
      <c r="B32" t="s">
        <v>63</v>
      </c>
      <c r="C32" s="4">
        <f>INDEX('Mean Zone'!$B$4:$H$58,MATCH($A32,'Mean Zone'!$A$4:$A$58,0),MATCH(C$1,'Mean Zone'!$B$2:$G$2,0))</f>
        <v>78005.843384694905</v>
      </c>
      <c r="D32" s="2">
        <f t="shared" si="0"/>
        <v>1.2159870567102875</v>
      </c>
      <c r="E32" s="4">
        <f ca="1">INDEX('Payroll per Unit'!$C$2:$P$53,MATCH($B32,'Payroll per Unit'!$B$2:$B$53,0),MATCH($E$1,'Payroll per Unit'!$C$1:$P$1,0))</f>
        <v>51953.422018348625</v>
      </c>
      <c r="F32" s="2">
        <f t="shared" ca="1" si="1"/>
        <v>61378.051007139227</v>
      </c>
      <c r="G32" s="7">
        <f t="shared" ca="1" si="2"/>
        <v>-9424.6289887906023</v>
      </c>
    </row>
    <row r="33" spans="1:7" x14ac:dyDescent="0.25">
      <c r="A33" t="s">
        <v>64</v>
      </c>
      <c r="B33" t="s">
        <v>65</v>
      </c>
      <c r="C33" s="4">
        <f>INDEX('Mean Zone'!$B$4:$H$58,MATCH($A33,'Mean Zone'!$A$4:$A$58,0),MATCH(C$1,'Mean Zone'!$B$2:$G$2,0))</f>
        <v>61914.808446768999</v>
      </c>
      <c r="D33" s="2">
        <f t="shared" si="0"/>
        <v>0.96515340932445648</v>
      </c>
      <c r="E33" s="4">
        <f ca="1">INDEX('Payroll per Unit'!$C$2:$P$53,MATCH($B33,'Payroll per Unit'!$B$2:$B$53,0),MATCH($E$1,'Payroll per Unit'!$C$1:$P$1,0))</f>
        <v>60482.050098508305</v>
      </c>
      <c r="F33" s="2">
        <f t="shared" ca="1" si="1"/>
        <v>48716.99485642201</v>
      </c>
      <c r="G33" s="7">
        <f t="shared" ca="1" si="2"/>
        <v>11765.055242086295</v>
      </c>
    </row>
    <row r="34" spans="1:7" x14ac:dyDescent="0.25">
      <c r="A34" t="s">
        <v>66</v>
      </c>
      <c r="B34" t="s">
        <v>67</v>
      </c>
      <c r="C34" s="4">
        <f>INDEX('Mean Zone'!$B$4:$H$58,MATCH($A34,'Mean Zone'!$A$4:$A$58,0),MATCH(C$1,'Mean Zone'!$B$2:$G$2,0))</f>
        <v>81155.859583681595</v>
      </c>
      <c r="D34" s="2">
        <f t="shared" si="0"/>
        <v>1.2650908002273673</v>
      </c>
      <c r="E34" s="4">
        <f ca="1">INDEX('Payroll per Unit'!$C$2:$P$53,MATCH($B34,'Payroll per Unit'!$B$2:$B$53,0),MATCH($E$1,'Payroll per Unit'!$C$1:$P$1,0))</f>
        <v>46879.38601271571</v>
      </c>
      <c r="F34" s="2">
        <f t="shared" ca="1" si="1"/>
        <v>63856.607055578221</v>
      </c>
      <c r="G34" s="7">
        <f t="shared" ca="1" si="2"/>
        <v>-16977.221042862511</v>
      </c>
    </row>
    <row r="35" spans="1:7" x14ac:dyDescent="0.25">
      <c r="A35" t="s">
        <v>68</v>
      </c>
      <c r="B35" t="s">
        <v>69</v>
      </c>
      <c r="C35" s="4">
        <f>INDEX('Mean Zone'!$B$4:$H$58,MATCH($A35,'Mean Zone'!$A$4:$A$58,0),MATCH(C$1,'Mean Zone'!$B$2:$G$2,0))</f>
        <v>65179.065790362503</v>
      </c>
      <c r="D35" s="2">
        <f t="shared" si="0"/>
        <v>1.0160379906244261</v>
      </c>
      <c r="E35" s="4">
        <f ca="1">INDEX('Payroll per Unit'!$C$2:$P$53,MATCH($B35,'Payroll per Unit'!$B$2:$B$53,0),MATCH($E$1,'Payroll per Unit'!$C$1:$P$1,0))</f>
        <v>60997.21617355405</v>
      </c>
      <c r="F35" s="2">
        <f t="shared" ca="1" si="1"/>
        <v>51285.440309251011</v>
      </c>
      <c r="G35" s="7">
        <f t="shared" ca="1" si="2"/>
        <v>9711.7758643030393</v>
      </c>
    </row>
    <row r="36" spans="1:7" x14ac:dyDescent="0.25">
      <c r="A36" t="s">
        <v>70</v>
      </c>
      <c r="B36" t="s">
        <v>71</v>
      </c>
      <c r="C36" s="4">
        <f>INDEX('Mean Zone'!$B$4:$H$58,MATCH($A36,'Mean Zone'!$A$4:$A$58,0),MATCH(C$1,'Mean Zone'!$B$2:$G$2,0))</f>
        <v>56229.674471166698</v>
      </c>
      <c r="D36" s="2">
        <f t="shared" si="0"/>
        <v>0.8765312109090917</v>
      </c>
      <c r="E36" s="4">
        <f ca="1">INDEX('Payroll per Unit'!$C$2:$P$53,MATCH($B36,'Payroll per Unit'!$B$2:$B$53,0),MATCH($E$1,'Payroll per Unit'!$C$1:$P$1,0))</f>
        <v>48407.042475386777</v>
      </c>
      <c r="F36" s="2">
        <f t="shared" ca="1" si="1"/>
        <v>44243.708907623426</v>
      </c>
      <c r="G36" s="7">
        <f t="shared" ca="1" si="2"/>
        <v>4163.3335677633513</v>
      </c>
    </row>
    <row r="37" spans="1:7" x14ac:dyDescent="0.25">
      <c r="A37" t="s">
        <v>72</v>
      </c>
      <c r="B37" t="s">
        <v>73</v>
      </c>
      <c r="C37" s="4">
        <f>INDEX('Mean Zone'!$B$4:$H$58,MATCH($A37,'Mean Zone'!$A$4:$A$58,0),MATCH(C$1,'Mean Zone'!$B$2:$G$2,0))</f>
        <v>64460.946468083697</v>
      </c>
      <c r="D37" s="2">
        <f t="shared" si="0"/>
        <v>1.0048436523136641</v>
      </c>
      <c r="E37" s="4">
        <f ca="1">INDEX('Payroll per Unit'!$C$2:$P$53,MATCH($B37,'Payroll per Unit'!$B$2:$B$53,0),MATCH($E$1,'Payroll per Unit'!$C$1:$P$1,0))</f>
        <v>45440.20484429066</v>
      </c>
      <c r="F37" s="2">
        <f t="shared" ca="1" si="1"/>
        <v>50720.39591668325</v>
      </c>
      <c r="G37" s="7">
        <f t="shared" ca="1" si="2"/>
        <v>-5280.1910723925903</v>
      </c>
    </row>
    <row r="38" spans="1:7" x14ac:dyDescent="0.25">
      <c r="A38" t="s">
        <v>74</v>
      </c>
      <c r="B38" t="s">
        <v>75</v>
      </c>
      <c r="C38" s="4">
        <f>INDEX('Mean Zone'!$B$4:$H$58,MATCH($A38,'Mean Zone'!$A$4:$A$58,0),MATCH(C$1,'Mean Zone'!$B$2:$G$2,0))</f>
        <v>56945.135069318501</v>
      </c>
      <c r="D38" s="2">
        <f t="shared" si="0"/>
        <v>0.88768410393850661</v>
      </c>
      <c r="E38" s="4">
        <f ca="1">INDEX('Payroll per Unit'!$C$2:$P$53,MATCH($B38,'Payroll per Unit'!$B$2:$B$53,0),MATCH($E$1,'Payroll per Unit'!$C$1:$P$1,0))</f>
        <v>54439.748282196066</v>
      </c>
      <c r="F38" s="2">
        <f t="shared" ca="1" si="1"/>
        <v>44806.661311975942</v>
      </c>
      <c r="G38" s="7">
        <f t="shared" ca="1" si="2"/>
        <v>9633.0869702201235</v>
      </c>
    </row>
    <row r="39" spans="1:7" x14ac:dyDescent="0.25">
      <c r="A39" t="s">
        <v>76</v>
      </c>
      <c r="B39" t="s">
        <v>77</v>
      </c>
      <c r="C39" s="4">
        <f>INDEX('Mean Zone'!$B$4:$H$58,MATCH($A39,'Mean Zone'!$A$4:$A$58,0),MATCH(C$1,'Mean Zone'!$B$2:$G$2,0))</f>
        <v>65717.523561465001</v>
      </c>
      <c r="D39" s="2">
        <f t="shared" si="0"/>
        <v>1.0244316910426972</v>
      </c>
      <c r="E39" s="4">
        <f ca="1">INDEX('Payroll per Unit'!$C$2:$P$53,MATCH($B39,'Payroll per Unit'!$B$2:$B$53,0),MATCH($E$1,'Payroll per Unit'!$C$1:$P$1,0))</f>
        <v>40598.73552983081</v>
      </c>
      <c r="F39" s="2">
        <f t="shared" ca="1" si="1"/>
        <v>51709.119960747528</v>
      </c>
      <c r="G39" s="7">
        <f t="shared" ca="1" si="2"/>
        <v>-11110.384430916718</v>
      </c>
    </row>
    <row r="40" spans="1:7" x14ac:dyDescent="0.25">
      <c r="A40" t="s">
        <v>78</v>
      </c>
      <c r="B40" t="s">
        <v>79</v>
      </c>
      <c r="C40" s="4">
        <f>INDEX('Mean Zone'!$B$4:$H$58,MATCH($A40,'Mean Zone'!$A$4:$A$58,0),MATCH(C$1,'Mean Zone'!$B$2:$G$2,0))</f>
        <v>69524.911961256294</v>
      </c>
      <c r="D40" s="2">
        <f t="shared" si="0"/>
        <v>1.0837828218443095</v>
      </c>
      <c r="E40" s="4">
        <f ca="1">INDEX('Payroll per Unit'!$C$2:$P$53,MATCH($B40,'Payroll per Unit'!$B$2:$B$53,0),MATCH($E$1,'Payroll per Unit'!$C$1:$P$1,0))</f>
        <v>57680.422154382904</v>
      </c>
      <c r="F40" s="2">
        <f t="shared" ca="1" si="1"/>
        <v>54704.922188715384</v>
      </c>
      <c r="G40" s="7">
        <f t="shared" ca="1" si="2"/>
        <v>2975.4999656675209</v>
      </c>
    </row>
    <row r="41" spans="1:7" x14ac:dyDescent="0.25">
      <c r="A41" t="s">
        <v>80</v>
      </c>
      <c r="B41" t="s">
        <v>81</v>
      </c>
      <c r="C41" s="4">
        <f>INDEX('Mean Zone'!$B$4:$H$58,MATCH($A41,'Mean Zone'!$A$4:$A$58,0),MATCH(C$1,'Mean Zone'!$B$2:$G$2,0))</f>
        <v>73633.513986408696</v>
      </c>
      <c r="D41" s="2">
        <f t="shared" si="0"/>
        <v>1.1478293940878863</v>
      </c>
      <c r="E41" s="4">
        <f ca="1">INDEX('Payroll per Unit'!$C$2:$P$53,MATCH($B41,'Payroll per Unit'!$B$2:$B$53,0),MATCH($E$1,'Payroll per Unit'!$C$1:$P$1,0))</f>
        <v>50708.972012438913</v>
      </c>
      <c r="F41" s="2">
        <f t="shared" ca="1" si="1"/>
        <v>57937.731087712789</v>
      </c>
      <c r="G41" s="7">
        <f t="shared" ca="1" si="2"/>
        <v>-7228.7590752738761</v>
      </c>
    </row>
    <row r="42" spans="1:7" x14ac:dyDescent="0.25">
      <c r="A42" t="s">
        <v>82</v>
      </c>
      <c r="B42" t="s">
        <v>83</v>
      </c>
      <c r="C42" s="4">
        <f>INDEX('Mean Zone'!$B$4:$H$58,MATCH($A42,'Mean Zone'!$A$4:$A$58,0),MATCH(C$1,'Mean Zone'!$B$2:$G$2,0))</f>
        <v>58992.530433624801</v>
      </c>
      <c r="D42" s="2">
        <f t="shared" si="0"/>
        <v>0.91959974198484273</v>
      </c>
      <c r="E42" s="4">
        <f ca="1">INDEX('Payroll per Unit'!$C$2:$P$53,MATCH($B42,'Payroll per Unit'!$B$2:$B$53,0),MATCH($E$1,'Payroll per Unit'!$C$1:$P$1,0))</f>
        <v>57283.844228094575</v>
      </c>
      <c r="F42" s="2">
        <f t="shared" ca="1" si="1"/>
        <v>46417.632127103738</v>
      </c>
      <c r="G42" s="7">
        <f t="shared" ca="1" si="2"/>
        <v>10866.212100990837</v>
      </c>
    </row>
    <row r="43" spans="1:7" x14ac:dyDescent="0.25">
      <c r="A43" t="s">
        <v>84</v>
      </c>
      <c r="B43" t="s">
        <v>85</v>
      </c>
      <c r="C43" s="4">
        <f>INDEX('Mean Zone'!$B$4:$H$58,MATCH($A43,'Mean Zone'!$A$4:$A$58,0),MATCH(C$1,'Mean Zone'!$B$2:$G$2,0))</f>
        <v>56757.265452769097</v>
      </c>
      <c r="D43" s="2">
        <f t="shared" si="0"/>
        <v>0.88475551535897434</v>
      </c>
      <c r="E43" s="4">
        <f ca="1">INDEX('Payroll per Unit'!$C$2:$P$53,MATCH($B43,'Payroll per Unit'!$B$2:$B$53,0),MATCH($E$1,'Payroll per Unit'!$C$1:$P$1,0))</f>
        <v>40862.328411633112</v>
      </c>
      <c r="F43" s="2">
        <f t="shared" ca="1" si="1"/>
        <v>44658.838143775662</v>
      </c>
      <c r="G43" s="7">
        <f t="shared" ca="1" si="2"/>
        <v>-3796.5097321425492</v>
      </c>
    </row>
    <row r="44" spans="1:7" x14ac:dyDescent="0.25">
      <c r="A44" t="s">
        <v>86</v>
      </c>
      <c r="B44" t="s">
        <v>87</v>
      </c>
      <c r="C44" s="4">
        <f>INDEX('Mean Zone'!$B$4:$H$58,MATCH($A44,'Mean Zone'!$A$4:$A$58,0),MATCH(C$1,'Mean Zone'!$B$2:$G$2,0))</f>
        <v>60639.588489205402</v>
      </c>
      <c r="D44" s="2">
        <f t="shared" si="0"/>
        <v>0.94527475798793081</v>
      </c>
      <c r="E44" s="4">
        <f ca="1">INDEX('Payroll per Unit'!$C$2:$P$53,MATCH($B44,'Payroll per Unit'!$B$2:$B$53,0),MATCH($E$1,'Payroll per Unit'!$C$1:$P$1,0))</f>
        <v>42535.361963190182</v>
      </c>
      <c r="F44" s="2">
        <f t="shared" ca="1" si="1"/>
        <v>47713.601877069676</v>
      </c>
      <c r="G44" s="7">
        <f t="shared" ca="1" si="2"/>
        <v>-5178.2399138794935</v>
      </c>
    </row>
    <row r="45" spans="1:7" x14ac:dyDescent="0.25">
      <c r="A45" t="s">
        <v>88</v>
      </c>
      <c r="B45" t="s">
        <v>89</v>
      </c>
      <c r="C45" s="4">
        <f>INDEX('Mean Zone'!$B$4:$H$58,MATCH($A45,'Mean Zone'!$A$4:$A$58,0),MATCH(C$1,'Mean Zone'!$B$2:$G$2,0))</f>
        <v>68674.294443120496</v>
      </c>
      <c r="D45" s="2">
        <f t="shared" si="0"/>
        <v>1.070523047353273</v>
      </c>
      <c r="E45" s="4">
        <f ca="1">INDEX('Payroll per Unit'!$C$2:$P$53,MATCH($B45,'Payroll per Unit'!$B$2:$B$53,0),MATCH($E$1,'Payroll per Unit'!$C$1:$P$1,0))</f>
        <v>47463.697548387099</v>
      </c>
      <c r="F45" s="2">
        <f t="shared" ca="1" si="1"/>
        <v>54035.62302918666</v>
      </c>
      <c r="G45" s="7">
        <f t="shared" ca="1" si="2"/>
        <v>-6571.9254807995603</v>
      </c>
    </row>
    <row r="46" spans="1:7" x14ac:dyDescent="0.25">
      <c r="A46" t="s">
        <v>90</v>
      </c>
      <c r="B46" t="s">
        <v>91</v>
      </c>
      <c r="C46" s="4">
        <f>INDEX('Mean Zone'!$B$4:$H$58,MATCH($A46,'Mean Zone'!$A$4:$A$58,0),MATCH(C$1,'Mean Zone'!$B$2:$G$2,0))</f>
        <v>64150.22508194347</v>
      </c>
      <c r="D46" s="2">
        <f t="shared" si="0"/>
        <v>1</v>
      </c>
      <c r="E46" s="4">
        <f ca="1">INDEX('Payroll per Unit'!$C$2:$P$53,MATCH($B46,'Payroll per Unit'!$B$2:$B$53,0),MATCH($E$1,'Payroll per Unit'!$C$1:$P$1,0))</f>
        <v>50475.908167304391</v>
      </c>
      <c r="F46" s="2">
        <f t="shared" ca="1" si="1"/>
        <v>50475.908167304391</v>
      </c>
      <c r="G46" s="7">
        <f t="shared" ca="1" si="2"/>
        <v>0</v>
      </c>
    </row>
    <row r="47" spans="1:7" x14ac:dyDescent="0.25">
      <c r="A47" t="s">
        <v>92</v>
      </c>
      <c r="B47" t="s">
        <v>93</v>
      </c>
      <c r="C47" s="4">
        <f>INDEX('Mean Zone'!$B$4:$H$58,MATCH($A47,'Mean Zone'!$A$4:$A$58,0),MATCH(C$1,'Mean Zone'!$B$2:$G$2,0))</f>
        <v>62272.951509602397</v>
      </c>
      <c r="D47" s="2">
        <f t="shared" si="0"/>
        <v>0.97073629016978347</v>
      </c>
      <c r="E47" s="4">
        <f ca="1">INDEX('Payroll per Unit'!$C$2:$P$53,MATCH($B47,'Payroll per Unit'!$B$2:$B$53,0),MATCH($E$1,'Payroll per Unit'!$C$1:$P$1,0))</f>
        <v>52502.360175695459</v>
      </c>
      <c r="F47" s="2">
        <f t="shared" ca="1" si="1"/>
        <v>48998.795837279737</v>
      </c>
      <c r="G47" s="7">
        <f t="shared" ca="1" si="2"/>
        <v>3503.5643384157229</v>
      </c>
    </row>
    <row r="48" spans="1:7" x14ac:dyDescent="0.25">
      <c r="A48" t="s">
        <v>94</v>
      </c>
      <c r="B48" t="s">
        <v>95</v>
      </c>
      <c r="C48" s="4">
        <f>INDEX('Mean Zone'!$B$4:$H$58,MATCH($A48,'Mean Zone'!$A$4:$A$58,0),MATCH(C$1,'Mean Zone'!$B$2:$G$2,0))</f>
        <v>62530.906551205699</v>
      </c>
      <c r="D48" s="2">
        <f t="shared" si="0"/>
        <v>0.97475739907896963</v>
      </c>
      <c r="E48" s="4">
        <f ca="1">INDEX('Payroll per Unit'!$C$2:$P$53,MATCH($B48,'Payroll per Unit'!$B$2:$B$53,0),MATCH($E$1,'Payroll per Unit'!$C$1:$P$1,0))</f>
        <v>46926.010291595194</v>
      </c>
      <c r="F48" s="2">
        <f t="shared" ca="1" si="1"/>
        <v>49201.764961310546</v>
      </c>
      <c r="G48" s="7">
        <f t="shared" ca="1" si="2"/>
        <v>-2275.7546697153521</v>
      </c>
    </row>
    <row r="49" spans="1:7" x14ac:dyDescent="0.25">
      <c r="A49" t="s">
        <v>96</v>
      </c>
      <c r="B49" t="s">
        <v>97</v>
      </c>
      <c r="C49" s="4">
        <f>INDEX('Mean Zone'!$B$4:$H$58,MATCH($A49,'Mean Zone'!$A$4:$A$58,0),MATCH(C$1,'Mean Zone'!$B$2:$G$2,0))</f>
        <v>74143.688102809101</v>
      </c>
      <c r="D49" s="2">
        <f t="shared" si="0"/>
        <v>1.1557821973048465</v>
      </c>
      <c r="E49" s="4">
        <f ca="1">INDEX('Payroll per Unit'!$C$2:$P$53,MATCH($B49,'Payroll per Unit'!$B$2:$B$53,0),MATCH($E$1,'Payroll per Unit'!$C$1:$P$1,0))</f>
        <v>52977.069411454213</v>
      </c>
      <c r="F49" s="2">
        <f t="shared" ca="1" si="1"/>
        <v>58339.156052564722</v>
      </c>
      <c r="G49" s="7">
        <f t="shared" ca="1" si="2"/>
        <v>-5362.0866411105089</v>
      </c>
    </row>
    <row r="50" spans="1:7" x14ac:dyDescent="0.25">
      <c r="A50" t="s">
        <v>98</v>
      </c>
      <c r="B50" t="s">
        <v>99</v>
      </c>
      <c r="C50" s="4">
        <f>INDEX('Mean Zone'!$B$4:$H$58,MATCH($A50,'Mean Zone'!$A$4:$A$58,0),MATCH(C$1,'Mean Zone'!$B$2:$G$2,0))</f>
        <v>72115.063700089595</v>
      </c>
      <c r="D50" s="2">
        <f t="shared" si="0"/>
        <v>1.1241591687008439</v>
      </c>
      <c r="E50" s="4">
        <f ca="1">INDEX('Payroll per Unit'!$C$2:$P$53,MATCH($B50,'Payroll per Unit'!$B$2:$B$53,0),MATCH($E$1,'Payroll per Unit'!$C$1:$P$1,0))</f>
        <v>64647.032621511855</v>
      </c>
      <c r="F50" s="2">
        <f t="shared" ca="1" si="1"/>
        <v>56742.95496477704</v>
      </c>
      <c r="G50" s="7">
        <f t="shared" ca="1" si="2"/>
        <v>7904.0776567348148</v>
      </c>
    </row>
    <row r="51" spans="1:7" x14ac:dyDescent="0.25">
      <c r="A51" t="s">
        <v>100</v>
      </c>
      <c r="B51" t="s">
        <v>101</v>
      </c>
      <c r="C51" s="4">
        <f>INDEX('Mean Zone'!$B$4:$H$58,MATCH($A51,'Mean Zone'!$A$4:$A$58,0),MATCH(C$1,'Mean Zone'!$B$2:$G$2,0))</f>
        <v>55533.489449554203</v>
      </c>
      <c r="D51" s="2">
        <f t="shared" si="0"/>
        <v>0.86567879346670229</v>
      </c>
      <c r="E51" s="4">
        <f ca="1">INDEX('Payroll per Unit'!$C$2:$P$53,MATCH($B51,'Payroll per Unit'!$B$2:$B$53,0),MATCH($E$1,'Payroll per Unit'!$C$1:$P$1,0))</f>
        <v>33914.723330442328</v>
      </c>
      <c r="F51" s="2">
        <f t="shared" ca="1" si="1"/>
        <v>43695.923281408126</v>
      </c>
      <c r="G51" s="7">
        <f t="shared" ca="1" si="2"/>
        <v>-9781.1999509657981</v>
      </c>
    </row>
    <row r="52" spans="1:7" x14ac:dyDescent="0.25">
      <c r="A52" t="s">
        <v>102</v>
      </c>
      <c r="B52" t="s">
        <v>103</v>
      </c>
      <c r="C52" s="4">
        <f>INDEX('Mean Zone'!$B$4:$H$58,MATCH($A52,'Mean Zone'!$A$4:$A$58,0),MATCH(C$1,'Mean Zone'!$B$2:$G$2,0))</f>
        <v>62853.807746662402</v>
      </c>
      <c r="D52" s="2">
        <f t="shared" si="0"/>
        <v>0.97979091525204987</v>
      </c>
      <c r="E52" s="4">
        <f ca="1">INDEX('Payroll per Unit'!$C$2:$P$53,MATCH($B52,'Payroll per Unit'!$B$2:$B$53,0),MATCH($E$1,'Payroll per Unit'!$C$1:$P$1,0))</f>
        <v>52790.580047885072</v>
      </c>
      <c r="F52" s="2">
        <f t="shared" ca="1" si="1"/>
        <v>49455.836261421588</v>
      </c>
      <c r="G52" s="7">
        <f t="shared" ca="1" si="2"/>
        <v>3334.7437864634849</v>
      </c>
    </row>
    <row r="53" spans="1:7" x14ac:dyDescent="0.25">
      <c r="A53" t="s">
        <v>104</v>
      </c>
      <c r="B53" t="s">
        <v>105</v>
      </c>
      <c r="C53" s="4">
        <f>INDEX('Mean Zone'!$B$4:$H$58,MATCH($A53,'Mean Zone'!$A$4:$A$58,0),MATCH(C$1,'Mean Zone'!$B$2:$G$2,0))</f>
        <v>60453.797541198001</v>
      </c>
      <c r="D53" s="2">
        <f t="shared" si="0"/>
        <v>0.94237857254555579</v>
      </c>
      <c r="E53" s="4">
        <f ca="1">INDEX('Payroll per Unit'!$C$2:$P$53,MATCH($B53,'Payroll per Unit'!$B$2:$B$53,0),MATCH($E$1,'Payroll per Unit'!$C$1:$P$1,0))</f>
        <v>51583.417505809448</v>
      </c>
      <c r="F53" s="2">
        <f t="shared" ca="1" si="1"/>
        <v>47567.414286644875</v>
      </c>
      <c r="G53" s="7">
        <f t="shared" ca="1" si="2"/>
        <v>4016.0032191645732</v>
      </c>
    </row>
  </sheetData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D24" sqref="D24"/>
    </sheetView>
  </sheetViews>
  <sheetFormatPr defaultColWidth="11" defaultRowHeight="15.75" x14ac:dyDescent="0.25"/>
  <cols>
    <col min="4" max="4" width="10.625" bestFit="1" customWidth="1"/>
    <col min="6" max="6" width="20.75" bestFit="1" customWidth="1"/>
    <col min="7" max="7" width="20.25" bestFit="1" customWidth="1"/>
    <col min="9" max="9" width="25.125" bestFit="1" customWidth="1"/>
    <col min="10" max="10" width="17" bestFit="1" customWidth="1"/>
    <col min="11" max="11" width="20.625" bestFit="1" customWidth="1"/>
    <col min="12" max="12" width="24.625" bestFit="1" customWidth="1"/>
  </cols>
  <sheetData>
    <row r="1" spans="1:7" x14ac:dyDescent="0.25">
      <c r="A1" t="s">
        <v>0</v>
      </c>
      <c r="B1" t="s">
        <v>1</v>
      </c>
      <c r="C1">
        <f>INDEX('Category - Zone Crosswalk'!$B$2:$B$15,MATCH('K-12'!$E$1,'Category - Zone Crosswalk'!$A$2:$A$15,0))</f>
        <v>4</v>
      </c>
      <c r="D1" t="s">
        <v>128</v>
      </c>
      <c r="E1" t="str">
        <f ca="1">MID(CELL("filename",A1),FIND("]",CELL("filename",A1))+1,255)</f>
        <v>Judicial</v>
      </c>
      <c r="F1" t="s">
        <v>139</v>
      </c>
      <c r="G1" t="s">
        <v>140</v>
      </c>
    </row>
    <row r="2" spans="1:7" x14ac:dyDescent="0.25">
      <c r="A2" t="s">
        <v>2</v>
      </c>
      <c r="B2" t="s">
        <v>3</v>
      </c>
      <c r="C2" s="4">
        <f>INDEX('Mean Zone'!$B$4:$H$58,MATCH($A2,'Mean Zone'!$A$4:$A$58,0),MATCH(C$1,'Mean Zone'!$B$2:$G$2,0))</f>
        <v>63081.487719698503</v>
      </c>
      <c r="D2" s="2">
        <f t="shared" ref="D2:D53" si="0">INDEX(C$2:C$53,MATCH($B2,$B$2:$B$53,0))/INDEX(C$2:C$53,MATCH("United States",$B$2:$B$53,0))</f>
        <v>0.98334008398443196</v>
      </c>
      <c r="E2" s="4">
        <f ca="1">INDEX('Payroll per Unit'!$C$2:$P$53,MATCH($B2,'Payroll per Unit'!$B$2:$B$53,0),MATCH($E$1,'Payroll per Unit'!$C$1:$P$1,0))</f>
        <v>59976.117023086539</v>
      </c>
      <c r="F2" s="2">
        <f t="shared" ref="F2:F53" ca="1" si="1">INDEX(E$2:E$53,MATCH("United States",$B$2:$B$53,0))*D2</f>
        <v>51490.679764092005</v>
      </c>
      <c r="G2" s="7">
        <f ca="1">E2-F2</f>
        <v>8485.4372589945342</v>
      </c>
    </row>
    <row r="3" spans="1:7" x14ac:dyDescent="0.25">
      <c r="A3" t="s">
        <v>4</v>
      </c>
      <c r="B3" t="s">
        <v>5</v>
      </c>
      <c r="C3" s="4">
        <f>INDEX('Mean Zone'!$B$4:$H$58,MATCH($A3,'Mean Zone'!$A$4:$A$58,0),MATCH(C$1,'Mean Zone'!$B$2:$G$2,0))</f>
        <v>70242.904103554596</v>
      </c>
      <c r="D3" s="2">
        <f t="shared" si="0"/>
        <v>1.0949751776214118</v>
      </c>
      <c r="E3" s="4">
        <f ca="1">INDEX('Payroll per Unit'!$C$2:$P$53,MATCH($B3,'Payroll per Unit'!$B$2:$B$53,0),MATCH($E$1,'Payroll per Unit'!$C$1:$P$1,0))</f>
        <v>49672.596273291929</v>
      </c>
      <c r="F3" s="2">
        <f t="shared" ca="1" si="1"/>
        <v>57336.233047758571</v>
      </c>
      <c r="G3" s="7">
        <f t="shared" ref="G3:G53" ca="1" si="2">E3-F3</f>
        <v>-7663.6367744666422</v>
      </c>
    </row>
    <row r="4" spans="1:7" x14ac:dyDescent="0.25">
      <c r="A4" t="s">
        <v>6</v>
      </c>
      <c r="B4" t="s">
        <v>7</v>
      </c>
      <c r="C4" s="4">
        <f>INDEX('Mean Zone'!$B$4:$H$58,MATCH($A4,'Mean Zone'!$A$4:$A$58,0),MATCH(C$1,'Mean Zone'!$B$2:$G$2,0))</f>
        <v>62856.643550241402</v>
      </c>
      <c r="D4" s="2">
        <f t="shared" si="0"/>
        <v>0.97983512092046932</v>
      </c>
      <c r="E4" s="4">
        <f ca="1">INDEX('Payroll per Unit'!$C$2:$P$53,MATCH($B4,'Payroll per Unit'!$B$2:$B$53,0),MATCH($E$1,'Payroll per Unit'!$C$1:$P$1,0))</f>
        <v>72573.901886792446</v>
      </c>
      <c r="F4" s="2">
        <f t="shared" ca="1" si="1"/>
        <v>51307.149230097893</v>
      </c>
      <c r="G4" s="7">
        <f t="shared" ca="1" si="2"/>
        <v>21266.752656694553</v>
      </c>
    </row>
    <row r="5" spans="1:7" x14ac:dyDescent="0.25">
      <c r="A5" t="s">
        <v>8</v>
      </c>
      <c r="B5" t="s">
        <v>9</v>
      </c>
      <c r="C5" s="4">
        <f>INDEX('Mean Zone'!$B$4:$H$58,MATCH($A5,'Mean Zone'!$A$4:$A$58,0),MATCH(C$1,'Mean Zone'!$B$2:$G$2,0))</f>
        <v>58173.853081583598</v>
      </c>
      <c r="D5" s="2">
        <f t="shared" si="0"/>
        <v>0.90683786389329357</v>
      </c>
      <c r="E5" s="4">
        <f ca="1">INDEX('Payroll per Unit'!$C$2:$P$53,MATCH($B5,'Payroll per Unit'!$B$2:$B$53,0),MATCH($E$1,'Payroll per Unit'!$C$1:$P$1,0))</f>
        <v>53613.060562155893</v>
      </c>
      <c r="F5" s="2">
        <f t="shared" ca="1" si="1"/>
        <v>47484.79067230018</v>
      </c>
      <c r="G5" s="7">
        <f t="shared" ca="1" si="2"/>
        <v>6128.2698898557137</v>
      </c>
    </row>
    <row r="6" spans="1:7" x14ac:dyDescent="0.25">
      <c r="A6" t="s">
        <v>10</v>
      </c>
      <c r="B6" t="s">
        <v>11</v>
      </c>
      <c r="C6" s="4">
        <f>INDEX('Mean Zone'!$B$4:$H$58,MATCH($A6,'Mean Zone'!$A$4:$A$58,0),MATCH(C$1,'Mean Zone'!$B$2:$G$2,0))</f>
        <v>78113.635791720706</v>
      </c>
      <c r="D6" s="2">
        <f t="shared" si="0"/>
        <v>1.2176673689288044</v>
      </c>
      <c r="E6" s="4">
        <f ca="1">INDEX('Payroll per Unit'!$C$2:$P$53,MATCH($B6,'Payroll per Unit'!$B$2:$B$53,0),MATCH($E$1,'Payroll per Unit'!$C$1:$P$1,0))</f>
        <v>38558.466341463412</v>
      </c>
      <c r="F6" s="2">
        <f t="shared" ca="1" si="1"/>
        <v>63760.769619648876</v>
      </c>
      <c r="G6" s="7">
        <f t="shared" ca="1" si="2"/>
        <v>-25202.303278185464</v>
      </c>
    </row>
    <row r="7" spans="1:7" x14ac:dyDescent="0.25">
      <c r="A7" t="s">
        <v>12</v>
      </c>
      <c r="B7" t="s">
        <v>13</v>
      </c>
      <c r="C7" s="4">
        <f>INDEX('Mean Zone'!$B$4:$H$58,MATCH($A7,'Mean Zone'!$A$4:$A$58,0),MATCH(C$1,'Mean Zone'!$B$2:$G$2,0))</f>
        <v>69999.840711413897</v>
      </c>
      <c r="D7" s="2">
        <f t="shared" si="0"/>
        <v>1.0911862058472641</v>
      </c>
      <c r="E7" s="4">
        <f ca="1">INDEX('Payroll per Unit'!$C$2:$P$53,MATCH($B7,'Payroll per Unit'!$B$2:$B$53,0),MATCH($E$1,'Payroll per Unit'!$C$1:$P$1,0))</f>
        <v>87870.061975736564</v>
      </c>
      <c r="F7" s="2">
        <f t="shared" ca="1" si="1"/>
        <v>57137.830953269244</v>
      </c>
      <c r="G7" s="7">
        <f t="shared" ca="1" si="2"/>
        <v>30732.23102246732</v>
      </c>
    </row>
    <row r="8" spans="1:7" x14ac:dyDescent="0.25">
      <c r="A8" t="s">
        <v>14</v>
      </c>
      <c r="B8" t="s">
        <v>15</v>
      </c>
      <c r="C8" s="4">
        <f>INDEX('Mean Zone'!$B$4:$H$58,MATCH($A8,'Mean Zone'!$A$4:$A$58,0),MATCH(C$1,'Mean Zone'!$B$2:$G$2,0))</f>
        <v>75990.326731272493</v>
      </c>
      <c r="D8" s="2">
        <f t="shared" si="0"/>
        <v>1.1845683570744272</v>
      </c>
      <c r="E8" s="4">
        <f ca="1">INDEX('Payroll per Unit'!$C$2:$P$53,MATCH($B8,'Payroll per Unit'!$B$2:$B$53,0),MATCH($E$1,'Payroll per Unit'!$C$1:$P$1,0))</f>
        <v>62413.127024722933</v>
      </c>
      <c r="F8" s="2">
        <f t="shared" ca="1" si="1"/>
        <v>62027.604616351186</v>
      </c>
      <c r="G8" s="7">
        <f t="shared" ca="1" si="2"/>
        <v>385.52240837174759</v>
      </c>
    </row>
    <row r="9" spans="1:7" x14ac:dyDescent="0.25">
      <c r="A9" t="s">
        <v>16</v>
      </c>
      <c r="B9" t="s">
        <v>17</v>
      </c>
      <c r="C9" s="4">
        <f>INDEX('Mean Zone'!$B$4:$H$58,MATCH($A9,'Mean Zone'!$A$4:$A$58,0),MATCH(C$1,'Mean Zone'!$B$2:$G$2,0))</f>
        <v>71559.517539457302</v>
      </c>
      <c r="D9" s="2">
        <f t="shared" si="0"/>
        <v>1.1154990874630515</v>
      </c>
      <c r="E9" s="4">
        <f ca="1">INDEX('Payroll per Unit'!$C$2:$P$53,MATCH($B9,'Payroll per Unit'!$B$2:$B$53,0),MATCH($E$1,'Payroll per Unit'!$C$1:$P$1,0))</f>
        <v>58825.149188761374</v>
      </c>
      <c r="F9" s="2">
        <f t="shared" ca="1" si="1"/>
        <v>58410.92743515801</v>
      </c>
      <c r="G9" s="7">
        <f t="shared" ca="1" si="2"/>
        <v>414.22175360336405</v>
      </c>
    </row>
    <row r="10" spans="1:7" x14ac:dyDescent="0.25">
      <c r="A10" t="s">
        <v>18</v>
      </c>
      <c r="B10" t="s">
        <v>19</v>
      </c>
      <c r="C10" s="4">
        <f>INDEX('Mean Zone'!$B$4:$H$58,MATCH($A10,'Mean Zone'!$A$4:$A$58,0),MATCH(C$1,'Mean Zone'!$B$2:$G$2,0))</f>
        <v>79582.026996587505</v>
      </c>
      <c r="D10" s="2">
        <f t="shared" si="0"/>
        <v>1.2405572528378808</v>
      </c>
      <c r="E10" s="4">
        <f ca="1">INDEX('Payroll per Unit'!$C$2:$P$53,MATCH($B10,'Payroll per Unit'!$B$2:$B$53,0),MATCH($E$1,'Payroll per Unit'!$C$1:$P$1,0))</f>
        <v>54964.436756756753</v>
      </c>
      <c r="F10" s="2">
        <f t="shared" ca="1" si="1"/>
        <v>64959.353610473103</v>
      </c>
      <c r="G10" s="7">
        <f t="shared" ca="1" si="2"/>
        <v>-9994.9168537163496</v>
      </c>
    </row>
    <row r="11" spans="1:7" x14ac:dyDescent="0.25">
      <c r="A11" t="s">
        <v>20</v>
      </c>
      <c r="B11" t="s">
        <v>21</v>
      </c>
      <c r="C11" s="4">
        <f>INDEX('Mean Zone'!$B$4:$H$58,MATCH($A11,'Mean Zone'!$A$4:$A$58,0),MATCH(C$1,'Mean Zone'!$B$2:$G$2,0))</f>
        <v>64096.649507062699</v>
      </c>
      <c r="D11" s="2">
        <f t="shared" si="0"/>
        <v>0.99916484198126609</v>
      </c>
      <c r="E11" s="4">
        <f ca="1">INDEX('Payroll per Unit'!$C$2:$P$53,MATCH($B11,'Payroll per Unit'!$B$2:$B$53,0),MATCH($E$1,'Payroll per Unit'!$C$1:$P$1,0))</f>
        <v>50529.348377997179</v>
      </c>
      <c r="F11" s="2">
        <f t="shared" ca="1" si="1"/>
        <v>52319.312258211037</v>
      </c>
      <c r="G11" s="7">
        <f t="shared" ca="1" si="2"/>
        <v>-1789.9638802138579</v>
      </c>
    </row>
    <row r="12" spans="1:7" x14ac:dyDescent="0.25">
      <c r="A12" t="s">
        <v>22</v>
      </c>
      <c r="B12" t="s">
        <v>23</v>
      </c>
      <c r="C12" s="4">
        <f>INDEX('Mean Zone'!$B$4:$H$58,MATCH($A12,'Mean Zone'!$A$4:$A$58,0),MATCH(C$1,'Mean Zone'!$B$2:$G$2,0))</f>
        <v>66874.352947758904</v>
      </c>
      <c r="D12" s="2">
        <f t="shared" si="0"/>
        <v>1.0424648216329049</v>
      </c>
      <c r="E12" s="4">
        <f ca="1">INDEX('Payroll per Unit'!$C$2:$P$53,MATCH($B12,'Payroll per Unit'!$B$2:$B$53,0),MATCH($E$1,'Payroll per Unit'!$C$1:$P$1,0))</f>
        <v>48029.739502055883</v>
      </c>
      <c r="F12" s="2">
        <f t="shared" ca="1" si="1"/>
        <v>54586.630983794006</v>
      </c>
      <c r="G12" s="7">
        <f t="shared" ca="1" si="2"/>
        <v>-6556.8914817381228</v>
      </c>
    </row>
    <row r="13" spans="1:7" x14ac:dyDescent="0.25">
      <c r="A13" t="s">
        <v>24</v>
      </c>
      <c r="B13" t="s">
        <v>25</v>
      </c>
      <c r="C13" s="4">
        <f>INDEX('Mean Zone'!$B$4:$H$58,MATCH($A13,'Mean Zone'!$A$4:$A$58,0),MATCH(C$1,'Mean Zone'!$B$2:$G$2,0))</f>
        <v>61463.286316465899</v>
      </c>
      <c r="D13" s="2">
        <f t="shared" si="0"/>
        <v>0.95811489730479726</v>
      </c>
      <c r="E13" s="4">
        <f ca="1">INDEX('Payroll per Unit'!$C$2:$P$53,MATCH($B13,'Payroll per Unit'!$B$2:$B$53,0),MATCH($E$1,'Payroll per Unit'!$C$1:$P$1,0))</f>
        <v>48135.741196927978</v>
      </c>
      <c r="F13" s="2">
        <f t="shared" ca="1" si="1"/>
        <v>50169.812212300967</v>
      </c>
      <c r="G13" s="7">
        <f t="shared" ca="1" si="2"/>
        <v>-2034.0710153729888</v>
      </c>
    </row>
    <row r="14" spans="1:7" x14ac:dyDescent="0.25">
      <c r="A14" t="s">
        <v>26</v>
      </c>
      <c r="B14" t="s">
        <v>27</v>
      </c>
      <c r="C14" s="4">
        <f>INDEX('Mean Zone'!$B$4:$H$58,MATCH($A14,'Mean Zone'!$A$4:$A$58,0),MATCH(C$1,'Mean Zone'!$B$2:$G$2,0))</f>
        <v>57854.6714439641</v>
      </c>
      <c r="D14" s="2">
        <f t="shared" si="0"/>
        <v>0.9018623297122087</v>
      </c>
      <c r="E14" s="4">
        <f ca="1">INDEX('Payroll per Unit'!$C$2:$P$53,MATCH($B14,'Payroll per Unit'!$B$2:$B$53,0),MATCH($E$1,'Payroll per Unit'!$C$1:$P$1,0))</f>
        <v>53899.360845163421</v>
      </c>
      <c r="F14" s="2">
        <f t="shared" ca="1" si="1"/>
        <v>47224.256558674446</v>
      </c>
      <c r="G14" s="7">
        <f t="shared" ca="1" si="2"/>
        <v>6675.104286488975</v>
      </c>
    </row>
    <row r="15" spans="1:7" x14ac:dyDescent="0.25">
      <c r="A15" t="s">
        <v>28</v>
      </c>
      <c r="B15" t="s">
        <v>29</v>
      </c>
      <c r="C15" s="4">
        <f>INDEX('Mean Zone'!$B$4:$H$58,MATCH($A15,'Mean Zone'!$A$4:$A$58,0),MATCH(C$1,'Mean Zone'!$B$2:$G$2,0))</f>
        <v>69075.883064698704</v>
      </c>
      <c r="D15" s="2">
        <f t="shared" si="0"/>
        <v>1.0767831753741059</v>
      </c>
      <c r="E15" s="4">
        <f ca="1">INDEX('Payroll per Unit'!$C$2:$P$53,MATCH($B15,'Payroll per Unit'!$B$2:$B$53,0),MATCH($E$1,'Payroll per Unit'!$C$1:$P$1,0))</f>
        <v>56318.446776611694</v>
      </c>
      <c r="F15" s="2">
        <f t="shared" ca="1" si="1"/>
        <v>56383.644439565011</v>
      </c>
      <c r="G15" s="7">
        <f t="shared" ca="1" si="2"/>
        <v>-65.197662953316467</v>
      </c>
    </row>
    <row r="16" spans="1:7" x14ac:dyDescent="0.25">
      <c r="A16" t="s">
        <v>30</v>
      </c>
      <c r="B16" t="s">
        <v>31</v>
      </c>
      <c r="C16" s="4">
        <f>INDEX('Mean Zone'!$B$4:$H$58,MATCH($A16,'Mean Zone'!$A$4:$A$58,0),MATCH(C$1,'Mean Zone'!$B$2:$G$2,0))</f>
        <v>61065.027356064398</v>
      </c>
      <c r="D16" s="2">
        <f t="shared" si="0"/>
        <v>0.95190667340702018</v>
      </c>
      <c r="E16" s="4">
        <f ca="1">INDEX('Payroll per Unit'!$C$2:$P$53,MATCH($B16,'Payroll per Unit'!$B$2:$B$53,0),MATCH($E$1,'Payroll per Unit'!$C$1:$P$1,0))</f>
        <v>62895.185039370081</v>
      </c>
      <c r="F16" s="2">
        <f t="shared" ca="1" si="1"/>
        <v>49844.730713203564</v>
      </c>
      <c r="G16" s="7">
        <f t="shared" ca="1" si="2"/>
        <v>13050.454326166517</v>
      </c>
    </row>
    <row r="17" spans="1:7" x14ac:dyDescent="0.25">
      <c r="A17" t="s">
        <v>32</v>
      </c>
      <c r="B17" t="s">
        <v>33</v>
      </c>
      <c r="C17" s="4">
        <f>INDEX('Mean Zone'!$B$4:$H$58,MATCH($A17,'Mean Zone'!$A$4:$A$58,0),MATCH(C$1,'Mean Zone'!$B$2:$G$2,0))</f>
        <v>59107.944780441503</v>
      </c>
      <c r="D17" s="2">
        <f t="shared" si="0"/>
        <v>0.92139886812460725</v>
      </c>
      <c r="E17" s="4">
        <f ca="1">INDEX('Payroll per Unit'!$C$2:$P$53,MATCH($B17,'Payroll per Unit'!$B$2:$B$53,0),MATCH($E$1,'Payroll per Unit'!$C$1:$P$1,0))</f>
        <v>46163.136077222145</v>
      </c>
      <c r="F17" s="2">
        <f t="shared" ca="1" si="1"/>
        <v>48247.249172802054</v>
      </c>
      <c r="G17" s="7">
        <f t="shared" ca="1" si="2"/>
        <v>-2084.113095579909</v>
      </c>
    </row>
    <row r="18" spans="1:7" x14ac:dyDescent="0.25">
      <c r="A18" t="s">
        <v>34</v>
      </c>
      <c r="B18" t="s">
        <v>35</v>
      </c>
      <c r="C18" s="4">
        <f>INDEX('Mean Zone'!$B$4:$H$58,MATCH($A18,'Mean Zone'!$A$4:$A$58,0),MATCH(C$1,'Mean Zone'!$B$2:$G$2,0))</f>
        <v>63455.5447272452</v>
      </c>
      <c r="D18" s="2">
        <f t="shared" si="0"/>
        <v>0.98917103792214434</v>
      </c>
      <c r="E18" s="4">
        <f ca="1">INDEX('Payroll per Unit'!$C$2:$P$53,MATCH($B18,'Payroll per Unit'!$B$2:$B$53,0),MATCH($E$1,'Payroll per Unit'!$C$1:$P$1,0))</f>
        <v>63042.493285293152</v>
      </c>
      <c r="F18" s="2">
        <f t="shared" ca="1" si="1"/>
        <v>51796.006259793641</v>
      </c>
      <c r="G18" s="7">
        <f t="shared" ca="1" si="2"/>
        <v>11246.487025499511</v>
      </c>
    </row>
    <row r="19" spans="1:7" x14ac:dyDescent="0.25">
      <c r="A19" t="s">
        <v>36</v>
      </c>
      <c r="B19" t="s">
        <v>37</v>
      </c>
      <c r="C19" s="4">
        <f>INDEX('Mean Zone'!$B$4:$H$58,MATCH($A19,'Mean Zone'!$A$4:$A$58,0),MATCH(C$1,'Mean Zone'!$B$2:$G$2,0))</f>
        <v>58554.075443045302</v>
      </c>
      <c r="D19" s="2">
        <f t="shared" si="0"/>
        <v>0.91276492589465086</v>
      </c>
      <c r="E19" s="4">
        <f ca="1">INDEX('Payroll per Unit'!$C$2:$P$53,MATCH($B19,'Payroll per Unit'!$B$2:$B$53,0),MATCH($E$1,'Payroll per Unit'!$C$1:$P$1,0))</f>
        <v>50133.049986342528</v>
      </c>
      <c r="F19" s="2">
        <f t="shared" ca="1" si="1"/>
        <v>47795.149678735877</v>
      </c>
      <c r="G19" s="7">
        <f t="shared" ca="1" si="2"/>
        <v>2337.900307606651</v>
      </c>
    </row>
    <row r="20" spans="1:7" x14ac:dyDescent="0.25">
      <c r="A20" t="s">
        <v>38</v>
      </c>
      <c r="B20" t="s">
        <v>39</v>
      </c>
      <c r="C20" s="4">
        <f>INDEX('Mean Zone'!$B$4:$H$58,MATCH($A20,'Mean Zone'!$A$4:$A$58,0),MATCH(C$1,'Mean Zone'!$B$2:$G$2,0))</f>
        <v>59232.198762659202</v>
      </c>
      <c r="D20" s="2">
        <f t="shared" si="0"/>
        <v>0.9233357901238517</v>
      </c>
      <c r="E20" s="4">
        <f ca="1">INDEX('Payroll per Unit'!$C$2:$P$53,MATCH($B20,'Payroll per Unit'!$B$2:$B$53,0),MATCH($E$1,'Payroll per Unit'!$C$1:$P$1,0))</f>
        <v>39830.762626985263</v>
      </c>
      <c r="F20" s="2">
        <f t="shared" ca="1" si="1"/>
        <v>48348.672304041662</v>
      </c>
      <c r="G20" s="7">
        <f t="shared" ca="1" si="2"/>
        <v>-8517.9096770563992</v>
      </c>
    </row>
    <row r="21" spans="1:7" x14ac:dyDescent="0.25">
      <c r="A21" t="s">
        <v>40</v>
      </c>
      <c r="B21" t="s">
        <v>41</v>
      </c>
      <c r="C21" s="4">
        <f>INDEX('Mean Zone'!$B$4:$H$58,MATCH($A21,'Mean Zone'!$A$4:$A$58,0),MATCH(C$1,'Mean Zone'!$B$2:$G$2,0))</f>
        <v>58610.585233343903</v>
      </c>
      <c r="D21" s="2">
        <f t="shared" si="0"/>
        <v>0.9136458236658811</v>
      </c>
      <c r="E21" s="4">
        <f ca="1">INDEX('Payroll per Unit'!$C$2:$P$53,MATCH($B21,'Payroll per Unit'!$B$2:$B$53,0),MATCH($E$1,'Payroll per Unit'!$C$1:$P$1,0))</f>
        <v>42501.714211007973</v>
      </c>
      <c r="F21" s="2">
        <f t="shared" ca="1" si="1"/>
        <v>47841.276167203156</v>
      </c>
      <c r="G21" s="7">
        <f t="shared" ca="1" si="2"/>
        <v>-5339.5619561951826</v>
      </c>
    </row>
    <row r="22" spans="1:7" x14ac:dyDescent="0.25">
      <c r="A22" t="s">
        <v>42</v>
      </c>
      <c r="B22" t="s">
        <v>43</v>
      </c>
      <c r="C22" s="4">
        <f>INDEX('Mean Zone'!$B$4:$H$58,MATCH($A22,'Mean Zone'!$A$4:$A$58,0),MATCH(C$1,'Mean Zone'!$B$2:$G$2,0))</f>
        <v>75110.942911732898</v>
      </c>
      <c r="D22" s="2">
        <f t="shared" si="0"/>
        <v>1.1708601616874852</v>
      </c>
      <c r="E22" s="4">
        <f ca="1">INDEX('Payroll per Unit'!$C$2:$P$53,MATCH($B22,'Payroll per Unit'!$B$2:$B$53,0),MATCH($E$1,'Payroll per Unit'!$C$1:$P$1,0))</f>
        <v>61663.137697516933</v>
      </c>
      <c r="F22" s="2">
        <f t="shared" ca="1" si="1"/>
        <v>61309.801782612732</v>
      </c>
      <c r="G22" s="7">
        <f t="shared" ca="1" si="2"/>
        <v>353.33591490420076</v>
      </c>
    </row>
    <row r="23" spans="1:7" x14ac:dyDescent="0.25">
      <c r="A23" t="s">
        <v>44</v>
      </c>
      <c r="B23" t="s">
        <v>45</v>
      </c>
      <c r="C23" s="4">
        <f>INDEX('Mean Zone'!$B$4:$H$58,MATCH($A23,'Mean Zone'!$A$4:$A$58,0),MATCH(C$1,'Mean Zone'!$B$2:$G$2,0))</f>
        <v>77379.723190793899</v>
      </c>
      <c r="D23" s="2">
        <f t="shared" si="0"/>
        <v>1.2062268385177368</v>
      </c>
      <c r="E23" s="4">
        <f ca="1">INDEX('Payroll per Unit'!$C$2:$P$53,MATCH($B23,'Payroll per Unit'!$B$2:$B$53,0),MATCH($E$1,'Payroll per Unit'!$C$1:$P$1,0))</f>
        <v>61636.818138875766</v>
      </c>
      <c r="F23" s="2">
        <f t="shared" ca="1" si="1"/>
        <v>63161.708626080173</v>
      </c>
      <c r="G23" s="7">
        <f t="shared" ca="1" si="2"/>
        <v>-1524.8904872044077</v>
      </c>
    </row>
    <row r="24" spans="1:7" x14ac:dyDescent="0.25">
      <c r="A24" t="s">
        <v>46</v>
      </c>
      <c r="B24" t="s">
        <v>47</v>
      </c>
      <c r="C24" s="4">
        <f>INDEX('Mean Zone'!$B$4:$H$58,MATCH($A24,'Mean Zone'!$A$4:$A$58,0),MATCH(C$1,'Mean Zone'!$B$2:$G$2,0))</f>
        <v>64605.198222724001</v>
      </c>
      <c r="D24" s="2">
        <f t="shared" si="0"/>
        <v>1.0070923077853486</v>
      </c>
      <c r="E24" s="4">
        <f ca="1">INDEX('Payroll per Unit'!$C$2:$P$53,MATCH($B24,'Payroll per Unit'!$B$2:$B$53,0),MATCH($E$1,'Payroll per Unit'!$C$1:$P$1,0))</f>
        <v>65762.75336617406</v>
      </c>
      <c r="F24" s="2">
        <f t="shared" ca="1" si="1"/>
        <v>52734.418496334518</v>
      </c>
      <c r="G24" s="7">
        <f t="shared" ca="1" si="2"/>
        <v>13028.334869839542</v>
      </c>
    </row>
    <row r="25" spans="1:7" x14ac:dyDescent="0.25">
      <c r="A25" t="s">
        <v>48</v>
      </c>
      <c r="B25" t="s">
        <v>49</v>
      </c>
      <c r="C25" s="4">
        <f>INDEX('Mean Zone'!$B$4:$H$58,MATCH($A25,'Mean Zone'!$A$4:$A$58,0),MATCH(C$1,'Mean Zone'!$B$2:$G$2,0))</f>
        <v>68181.862039530402</v>
      </c>
      <c r="D25" s="2">
        <f t="shared" si="0"/>
        <v>1.0628468092268897</v>
      </c>
      <c r="E25" s="4">
        <f ca="1">INDEX('Payroll per Unit'!$C$2:$P$53,MATCH($B25,'Payroll per Unit'!$B$2:$B$53,0),MATCH($E$1,'Payroll per Unit'!$C$1:$P$1,0))</f>
        <v>55409.653812699333</v>
      </c>
      <c r="F25" s="2">
        <f t="shared" ca="1" si="1"/>
        <v>55653.893890341176</v>
      </c>
      <c r="G25" s="7">
        <f t="shared" ca="1" si="2"/>
        <v>-244.24007764184353</v>
      </c>
    </row>
    <row r="26" spans="1:7" x14ac:dyDescent="0.25">
      <c r="A26" t="s">
        <v>50</v>
      </c>
      <c r="B26" t="s">
        <v>51</v>
      </c>
      <c r="C26" s="4">
        <f>INDEX('Mean Zone'!$B$4:$H$58,MATCH($A26,'Mean Zone'!$A$4:$A$58,0),MATCH(C$1,'Mean Zone'!$B$2:$G$2,0))</f>
        <v>55264.836411303302</v>
      </c>
      <c r="D26" s="2">
        <f t="shared" si="0"/>
        <v>0.86149091980129056</v>
      </c>
      <c r="E26" s="4">
        <f ca="1">INDEX('Payroll per Unit'!$C$2:$P$53,MATCH($B26,'Payroll per Unit'!$B$2:$B$53,0),MATCH($E$1,'Payroll per Unit'!$C$1:$P$1,0))</f>
        <v>65430.518842530284</v>
      </c>
      <c r="F26" s="2">
        <f t="shared" ca="1" si="1"/>
        <v>45110.286658327248</v>
      </c>
      <c r="G26" s="7">
        <f t="shared" ca="1" si="2"/>
        <v>20320.232184203036</v>
      </c>
    </row>
    <row r="27" spans="1:7" x14ac:dyDescent="0.25">
      <c r="A27" t="s">
        <v>52</v>
      </c>
      <c r="B27" t="s">
        <v>53</v>
      </c>
      <c r="C27" s="4">
        <f>INDEX('Mean Zone'!$B$4:$H$58,MATCH($A27,'Mean Zone'!$A$4:$A$58,0),MATCH(C$1,'Mean Zone'!$B$2:$G$2,0))</f>
        <v>61924.944877608301</v>
      </c>
      <c r="D27" s="2">
        <f t="shared" si="0"/>
        <v>0.96531142016270921</v>
      </c>
      <c r="E27" s="4">
        <f ca="1">INDEX('Payroll per Unit'!$C$2:$P$53,MATCH($B27,'Payroll per Unit'!$B$2:$B$53,0),MATCH($E$1,'Payroll per Unit'!$C$1:$P$1,0))</f>
        <v>43833.825255972697</v>
      </c>
      <c r="F27" s="2">
        <f t="shared" ca="1" si="1"/>
        <v>50546.644053010896</v>
      </c>
      <c r="G27" s="7">
        <f t="shared" ca="1" si="2"/>
        <v>-6712.8187970381987</v>
      </c>
    </row>
    <row r="28" spans="1:7" x14ac:dyDescent="0.25">
      <c r="A28" t="s">
        <v>54</v>
      </c>
      <c r="B28" t="s">
        <v>55</v>
      </c>
      <c r="C28" s="4">
        <f>INDEX('Mean Zone'!$B$4:$H$58,MATCH($A28,'Mean Zone'!$A$4:$A$58,0),MATCH(C$1,'Mean Zone'!$B$2:$G$2,0))</f>
        <v>55934.372565026599</v>
      </c>
      <c r="D28" s="2">
        <f t="shared" si="0"/>
        <v>0.87192792376921202</v>
      </c>
      <c r="E28" s="4">
        <f ca="1">INDEX('Payroll per Unit'!$C$2:$P$53,MATCH($B28,'Payroll per Unit'!$B$2:$B$53,0),MATCH($E$1,'Payroll per Unit'!$C$1:$P$1,0))</f>
        <v>42719.019905899382</v>
      </c>
      <c r="F28" s="2">
        <f t="shared" ca="1" si="1"/>
        <v>45656.799952925445</v>
      </c>
      <c r="G28" s="7">
        <f t="shared" ca="1" si="2"/>
        <v>-2937.7800470260627</v>
      </c>
    </row>
    <row r="29" spans="1:7" x14ac:dyDescent="0.25">
      <c r="A29" t="s">
        <v>56</v>
      </c>
      <c r="B29" t="s">
        <v>57</v>
      </c>
      <c r="C29" s="4">
        <f>INDEX('Mean Zone'!$B$4:$H$58,MATCH($A29,'Mean Zone'!$A$4:$A$58,0),MATCH(C$1,'Mean Zone'!$B$2:$G$2,0))</f>
        <v>61533.478282762</v>
      </c>
      <c r="D29" s="2">
        <f t="shared" si="0"/>
        <v>0.95920907844299974</v>
      </c>
      <c r="E29" s="4">
        <f ca="1">INDEX('Payroll per Unit'!$C$2:$P$53,MATCH($B29,'Payroll per Unit'!$B$2:$B$53,0),MATCH($E$1,'Payroll per Unit'!$C$1:$P$1,0))</f>
        <v>47865.21016738996</v>
      </c>
      <c r="F29" s="2">
        <f t="shared" ca="1" si="1"/>
        <v>50227.106867027949</v>
      </c>
      <c r="G29" s="7">
        <f t="shared" ca="1" si="2"/>
        <v>-2361.8966996379895</v>
      </c>
    </row>
    <row r="30" spans="1:7" x14ac:dyDescent="0.25">
      <c r="A30" t="s">
        <v>58</v>
      </c>
      <c r="B30" t="s">
        <v>59</v>
      </c>
      <c r="C30" s="4">
        <f>INDEX('Mean Zone'!$B$4:$H$58,MATCH($A30,'Mean Zone'!$A$4:$A$58,0),MATCH(C$1,'Mean Zone'!$B$2:$G$2,0))</f>
        <v>64080.105492766197</v>
      </c>
      <c r="D30" s="2">
        <f t="shared" si="0"/>
        <v>0.99890694710598904</v>
      </c>
      <c r="E30" s="4">
        <f ca="1">INDEX('Payroll per Unit'!$C$2:$P$53,MATCH($B30,'Payroll per Unit'!$B$2:$B$53,0),MATCH($E$1,'Payroll per Unit'!$C$1:$P$1,0))</f>
        <v>52223.647936350077</v>
      </c>
      <c r="F30" s="2">
        <f t="shared" ca="1" si="1"/>
        <v>52305.808097593595</v>
      </c>
      <c r="G30" s="7">
        <f t="shared" ca="1" si="2"/>
        <v>-82.160161243518814</v>
      </c>
    </row>
    <row r="31" spans="1:7" x14ac:dyDescent="0.25">
      <c r="A31" t="s">
        <v>60</v>
      </c>
      <c r="B31" t="s">
        <v>61</v>
      </c>
      <c r="C31" s="4">
        <f>INDEX('Mean Zone'!$B$4:$H$58,MATCH($A31,'Mean Zone'!$A$4:$A$58,0),MATCH(C$1,'Mean Zone'!$B$2:$G$2,0))</f>
        <v>67858.954987753401</v>
      </c>
      <c r="D31" s="2">
        <f t="shared" si="0"/>
        <v>1.0578132017630884</v>
      </c>
      <c r="E31" s="4">
        <f ca="1">INDEX('Payroll per Unit'!$C$2:$P$53,MATCH($B31,'Payroll per Unit'!$B$2:$B$53,0),MATCH($E$1,'Payroll per Unit'!$C$1:$P$1,0))</f>
        <v>73333.959523149431</v>
      </c>
      <c r="F31" s="2">
        <f t="shared" ca="1" si="1"/>
        <v>55390.318882876272</v>
      </c>
      <c r="G31" s="7">
        <f t="shared" ca="1" si="2"/>
        <v>17943.640640273159</v>
      </c>
    </row>
    <row r="32" spans="1:7" x14ac:dyDescent="0.25">
      <c r="A32" t="s">
        <v>62</v>
      </c>
      <c r="B32" t="s">
        <v>63</v>
      </c>
      <c r="C32" s="4">
        <f>INDEX('Mean Zone'!$B$4:$H$58,MATCH($A32,'Mean Zone'!$A$4:$A$58,0),MATCH(C$1,'Mean Zone'!$B$2:$G$2,0))</f>
        <v>78005.843384694905</v>
      </c>
      <c r="D32" s="2">
        <f t="shared" si="0"/>
        <v>1.2159870567102875</v>
      </c>
      <c r="E32" s="4">
        <f ca="1">INDEX('Payroll per Unit'!$C$2:$P$53,MATCH($B32,'Payroll per Unit'!$B$2:$B$53,0),MATCH($E$1,'Payroll per Unit'!$C$1:$P$1,0))</f>
        <v>51101.334462320068</v>
      </c>
      <c r="F32" s="2">
        <f t="shared" ca="1" si="1"/>
        <v>63672.78335756468</v>
      </c>
      <c r="G32" s="7">
        <f t="shared" ca="1" si="2"/>
        <v>-12571.448895244612</v>
      </c>
    </row>
    <row r="33" spans="1:7" x14ac:dyDescent="0.25">
      <c r="A33" t="s">
        <v>64</v>
      </c>
      <c r="B33" t="s">
        <v>65</v>
      </c>
      <c r="C33" s="4">
        <f>INDEX('Mean Zone'!$B$4:$H$58,MATCH($A33,'Mean Zone'!$A$4:$A$58,0),MATCH(C$1,'Mean Zone'!$B$2:$G$2,0))</f>
        <v>61914.808446768999</v>
      </c>
      <c r="D33" s="2">
        <f t="shared" si="0"/>
        <v>0.96515340932445648</v>
      </c>
      <c r="E33" s="4">
        <f ca="1">INDEX('Payroll per Unit'!$C$2:$P$53,MATCH($B33,'Payroll per Unit'!$B$2:$B$53,0),MATCH($E$1,'Payroll per Unit'!$C$1:$P$1,0))</f>
        <v>71785.189786199204</v>
      </c>
      <c r="F33" s="2">
        <f t="shared" ca="1" si="1"/>
        <v>50538.370124586501</v>
      </c>
      <c r="G33" s="7">
        <f t="shared" ca="1" si="2"/>
        <v>21246.819661612702</v>
      </c>
    </row>
    <row r="34" spans="1:7" x14ac:dyDescent="0.25">
      <c r="A34" t="s">
        <v>66</v>
      </c>
      <c r="B34" t="s">
        <v>67</v>
      </c>
      <c r="C34" s="4">
        <f>INDEX('Mean Zone'!$B$4:$H$58,MATCH($A34,'Mean Zone'!$A$4:$A$58,0),MATCH(C$1,'Mean Zone'!$B$2:$G$2,0))</f>
        <v>81155.859583681595</v>
      </c>
      <c r="D34" s="2">
        <f t="shared" si="0"/>
        <v>1.2650908002273673</v>
      </c>
      <c r="E34" s="4">
        <f ca="1">INDEX('Payroll per Unit'!$C$2:$P$53,MATCH($B34,'Payroll per Unit'!$B$2:$B$53,0),MATCH($E$1,'Payroll per Unit'!$C$1:$P$1,0))</f>
        <v>50818.561182589656</v>
      </c>
      <c r="F34" s="2">
        <f t="shared" ca="1" si="1"/>
        <v>66244.004823907439</v>
      </c>
      <c r="G34" s="7">
        <f t="shared" ca="1" si="2"/>
        <v>-15425.443641317783</v>
      </c>
    </row>
    <row r="35" spans="1:7" x14ac:dyDescent="0.25">
      <c r="A35" t="s">
        <v>68</v>
      </c>
      <c r="B35" t="s">
        <v>69</v>
      </c>
      <c r="C35" s="4">
        <f>INDEX('Mean Zone'!$B$4:$H$58,MATCH($A35,'Mean Zone'!$A$4:$A$58,0),MATCH(C$1,'Mean Zone'!$B$2:$G$2,0))</f>
        <v>65179.065790362503</v>
      </c>
      <c r="D35" s="2">
        <f t="shared" si="0"/>
        <v>1.0160379906244261</v>
      </c>
      <c r="E35" s="4">
        <f ca="1">INDEX('Payroll per Unit'!$C$2:$P$53,MATCH($B35,'Payroll per Unit'!$B$2:$B$53,0),MATCH($E$1,'Payroll per Unit'!$C$1:$P$1,0))</f>
        <v>76450.271235428241</v>
      </c>
      <c r="F35" s="2">
        <f t="shared" ca="1" si="1"/>
        <v>53202.841677531069</v>
      </c>
      <c r="G35" s="7">
        <f t="shared" ca="1" si="2"/>
        <v>23247.429557897172</v>
      </c>
    </row>
    <row r="36" spans="1:7" x14ac:dyDescent="0.25">
      <c r="A36" t="s">
        <v>70</v>
      </c>
      <c r="B36" t="s">
        <v>71</v>
      </c>
      <c r="C36" s="4">
        <f>INDEX('Mean Zone'!$B$4:$H$58,MATCH($A36,'Mean Zone'!$A$4:$A$58,0),MATCH(C$1,'Mean Zone'!$B$2:$G$2,0))</f>
        <v>56229.674471166698</v>
      </c>
      <c r="D36" s="2">
        <f t="shared" si="0"/>
        <v>0.8765312109090917</v>
      </c>
      <c r="E36" s="4">
        <f ca="1">INDEX('Payroll per Unit'!$C$2:$P$53,MATCH($B36,'Payroll per Unit'!$B$2:$B$53,0),MATCH($E$1,'Payroll per Unit'!$C$1:$P$1,0))</f>
        <v>57135.944510503366</v>
      </c>
      <c r="F36" s="2">
        <f t="shared" ca="1" si="1"/>
        <v>45897.842078475027</v>
      </c>
      <c r="G36" s="7">
        <f t="shared" ca="1" si="2"/>
        <v>11238.10243202834</v>
      </c>
    </row>
    <row r="37" spans="1:7" x14ac:dyDescent="0.25">
      <c r="A37" t="s">
        <v>72</v>
      </c>
      <c r="B37" t="s">
        <v>73</v>
      </c>
      <c r="C37" s="4">
        <f>INDEX('Mean Zone'!$B$4:$H$58,MATCH($A37,'Mean Zone'!$A$4:$A$58,0),MATCH(C$1,'Mean Zone'!$B$2:$G$2,0))</f>
        <v>64460.946468083697</v>
      </c>
      <c r="D37" s="2">
        <f t="shared" si="0"/>
        <v>1.0048436523136641</v>
      </c>
      <c r="E37" s="4">
        <f ca="1">INDEX('Payroll per Unit'!$C$2:$P$53,MATCH($B37,'Payroll per Unit'!$B$2:$B$53,0),MATCH($E$1,'Payroll per Unit'!$C$1:$P$1,0))</f>
        <v>55760.806565064478</v>
      </c>
      <c r="F37" s="2">
        <f t="shared" ca="1" si="1"/>
        <v>52616.672051662877</v>
      </c>
      <c r="G37" s="7">
        <f t="shared" ca="1" si="2"/>
        <v>3144.134513401601</v>
      </c>
    </row>
    <row r="38" spans="1:7" x14ac:dyDescent="0.25">
      <c r="A38" t="s">
        <v>74</v>
      </c>
      <c r="B38" t="s">
        <v>75</v>
      </c>
      <c r="C38" s="4">
        <f>INDEX('Mean Zone'!$B$4:$H$58,MATCH($A38,'Mean Zone'!$A$4:$A$58,0),MATCH(C$1,'Mean Zone'!$B$2:$G$2,0))</f>
        <v>56945.135069318501</v>
      </c>
      <c r="D38" s="2">
        <f t="shared" si="0"/>
        <v>0.88768410393850661</v>
      </c>
      <c r="E38" s="4">
        <f ca="1">INDEX('Payroll per Unit'!$C$2:$P$53,MATCH($B38,'Payroll per Unit'!$B$2:$B$53,0),MATCH($E$1,'Payroll per Unit'!$C$1:$P$1,0))</f>
        <v>49530.100259933162</v>
      </c>
      <c r="F38" s="2">
        <f t="shared" ca="1" si="1"/>
        <v>46481.841503265961</v>
      </c>
      <c r="G38" s="7">
        <f t="shared" ca="1" si="2"/>
        <v>3048.2587566672009</v>
      </c>
    </row>
    <row r="39" spans="1:7" x14ac:dyDescent="0.25">
      <c r="A39" t="s">
        <v>76</v>
      </c>
      <c r="B39" t="s">
        <v>77</v>
      </c>
      <c r="C39" s="4">
        <f>INDEX('Mean Zone'!$B$4:$H$58,MATCH($A39,'Mean Zone'!$A$4:$A$58,0),MATCH(C$1,'Mean Zone'!$B$2:$G$2,0))</f>
        <v>65717.523561465001</v>
      </c>
      <c r="D39" s="2">
        <f t="shared" si="0"/>
        <v>1.0244316910426972</v>
      </c>
      <c r="E39" s="4">
        <f ca="1">INDEX('Payroll per Unit'!$C$2:$P$53,MATCH($B39,'Payroll per Unit'!$B$2:$B$53,0),MATCH($E$1,'Payroll per Unit'!$C$1:$P$1,0))</f>
        <v>47034.426976744187</v>
      </c>
      <c r="F39" s="2">
        <f t="shared" ca="1" si="1"/>
        <v>53642.36137911964</v>
      </c>
      <c r="G39" s="7">
        <f t="shared" ca="1" si="2"/>
        <v>-6607.9344023754529</v>
      </c>
    </row>
    <row r="40" spans="1:7" x14ac:dyDescent="0.25">
      <c r="A40" t="s">
        <v>78</v>
      </c>
      <c r="B40" t="s">
        <v>79</v>
      </c>
      <c r="C40" s="4">
        <f>INDEX('Mean Zone'!$B$4:$H$58,MATCH($A40,'Mean Zone'!$A$4:$A$58,0),MATCH(C$1,'Mean Zone'!$B$2:$G$2,0))</f>
        <v>69524.911961256294</v>
      </c>
      <c r="D40" s="2">
        <f t="shared" si="0"/>
        <v>1.0837828218443095</v>
      </c>
      <c r="E40" s="4">
        <f ca="1">INDEX('Payroll per Unit'!$C$2:$P$53,MATCH($B40,'Payroll per Unit'!$B$2:$B$53,0),MATCH($E$1,'Payroll per Unit'!$C$1:$P$1,0))</f>
        <v>58287</v>
      </c>
      <c r="F40" s="2">
        <f t="shared" ca="1" si="1"/>
        <v>56750.167233386986</v>
      </c>
      <c r="G40" s="7">
        <f t="shared" ca="1" si="2"/>
        <v>1536.8327666130135</v>
      </c>
    </row>
    <row r="41" spans="1:7" x14ac:dyDescent="0.25">
      <c r="A41" t="s">
        <v>80</v>
      </c>
      <c r="B41" t="s">
        <v>81</v>
      </c>
      <c r="C41" s="4">
        <f>INDEX('Mean Zone'!$B$4:$H$58,MATCH($A41,'Mean Zone'!$A$4:$A$58,0),MATCH(C$1,'Mean Zone'!$B$2:$G$2,0))</f>
        <v>73633.513986408696</v>
      </c>
      <c r="D41" s="2">
        <f t="shared" si="0"/>
        <v>1.1478293940878863</v>
      </c>
      <c r="E41" s="4">
        <f ca="1">INDEX('Payroll per Unit'!$C$2:$P$53,MATCH($B41,'Payroll per Unit'!$B$2:$B$53,0),MATCH($E$1,'Payroll per Unit'!$C$1:$P$1,0))</f>
        <v>50662.873952454247</v>
      </c>
      <c r="F41" s="2">
        <f t="shared" ca="1" si="1"/>
        <v>60103.840692948717</v>
      </c>
      <c r="G41" s="7">
        <f t="shared" ca="1" si="2"/>
        <v>-9440.9667404944703</v>
      </c>
    </row>
    <row r="42" spans="1:7" x14ac:dyDescent="0.25">
      <c r="A42" t="s">
        <v>82</v>
      </c>
      <c r="B42" t="s">
        <v>83</v>
      </c>
      <c r="C42" s="4">
        <f>INDEX('Mean Zone'!$B$4:$H$58,MATCH($A42,'Mean Zone'!$A$4:$A$58,0),MATCH(C$1,'Mean Zone'!$B$2:$G$2,0))</f>
        <v>58992.530433624801</v>
      </c>
      <c r="D42" s="2">
        <f t="shared" si="0"/>
        <v>0.91959974198484273</v>
      </c>
      <c r="E42" s="4">
        <f ca="1">INDEX('Payroll per Unit'!$C$2:$P$53,MATCH($B42,'Payroll per Unit'!$B$2:$B$53,0),MATCH($E$1,'Payroll per Unit'!$C$1:$P$1,0))</f>
        <v>70820.009756097556</v>
      </c>
      <c r="F42" s="2">
        <f t="shared" ca="1" si="1"/>
        <v>48153.041452170495</v>
      </c>
      <c r="G42" s="7">
        <f t="shared" ca="1" si="2"/>
        <v>22666.96830392706</v>
      </c>
    </row>
    <row r="43" spans="1:7" x14ac:dyDescent="0.25">
      <c r="A43" t="s">
        <v>84</v>
      </c>
      <c r="B43" t="s">
        <v>85</v>
      </c>
      <c r="C43" s="4">
        <f>INDEX('Mean Zone'!$B$4:$H$58,MATCH($A43,'Mean Zone'!$A$4:$A$58,0),MATCH(C$1,'Mean Zone'!$B$2:$G$2,0))</f>
        <v>56757.265452769097</v>
      </c>
      <c r="D43" s="2">
        <f t="shared" si="0"/>
        <v>0.88475551535897434</v>
      </c>
      <c r="E43" s="4">
        <f ca="1">INDEX('Payroll per Unit'!$C$2:$P$53,MATCH($B43,'Payroll per Unit'!$B$2:$B$53,0),MATCH($E$1,'Payroll per Unit'!$C$1:$P$1,0))</f>
        <v>43793.359683794464</v>
      </c>
      <c r="F43" s="2">
        <f t="shared" ca="1" si="1"/>
        <v>46328.491691572672</v>
      </c>
      <c r="G43" s="7">
        <f t="shared" ca="1" si="2"/>
        <v>-2535.1320077782075</v>
      </c>
    </row>
    <row r="44" spans="1:7" x14ac:dyDescent="0.25">
      <c r="A44" t="s">
        <v>86</v>
      </c>
      <c r="B44" t="s">
        <v>87</v>
      </c>
      <c r="C44" s="4">
        <f>INDEX('Mean Zone'!$B$4:$H$58,MATCH($A44,'Mean Zone'!$A$4:$A$58,0),MATCH(C$1,'Mean Zone'!$B$2:$G$2,0))</f>
        <v>60639.588489205402</v>
      </c>
      <c r="D44" s="2">
        <f t="shared" si="0"/>
        <v>0.94527475798793081</v>
      </c>
      <c r="E44" s="4">
        <f ca="1">INDEX('Payroll per Unit'!$C$2:$P$53,MATCH($B44,'Payroll per Unit'!$B$2:$B$53,0),MATCH($E$1,'Payroll per Unit'!$C$1:$P$1,0))</f>
        <v>51062.394849785407</v>
      </c>
      <c r="F44" s="2">
        <f t="shared" ca="1" si="1"/>
        <v>49497.463436471378</v>
      </c>
      <c r="G44" s="7">
        <f t="shared" ca="1" si="2"/>
        <v>1564.9314133140288</v>
      </c>
    </row>
    <row r="45" spans="1:7" x14ac:dyDescent="0.25">
      <c r="A45" t="s">
        <v>88</v>
      </c>
      <c r="B45" t="s">
        <v>89</v>
      </c>
      <c r="C45" s="4">
        <f>INDEX('Mean Zone'!$B$4:$H$58,MATCH($A45,'Mean Zone'!$A$4:$A$58,0),MATCH(C$1,'Mean Zone'!$B$2:$G$2,0))</f>
        <v>68674.294443120496</v>
      </c>
      <c r="D45" s="2">
        <f t="shared" si="0"/>
        <v>1.070523047353273</v>
      </c>
      <c r="E45" s="4">
        <f ca="1">INDEX('Payroll per Unit'!$C$2:$P$53,MATCH($B45,'Payroll per Unit'!$B$2:$B$53,0),MATCH($E$1,'Payroll per Unit'!$C$1:$P$1,0))</f>
        <v>70805.883592017737</v>
      </c>
      <c r="F45" s="2">
        <f t="shared" ca="1" si="1"/>
        <v>56055.84508260517</v>
      </c>
      <c r="G45" s="7">
        <f t="shared" ca="1" si="2"/>
        <v>14750.038509412567</v>
      </c>
    </row>
    <row r="46" spans="1:7" x14ac:dyDescent="0.25">
      <c r="A46" t="s">
        <v>90</v>
      </c>
      <c r="B46" t="s">
        <v>91</v>
      </c>
      <c r="C46" s="4">
        <f>INDEX('Mean Zone'!$B$4:$H$58,MATCH($A46,'Mean Zone'!$A$4:$A$58,0),MATCH(C$1,'Mean Zone'!$B$2:$G$2,0))</f>
        <v>64150.22508194347</v>
      </c>
      <c r="D46" s="2">
        <f t="shared" si="0"/>
        <v>1</v>
      </c>
      <c r="E46" s="4">
        <f ca="1">INDEX('Payroll per Unit'!$C$2:$P$53,MATCH($B46,'Payroll per Unit'!$B$2:$B$53,0),MATCH($E$1,'Payroll per Unit'!$C$1:$P$1,0))</f>
        <v>52363.043674020708</v>
      </c>
      <c r="F46" s="2">
        <f t="shared" ca="1" si="1"/>
        <v>52363.043674020708</v>
      </c>
      <c r="G46" s="7">
        <f t="shared" ca="1" si="2"/>
        <v>0</v>
      </c>
    </row>
    <row r="47" spans="1:7" x14ac:dyDescent="0.25">
      <c r="A47" t="s">
        <v>92</v>
      </c>
      <c r="B47" t="s">
        <v>93</v>
      </c>
      <c r="C47" s="4">
        <f>INDEX('Mean Zone'!$B$4:$H$58,MATCH($A47,'Mean Zone'!$A$4:$A$58,0),MATCH(C$1,'Mean Zone'!$B$2:$G$2,0))</f>
        <v>62272.951509602397</v>
      </c>
      <c r="D47" s="2">
        <f t="shared" si="0"/>
        <v>0.97073629016978347</v>
      </c>
      <c r="E47" s="4">
        <f ca="1">INDEX('Payroll per Unit'!$C$2:$P$53,MATCH($B47,'Payroll per Unit'!$B$2:$B$53,0),MATCH($E$1,'Payroll per Unit'!$C$1:$P$1,0))</f>
        <v>53422.237424547282</v>
      </c>
      <c r="F47" s="2">
        <f t="shared" ca="1" si="1"/>
        <v>50830.706758117209</v>
      </c>
      <c r="G47" s="7">
        <f t="shared" ca="1" si="2"/>
        <v>2591.5306664300733</v>
      </c>
    </row>
    <row r="48" spans="1:7" x14ac:dyDescent="0.25">
      <c r="A48" t="s">
        <v>94</v>
      </c>
      <c r="B48" t="s">
        <v>95</v>
      </c>
      <c r="C48" s="4">
        <f>INDEX('Mean Zone'!$B$4:$H$58,MATCH($A48,'Mean Zone'!$A$4:$A$58,0),MATCH(C$1,'Mean Zone'!$B$2:$G$2,0))</f>
        <v>62530.906551205699</v>
      </c>
      <c r="D48" s="2">
        <f t="shared" si="0"/>
        <v>0.97475739907896963</v>
      </c>
      <c r="E48" s="4">
        <f ca="1">INDEX('Payroll per Unit'!$C$2:$P$53,MATCH($B48,'Payroll per Unit'!$B$2:$B$53,0),MATCH($E$1,'Payroll per Unit'!$C$1:$P$1,0))</f>
        <v>51290.911640953716</v>
      </c>
      <c r="F48" s="2">
        <f t="shared" ca="1" si="1"/>
        <v>51041.264259546922</v>
      </c>
      <c r="G48" s="7">
        <f t="shared" ca="1" si="2"/>
        <v>249.64738140679401</v>
      </c>
    </row>
    <row r="49" spans="1:7" x14ac:dyDescent="0.25">
      <c r="A49" t="s">
        <v>96</v>
      </c>
      <c r="B49" t="s">
        <v>97</v>
      </c>
      <c r="C49" s="4">
        <f>INDEX('Mean Zone'!$B$4:$H$58,MATCH($A49,'Mean Zone'!$A$4:$A$58,0),MATCH(C$1,'Mean Zone'!$B$2:$G$2,0))</f>
        <v>74143.688102809101</v>
      </c>
      <c r="D49" s="2">
        <f t="shared" si="0"/>
        <v>1.1557821973048465</v>
      </c>
      <c r="E49" s="4">
        <f ca="1">INDEX('Payroll per Unit'!$C$2:$P$53,MATCH($B49,'Payroll per Unit'!$B$2:$B$53,0),MATCH($E$1,'Payroll per Unit'!$C$1:$P$1,0))</f>
        <v>55102.71657010429</v>
      </c>
      <c r="F49" s="2">
        <f t="shared" ca="1" si="1"/>
        <v>60520.273675129298</v>
      </c>
      <c r="G49" s="7">
        <f t="shared" ca="1" si="2"/>
        <v>-5417.5571050250073</v>
      </c>
    </row>
    <row r="50" spans="1:7" x14ac:dyDescent="0.25">
      <c r="A50" t="s">
        <v>98</v>
      </c>
      <c r="B50" t="s">
        <v>99</v>
      </c>
      <c r="C50" s="4">
        <f>INDEX('Mean Zone'!$B$4:$H$58,MATCH($A50,'Mean Zone'!$A$4:$A$58,0),MATCH(C$1,'Mean Zone'!$B$2:$G$2,0))</f>
        <v>72115.063700089595</v>
      </c>
      <c r="D50" s="2">
        <f t="shared" si="0"/>
        <v>1.1241591687008439</v>
      </c>
      <c r="E50" s="4">
        <f ca="1">INDEX('Payroll per Unit'!$C$2:$P$53,MATCH($B50,'Payroll per Unit'!$B$2:$B$53,0),MATCH($E$1,'Payroll per Unit'!$C$1:$P$1,0))</f>
        <v>67329.268912905274</v>
      </c>
      <c r="F50" s="2">
        <f t="shared" ca="1" si="1"/>
        <v>58864.395647233097</v>
      </c>
      <c r="G50" s="7">
        <f t="shared" ca="1" si="2"/>
        <v>8464.8732656721768</v>
      </c>
    </row>
    <row r="51" spans="1:7" x14ac:dyDescent="0.25">
      <c r="A51" t="s">
        <v>100</v>
      </c>
      <c r="B51" t="s">
        <v>101</v>
      </c>
      <c r="C51" s="4">
        <f>INDEX('Mean Zone'!$B$4:$H$58,MATCH($A51,'Mean Zone'!$A$4:$A$58,0),MATCH(C$1,'Mean Zone'!$B$2:$G$2,0))</f>
        <v>55533.489449554203</v>
      </c>
      <c r="D51" s="2">
        <f t="shared" si="0"/>
        <v>0.86567879346670229</v>
      </c>
      <c r="E51" s="4">
        <f ca="1">INDEX('Payroll per Unit'!$C$2:$P$53,MATCH($B51,'Payroll per Unit'!$B$2:$B$53,0),MATCH($E$1,'Payroll per Unit'!$C$1:$P$1,0))</f>
        <v>47298.24342599549</v>
      </c>
      <c r="F51" s="2">
        <f t="shared" ca="1" si="1"/>
        <v>45329.576469970481</v>
      </c>
      <c r="G51" s="7">
        <f t="shared" ca="1" si="2"/>
        <v>1968.6669560250084</v>
      </c>
    </row>
    <row r="52" spans="1:7" x14ac:dyDescent="0.25">
      <c r="A52" t="s">
        <v>102</v>
      </c>
      <c r="B52" t="s">
        <v>103</v>
      </c>
      <c r="C52" s="4">
        <f>INDEX('Mean Zone'!$B$4:$H$58,MATCH($A52,'Mean Zone'!$A$4:$A$58,0),MATCH(C$1,'Mean Zone'!$B$2:$G$2,0))</f>
        <v>62853.807746662402</v>
      </c>
      <c r="D52" s="2">
        <f t="shared" si="0"/>
        <v>0.97979091525204987</v>
      </c>
      <c r="E52" s="4">
        <f ca="1">INDEX('Payroll per Unit'!$C$2:$P$53,MATCH($B52,'Payroll per Unit'!$B$2:$B$53,0),MATCH($E$1,'Payroll per Unit'!$C$1:$P$1,0))</f>
        <v>59714.061443373932</v>
      </c>
      <c r="F52" s="2">
        <f t="shared" ca="1" si="1"/>
        <v>51304.83448675181</v>
      </c>
      <c r="G52" s="7">
        <f t="shared" ca="1" si="2"/>
        <v>8409.2269566221221</v>
      </c>
    </row>
    <row r="53" spans="1:7" x14ac:dyDescent="0.25">
      <c r="A53" t="s">
        <v>104</v>
      </c>
      <c r="B53" t="s">
        <v>105</v>
      </c>
      <c r="C53" s="4">
        <f>INDEX('Mean Zone'!$B$4:$H$58,MATCH($A53,'Mean Zone'!$A$4:$A$58,0),MATCH(C$1,'Mean Zone'!$B$2:$G$2,0))</f>
        <v>60453.797541198001</v>
      </c>
      <c r="D53" s="2">
        <f t="shared" si="0"/>
        <v>0.94237857254555579</v>
      </c>
      <c r="E53" s="4">
        <f ca="1">INDEX('Payroll per Unit'!$C$2:$P$53,MATCH($B53,'Payroll per Unit'!$B$2:$B$53,0),MATCH($E$1,'Payroll per Unit'!$C$1:$P$1,0))</f>
        <v>59114.966700302728</v>
      </c>
      <c r="F53" s="2">
        <f t="shared" ca="1" si="1"/>
        <v>49345.81035166423</v>
      </c>
      <c r="G53" s="7">
        <f t="shared" ca="1" si="2"/>
        <v>9769.1563486384985</v>
      </c>
    </row>
  </sheetData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F23" sqref="F23"/>
    </sheetView>
  </sheetViews>
  <sheetFormatPr defaultColWidth="11" defaultRowHeight="15.75" x14ac:dyDescent="0.25"/>
  <cols>
    <col min="4" max="4" width="10.625" bestFit="1" customWidth="1"/>
    <col min="6" max="6" width="20.75" bestFit="1" customWidth="1"/>
    <col min="7" max="7" width="20.25" bestFit="1" customWidth="1"/>
    <col min="9" max="9" width="25.125" bestFit="1" customWidth="1"/>
    <col min="10" max="10" width="17" bestFit="1" customWidth="1"/>
    <col min="11" max="11" width="20.625" bestFit="1" customWidth="1"/>
    <col min="12" max="12" width="24.625" bestFit="1" customWidth="1"/>
  </cols>
  <sheetData>
    <row r="1" spans="1:7" x14ac:dyDescent="0.25">
      <c r="A1" t="s">
        <v>0</v>
      </c>
      <c r="B1" t="s">
        <v>1</v>
      </c>
      <c r="C1">
        <f>INDEX('Category - Zone Crosswalk'!$B$2:$B$15,MATCH('K-12'!$E$1,'Category - Zone Crosswalk'!$A$2:$A$15,0))</f>
        <v>4</v>
      </c>
      <c r="D1" t="s">
        <v>128</v>
      </c>
      <c r="E1" t="str">
        <f ca="1">MID(CELL("filename",A1),FIND("]",CELL("filename",A1))+1,255)</f>
        <v>Admin</v>
      </c>
      <c r="F1" t="s">
        <v>139</v>
      </c>
      <c r="G1" t="s">
        <v>140</v>
      </c>
    </row>
    <row r="2" spans="1:7" x14ac:dyDescent="0.25">
      <c r="A2" t="s">
        <v>2</v>
      </c>
      <c r="B2" t="s">
        <v>3</v>
      </c>
      <c r="C2" s="4">
        <f>INDEX('Mean Zone'!$B$4:$H$58,MATCH($A2,'Mean Zone'!$A$4:$A$58,0),MATCH(C$1,'Mean Zone'!$B$2:$G$2,0))</f>
        <v>63081.487719698503</v>
      </c>
      <c r="D2" s="2">
        <f t="shared" ref="D2:D53" si="0">INDEX(C$2:C$53,MATCH($B2,$B$2:$B$53,0))/INDEX(C$2:C$53,MATCH("United States",$B$2:$B$53,0))</f>
        <v>0.98334008398443196</v>
      </c>
      <c r="E2" s="4">
        <f ca="1">INDEX('Payroll per Unit'!$C$2:$P$53,MATCH($B2,'Payroll per Unit'!$B$2:$B$53,0),MATCH($E$1,'Payroll per Unit'!$C$1:$P$1,0))</f>
        <v>55687.592567623949</v>
      </c>
      <c r="F2" s="2">
        <f t="shared" ref="F2:F53" ca="1" si="1">INDEX(E$2:E$53,MATCH("United States",$B$2:$B$53,0))*D2</f>
        <v>50382.631173373207</v>
      </c>
      <c r="G2" s="7">
        <f ca="1">E2-F2</f>
        <v>5304.9613942507422</v>
      </c>
    </row>
    <row r="3" spans="1:7" x14ac:dyDescent="0.25">
      <c r="A3" t="s">
        <v>4</v>
      </c>
      <c r="B3" t="s">
        <v>5</v>
      </c>
      <c r="C3" s="4">
        <f>INDEX('Mean Zone'!$B$4:$H$58,MATCH($A3,'Mean Zone'!$A$4:$A$58,0),MATCH(C$1,'Mean Zone'!$B$2:$G$2,0))</f>
        <v>70242.904103554596</v>
      </c>
      <c r="D3" s="2">
        <f t="shared" si="0"/>
        <v>1.0949751776214118</v>
      </c>
      <c r="E3" s="4">
        <f ca="1">INDEX('Payroll per Unit'!$C$2:$P$53,MATCH($B3,'Payroll per Unit'!$B$2:$B$53,0),MATCH($E$1,'Payroll per Unit'!$C$1:$P$1,0))</f>
        <v>45858.698948204008</v>
      </c>
      <c r="F3" s="2">
        <f t="shared" ca="1" si="1"/>
        <v>56102.391651281258</v>
      </c>
      <c r="G3" s="7">
        <f t="shared" ref="G3:G53" ca="1" si="2">E3-F3</f>
        <v>-10243.692703077249</v>
      </c>
    </row>
    <row r="4" spans="1:7" x14ac:dyDescent="0.25">
      <c r="A4" t="s">
        <v>6</v>
      </c>
      <c r="B4" t="s">
        <v>7</v>
      </c>
      <c r="C4" s="4">
        <f>INDEX('Mean Zone'!$B$4:$H$58,MATCH($A4,'Mean Zone'!$A$4:$A$58,0),MATCH(C$1,'Mean Zone'!$B$2:$G$2,0))</f>
        <v>62856.643550241402</v>
      </c>
      <c r="D4" s="2">
        <f t="shared" si="0"/>
        <v>0.97983512092046932</v>
      </c>
      <c r="E4" s="4">
        <f ca="1">INDEX('Payroll per Unit'!$C$2:$P$53,MATCH($B4,'Payroll per Unit'!$B$2:$B$53,0),MATCH($E$1,'Payroll per Unit'!$C$1:$P$1,0))</f>
        <v>66834.280997667331</v>
      </c>
      <c r="F4" s="2">
        <f t="shared" ca="1" si="1"/>
        <v>50203.050106554088</v>
      </c>
      <c r="G4" s="7">
        <f t="shared" ca="1" si="2"/>
        <v>16631.230891113242</v>
      </c>
    </row>
    <row r="5" spans="1:7" x14ac:dyDescent="0.25">
      <c r="A5" t="s">
        <v>8</v>
      </c>
      <c r="B5" t="s">
        <v>9</v>
      </c>
      <c r="C5" s="4">
        <f>INDEX('Mean Zone'!$B$4:$H$58,MATCH($A5,'Mean Zone'!$A$4:$A$58,0),MATCH(C$1,'Mean Zone'!$B$2:$G$2,0))</f>
        <v>58173.853081583598</v>
      </c>
      <c r="D5" s="2">
        <f t="shared" si="0"/>
        <v>0.90683786389329357</v>
      </c>
      <c r="E5" s="4">
        <f ca="1">INDEX('Payroll per Unit'!$C$2:$P$53,MATCH($B5,'Payroll per Unit'!$B$2:$B$53,0),MATCH($E$1,'Payroll per Unit'!$C$1:$P$1,0))</f>
        <v>54213.929511903181</v>
      </c>
      <c r="F5" s="2">
        <f t="shared" ca="1" si="1"/>
        <v>46462.946415706938</v>
      </c>
      <c r="G5" s="7">
        <f t="shared" ca="1" si="2"/>
        <v>7750.9830961962434</v>
      </c>
    </row>
    <row r="6" spans="1:7" x14ac:dyDescent="0.25">
      <c r="A6" t="s">
        <v>10</v>
      </c>
      <c r="B6" t="s">
        <v>11</v>
      </c>
      <c r="C6" s="4">
        <f>INDEX('Mean Zone'!$B$4:$H$58,MATCH($A6,'Mean Zone'!$A$4:$A$58,0),MATCH(C$1,'Mean Zone'!$B$2:$G$2,0))</f>
        <v>78113.635791720706</v>
      </c>
      <c r="D6" s="2">
        <f t="shared" si="0"/>
        <v>1.2176673689288044</v>
      </c>
      <c r="E6" s="4">
        <f ca="1">INDEX('Payroll per Unit'!$C$2:$P$53,MATCH($B6,'Payroll per Unit'!$B$2:$B$53,0),MATCH($E$1,'Payroll per Unit'!$C$1:$P$1,0))</f>
        <v>38040.736393928171</v>
      </c>
      <c r="F6" s="2">
        <f t="shared" ca="1" si="1"/>
        <v>62388.676043803971</v>
      </c>
      <c r="G6" s="7">
        <f t="shared" ca="1" si="2"/>
        <v>-24347.9396498758</v>
      </c>
    </row>
    <row r="7" spans="1:7" x14ac:dyDescent="0.25">
      <c r="A7" t="s">
        <v>12</v>
      </c>
      <c r="B7" t="s">
        <v>13</v>
      </c>
      <c r="C7" s="4">
        <f>INDEX('Mean Zone'!$B$4:$H$58,MATCH($A7,'Mean Zone'!$A$4:$A$58,0),MATCH(C$1,'Mean Zone'!$B$2:$G$2,0))</f>
        <v>69999.840711413897</v>
      </c>
      <c r="D7" s="2">
        <f t="shared" si="0"/>
        <v>1.0911862058472641</v>
      </c>
      <c r="E7" s="4">
        <f ca="1">INDEX('Payroll per Unit'!$C$2:$P$53,MATCH($B7,'Payroll per Unit'!$B$2:$B$53,0),MATCH($E$1,'Payroll per Unit'!$C$1:$P$1,0))</f>
        <v>74812.564612326038</v>
      </c>
      <c r="F7" s="2">
        <f t="shared" ca="1" si="1"/>
        <v>55908.259051042187</v>
      </c>
      <c r="G7" s="7">
        <f t="shared" ca="1" si="2"/>
        <v>18904.305561283851</v>
      </c>
    </row>
    <row r="8" spans="1:7" x14ac:dyDescent="0.25">
      <c r="A8" t="s">
        <v>14</v>
      </c>
      <c r="B8" t="s">
        <v>15</v>
      </c>
      <c r="C8" s="4">
        <f>INDEX('Mean Zone'!$B$4:$H$58,MATCH($A8,'Mean Zone'!$A$4:$A$58,0),MATCH(C$1,'Mean Zone'!$B$2:$G$2,0))</f>
        <v>75990.326731272493</v>
      </c>
      <c r="D8" s="2">
        <f t="shared" si="0"/>
        <v>1.1845683570744272</v>
      </c>
      <c r="E8" s="4">
        <f ca="1">INDEX('Payroll per Unit'!$C$2:$P$53,MATCH($B8,'Payroll per Unit'!$B$2:$B$53,0),MATCH($E$1,'Payroll per Unit'!$C$1:$P$1,0))</f>
        <v>60757.702758511143</v>
      </c>
      <c r="F8" s="2">
        <f t="shared" ca="1" si="1"/>
        <v>60692.80771338351</v>
      </c>
      <c r="G8" s="7">
        <f t="shared" ca="1" si="2"/>
        <v>64.895045127632329</v>
      </c>
    </row>
    <row r="9" spans="1:7" x14ac:dyDescent="0.25">
      <c r="A9" t="s">
        <v>16</v>
      </c>
      <c r="B9" t="s">
        <v>17</v>
      </c>
      <c r="C9" s="4">
        <f>INDEX('Mean Zone'!$B$4:$H$58,MATCH($A9,'Mean Zone'!$A$4:$A$58,0),MATCH(C$1,'Mean Zone'!$B$2:$G$2,0))</f>
        <v>71559.517539457302</v>
      </c>
      <c r="D9" s="2">
        <f t="shared" si="0"/>
        <v>1.1154990874630515</v>
      </c>
      <c r="E9" s="4">
        <f ca="1">INDEX('Payroll per Unit'!$C$2:$P$53,MATCH($B9,'Payroll per Unit'!$B$2:$B$53,0),MATCH($E$1,'Payroll per Unit'!$C$1:$P$1,0))</f>
        <v>60591.89879086431</v>
      </c>
      <c r="F9" s="2">
        <f t="shared" ca="1" si="1"/>
        <v>57153.959259099094</v>
      </c>
      <c r="G9" s="7">
        <f t="shared" ca="1" si="2"/>
        <v>3437.9395317652161</v>
      </c>
    </row>
    <row r="10" spans="1:7" x14ac:dyDescent="0.25">
      <c r="A10" t="s">
        <v>18</v>
      </c>
      <c r="B10" t="s">
        <v>19</v>
      </c>
      <c r="C10" s="4">
        <f>INDEX('Mean Zone'!$B$4:$H$58,MATCH($A10,'Mean Zone'!$A$4:$A$58,0),MATCH(C$1,'Mean Zone'!$B$2:$G$2,0))</f>
        <v>79582.026996587505</v>
      </c>
      <c r="D10" s="2">
        <f t="shared" si="0"/>
        <v>1.2405572528378808</v>
      </c>
      <c r="E10" s="4">
        <f ca="1">INDEX('Payroll per Unit'!$C$2:$P$53,MATCH($B10,'Payroll per Unit'!$B$2:$B$53,0),MATCH($E$1,'Payroll per Unit'!$C$1:$P$1,0))</f>
        <v>50743.354107648724</v>
      </c>
      <c r="F10" s="2">
        <f t="shared" ca="1" si="1"/>
        <v>63561.467224978463</v>
      </c>
      <c r="G10" s="7">
        <f t="shared" ca="1" si="2"/>
        <v>-12818.11311732974</v>
      </c>
    </row>
    <row r="11" spans="1:7" x14ac:dyDescent="0.25">
      <c r="A11" t="s">
        <v>20</v>
      </c>
      <c r="B11" t="s">
        <v>21</v>
      </c>
      <c r="C11" s="4">
        <f>INDEX('Mean Zone'!$B$4:$H$58,MATCH($A11,'Mean Zone'!$A$4:$A$58,0),MATCH(C$1,'Mean Zone'!$B$2:$G$2,0))</f>
        <v>64096.649507062699</v>
      </c>
      <c r="D11" s="2">
        <f t="shared" si="0"/>
        <v>0.99916484198126609</v>
      </c>
      <c r="E11" s="4">
        <f ca="1">INDEX('Payroll per Unit'!$C$2:$P$53,MATCH($B11,'Payroll per Unit'!$B$2:$B$53,0),MATCH($E$1,'Payroll per Unit'!$C$1:$P$1,0))</f>
        <v>67994.791998446293</v>
      </c>
      <c r="F11" s="2">
        <f t="shared" ca="1" si="1"/>
        <v>51193.431992487385</v>
      </c>
      <c r="G11" s="7">
        <f t="shared" ca="1" si="2"/>
        <v>16801.360005958908</v>
      </c>
    </row>
    <row r="12" spans="1:7" x14ac:dyDescent="0.25">
      <c r="A12" t="s">
        <v>22</v>
      </c>
      <c r="B12" t="s">
        <v>23</v>
      </c>
      <c r="C12" s="4">
        <f>INDEX('Mean Zone'!$B$4:$H$58,MATCH($A12,'Mean Zone'!$A$4:$A$58,0),MATCH(C$1,'Mean Zone'!$B$2:$G$2,0))</f>
        <v>66874.352947758904</v>
      </c>
      <c r="D12" s="2">
        <f t="shared" si="0"/>
        <v>1.0424648216329049</v>
      </c>
      <c r="E12" s="4">
        <f ca="1">INDEX('Payroll per Unit'!$C$2:$P$53,MATCH($B12,'Payroll per Unit'!$B$2:$B$53,0),MATCH($E$1,'Payroll per Unit'!$C$1:$P$1,0))</f>
        <v>49636.127681124883</v>
      </c>
      <c r="F12" s="2">
        <f t="shared" ca="1" si="1"/>
        <v>53411.959376994593</v>
      </c>
      <c r="G12" s="7">
        <f t="shared" ca="1" si="2"/>
        <v>-3775.8316958697105</v>
      </c>
    </row>
    <row r="13" spans="1:7" x14ac:dyDescent="0.25">
      <c r="A13" t="s">
        <v>24</v>
      </c>
      <c r="B13" t="s">
        <v>25</v>
      </c>
      <c r="C13" s="4">
        <f>INDEX('Mean Zone'!$B$4:$H$58,MATCH($A13,'Mean Zone'!$A$4:$A$58,0),MATCH(C$1,'Mean Zone'!$B$2:$G$2,0))</f>
        <v>61463.286316465899</v>
      </c>
      <c r="D13" s="2">
        <f t="shared" si="0"/>
        <v>0.95811489730479726</v>
      </c>
      <c r="E13" s="4">
        <f ca="1">INDEX('Payroll per Unit'!$C$2:$P$53,MATCH($B13,'Payroll per Unit'!$B$2:$B$53,0),MATCH($E$1,'Payroll per Unit'!$C$1:$P$1,0))</f>
        <v>45925.72160160663</v>
      </c>
      <c r="F13" s="2">
        <f t="shared" ca="1" si="1"/>
        <v>49090.187900228208</v>
      </c>
      <c r="G13" s="7">
        <f t="shared" ca="1" si="2"/>
        <v>-3164.4662986215772</v>
      </c>
    </row>
    <row r="14" spans="1:7" x14ac:dyDescent="0.25">
      <c r="A14" t="s">
        <v>26</v>
      </c>
      <c r="B14" t="s">
        <v>27</v>
      </c>
      <c r="C14" s="4">
        <f>INDEX('Mean Zone'!$B$4:$H$58,MATCH($A14,'Mean Zone'!$A$4:$A$58,0),MATCH(C$1,'Mean Zone'!$B$2:$G$2,0))</f>
        <v>57854.6714439641</v>
      </c>
      <c r="D14" s="2">
        <f t="shared" si="0"/>
        <v>0.9018623297122087</v>
      </c>
      <c r="E14" s="4">
        <f ca="1">INDEX('Payroll per Unit'!$C$2:$P$53,MATCH($B14,'Payroll per Unit'!$B$2:$B$53,0),MATCH($E$1,'Payroll per Unit'!$C$1:$P$1,0))</f>
        <v>51915.858932714618</v>
      </c>
      <c r="F14" s="2">
        <f t="shared" ca="1" si="1"/>
        <v>46208.018840172372</v>
      </c>
      <c r="G14" s="7">
        <f t="shared" ca="1" si="2"/>
        <v>5707.8400925422466</v>
      </c>
    </row>
    <row r="15" spans="1:7" x14ac:dyDescent="0.25">
      <c r="A15" t="s">
        <v>28</v>
      </c>
      <c r="B15" t="s">
        <v>29</v>
      </c>
      <c r="C15" s="4">
        <f>INDEX('Mean Zone'!$B$4:$H$58,MATCH($A15,'Mean Zone'!$A$4:$A$58,0),MATCH(C$1,'Mean Zone'!$B$2:$G$2,0))</f>
        <v>69075.883064698704</v>
      </c>
      <c r="D15" s="2">
        <f t="shared" si="0"/>
        <v>1.0767831753741059</v>
      </c>
      <c r="E15" s="4">
        <f ca="1">INDEX('Payroll per Unit'!$C$2:$P$53,MATCH($B15,'Payroll per Unit'!$B$2:$B$53,0),MATCH($E$1,'Payroll per Unit'!$C$1:$P$1,0))</f>
        <v>48595.679456046622</v>
      </c>
      <c r="F15" s="2">
        <f t="shared" ca="1" si="1"/>
        <v>55170.302179430037</v>
      </c>
      <c r="G15" s="7">
        <f t="shared" ca="1" si="2"/>
        <v>-6574.6227233834143</v>
      </c>
    </row>
    <row r="16" spans="1:7" x14ac:dyDescent="0.25">
      <c r="A16" t="s">
        <v>30</v>
      </c>
      <c r="B16" t="s">
        <v>31</v>
      </c>
      <c r="C16" s="4">
        <f>INDEX('Mean Zone'!$B$4:$H$58,MATCH($A16,'Mean Zone'!$A$4:$A$58,0),MATCH(C$1,'Mean Zone'!$B$2:$G$2,0))</f>
        <v>61065.027356064398</v>
      </c>
      <c r="D16" s="2">
        <f t="shared" si="0"/>
        <v>0.95190667340702018</v>
      </c>
      <c r="E16" s="4">
        <f ca="1">INDEX('Payroll per Unit'!$C$2:$P$53,MATCH($B16,'Payroll per Unit'!$B$2:$B$53,0),MATCH($E$1,'Payroll per Unit'!$C$1:$P$1,0))</f>
        <v>59299.642906208719</v>
      </c>
      <c r="F16" s="2">
        <f t="shared" ca="1" si="1"/>
        <v>48772.101960299842</v>
      </c>
      <c r="G16" s="7">
        <f t="shared" ca="1" si="2"/>
        <v>10527.540945908877</v>
      </c>
    </row>
    <row r="17" spans="1:7" x14ac:dyDescent="0.25">
      <c r="A17" t="s">
        <v>32</v>
      </c>
      <c r="B17" t="s">
        <v>33</v>
      </c>
      <c r="C17" s="4">
        <f>INDEX('Mean Zone'!$B$4:$H$58,MATCH($A17,'Mean Zone'!$A$4:$A$58,0),MATCH(C$1,'Mean Zone'!$B$2:$G$2,0))</f>
        <v>59107.944780441503</v>
      </c>
      <c r="D17" s="2">
        <f t="shared" si="0"/>
        <v>0.92139886812460725</v>
      </c>
      <c r="E17" s="4">
        <f ca="1">INDEX('Payroll per Unit'!$C$2:$P$53,MATCH($B17,'Payroll per Unit'!$B$2:$B$53,0),MATCH($E$1,'Payroll per Unit'!$C$1:$P$1,0))</f>
        <v>40360.041313612433</v>
      </c>
      <c r="F17" s="2">
        <f t="shared" ca="1" si="1"/>
        <v>47208.99726591495</v>
      </c>
      <c r="G17" s="7">
        <f t="shared" ca="1" si="2"/>
        <v>-6848.9559523025164</v>
      </c>
    </row>
    <row r="18" spans="1:7" x14ac:dyDescent="0.25">
      <c r="A18" t="s">
        <v>34</v>
      </c>
      <c r="B18" t="s">
        <v>35</v>
      </c>
      <c r="C18" s="4">
        <f>INDEX('Mean Zone'!$B$4:$H$58,MATCH($A18,'Mean Zone'!$A$4:$A$58,0),MATCH(C$1,'Mean Zone'!$B$2:$G$2,0))</f>
        <v>63455.5447272452</v>
      </c>
      <c r="D18" s="2">
        <f t="shared" si="0"/>
        <v>0.98917103792214434</v>
      </c>
      <c r="E18" s="4">
        <f ca="1">INDEX('Payroll per Unit'!$C$2:$P$53,MATCH($B18,'Payroll per Unit'!$B$2:$B$53,0),MATCH($E$1,'Payroll per Unit'!$C$1:$P$1,0))</f>
        <v>52448.413102273866</v>
      </c>
      <c r="F18" s="2">
        <f t="shared" ca="1" si="1"/>
        <v>50681.387225747596</v>
      </c>
      <c r="G18" s="7">
        <f t="shared" ca="1" si="2"/>
        <v>1767.0258765262697</v>
      </c>
    </row>
    <row r="19" spans="1:7" x14ac:dyDescent="0.25">
      <c r="A19" t="s">
        <v>36</v>
      </c>
      <c r="B19" t="s">
        <v>37</v>
      </c>
      <c r="C19" s="4">
        <f>INDEX('Mean Zone'!$B$4:$H$58,MATCH($A19,'Mean Zone'!$A$4:$A$58,0),MATCH(C$1,'Mean Zone'!$B$2:$G$2,0))</f>
        <v>58554.075443045302</v>
      </c>
      <c r="D19" s="2">
        <f t="shared" si="0"/>
        <v>0.91276492589465086</v>
      </c>
      <c r="E19" s="4">
        <f ca="1">INDEX('Payroll per Unit'!$C$2:$P$53,MATCH($B19,'Payroll per Unit'!$B$2:$B$53,0),MATCH($E$1,'Payroll per Unit'!$C$1:$P$1,0))</f>
        <v>46662.142244772986</v>
      </c>
      <c r="F19" s="2">
        <f t="shared" ca="1" si="1"/>
        <v>46766.626682198374</v>
      </c>
      <c r="G19" s="7">
        <f t="shared" ca="1" si="2"/>
        <v>-104.48443742538802</v>
      </c>
    </row>
    <row r="20" spans="1:7" x14ac:dyDescent="0.25">
      <c r="A20" t="s">
        <v>38</v>
      </c>
      <c r="B20" t="s">
        <v>39</v>
      </c>
      <c r="C20" s="4">
        <f>INDEX('Mean Zone'!$B$4:$H$58,MATCH($A20,'Mean Zone'!$A$4:$A$58,0),MATCH(C$1,'Mean Zone'!$B$2:$G$2,0))</f>
        <v>59232.198762659202</v>
      </c>
      <c r="D20" s="2">
        <f t="shared" si="0"/>
        <v>0.9233357901238517</v>
      </c>
      <c r="E20" s="4">
        <f ca="1">INDEX('Payroll per Unit'!$C$2:$P$53,MATCH($B20,'Payroll per Unit'!$B$2:$B$53,0),MATCH($E$1,'Payroll per Unit'!$C$1:$P$1,0))</f>
        <v>41797.569995286511</v>
      </c>
      <c r="F20" s="2">
        <f t="shared" ca="1" si="1"/>
        <v>47308.237832112667</v>
      </c>
      <c r="G20" s="7">
        <f t="shared" ca="1" si="2"/>
        <v>-5510.6678368261564</v>
      </c>
    </row>
    <row r="21" spans="1:7" x14ac:dyDescent="0.25">
      <c r="A21" t="s">
        <v>40</v>
      </c>
      <c r="B21" t="s">
        <v>41</v>
      </c>
      <c r="C21" s="4">
        <f>INDEX('Mean Zone'!$B$4:$H$58,MATCH($A21,'Mean Zone'!$A$4:$A$58,0),MATCH(C$1,'Mean Zone'!$B$2:$G$2,0))</f>
        <v>58610.585233343903</v>
      </c>
      <c r="D21" s="2">
        <f t="shared" si="0"/>
        <v>0.9136458236658811</v>
      </c>
      <c r="E21" s="4">
        <f ca="1">INDEX('Payroll per Unit'!$C$2:$P$53,MATCH($B21,'Payroll per Unit'!$B$2:$B$53,0),MATCH($E$1,'Payroll per Unit'!$C$1:$P$1,0))</f>
        <v>44496.825593185968</v>
      </c>
      <c r="F21" s="2">
        <f t="shared" ca="1" si="1"/>
        <v>46811.760556259018</v>
      </c>
      <c r="G21" s="7">
        <f t="shared" ca="1" si="2"/>
        <v>-2314.9349630730503</v>
      </c>
    </row>
    <row r="22" spans="1:7" x14ac:dyDescent="0.25">
      <c r="A22" t="s">
        <v>42</v>
      </c>
      <c r="B22" t="s">
        <v>43</v>
      </c>
      <c r="C22" s="4">
        <f>INDEX('Mean Zone'!$B$4:$H$58,MATCH($A22,'Mean Zone'!$A$4:$A$58,0),MATCH(C$1,'Mean Zone'!$B$2:$G$2,0))</f>
        <v>75110.942911732898</v>
      </c>
      <c r="D22" s="2">
        <f t="shared" si="0"/>
        <v>1.1708601616874852</v>
      </c>
      <c r="E22" s="4">
        <f ca="1">INDEX('Payroll per Unit'!$C$2:$P$53,MATCH($B22,'Payroll per Unit'!$B$2:$B$53,0),MATCH($E$1,'Payroll per Unit'!$C$1:$P$1,0))</f>
        <v>47788.419175911251</v>
      </c>
      <c r="F22" s="2">
        <f t="shared" ca="1" si="1"/>
        <v>59990.451566734482</v>
      </c>
      <c r="G22" s="7">
        <f t="shared" ca="1" si="2"/>
        <v>-12202.032390823231</v>
      </c>
    </row>
    <row r="23" spans="1:7" x14ac:dyDescent="0.25">
      <c r="A23" t="s">
        <v>44</v>
      </c>
      <c r="B23" t="s">
        <v>45</v>
      </c>
      <c r="C23" s="4">
        <f>INDEX('Mean Zone'!$B$4:$H$58,MATCH($A23,'Mean Zone'!$A$4:$A$58,0),MATCH(C$1,'Mean Zone'!$B$2:$G$2,0))</f>
        <v>77379.723190793899</v>
      </c>
      <c r="D23" s="2">
        <f t="shared" si="0"/>
        <v>1.2062268385177368</v>
      </c>
      <c r="E23" s="4">
        <f ca="1">INDEX('Payroll per Unit'!$C$2:$P$53,MATCH($B23,'Payroll per Unit'!$B$2:$B$53,0),MATCH($E$1,'Payroll per Unit'!$C$1:$P$1,0))</f>
        <v>60340.491482649843</v>
      </c>
      <c r="F23" s="2">
        <f t="shared" ca="1" si="1"/>
        <v>61802.506484038822</v>
      </c>
      <c r="G23" s="7">
        <f t="shared" ca="1" si="2"/>
        <v>-1462.0150013889797</v>
      </c>
    </row>
    <row r="24" spans="1:7" x14ac:dyDescent="0.25">
      <c r="A24" t="s">
        <v>46</v>
      </c>
      <c r="B24" t="s">
        <v>47</v>
      </c>
      <c r="C24" s="4">
        <f>INDEX('Mean Zone'!$B$4:$H$58,MATCH($A24,'Mean Zone'!$A$4:$A$58,0),MATCH(C$1,'Mean Zone'!$B$2:$G$2,0))</f>
        <v>64605.198222724001</v>
      </c>
      <c r="D24" s="2">
        <f t="shared" si="0"/>
        <v>1.0070923077853486</v>
      </c>
      <c r="E24" s="4">
        <f ca="1">INDEX('Payroll per Unit'!$C$2:$P$53,MATCH($B24,'Payroll per Unit'!$B$2:$B$53,0),MATCH($E$1,'Payroll per Unit'!$C$1:$P$1,0))</f>
        <v>62585.967495627694</v>
      </c>
      <c r="F24" s="2">
        <f t="shared" ca="1" si="1"/>
        <v>51599.60539297387</v>
      </c>
      <c r="G24" s="7">
        <f t="shared" ca="1" si="2"/>
        <v>10986.362102653824</v>
      </c>
    </row>
    <row r="25" spans="1:7" x14ac:dyDescent="0.25">
      <c r="A25" t="s">
        <v>48</v>
      </c>
      <c r="B25" t="s">
        <v>49</v>
      </c>
      <c r="C25" s="4">
        <f>INDEX('Mean Zone'!$B$4:$H$58,MATCH($A25,'Mean Zone'!$A$4:$A$58,0),MATCH(C$1,'Mean Zone'!$B$2:$G$2,0))</f>
        <v>68181.862039530402</v>
      </c>
      <c r="D25" s="2">
        <f t="shared" si="0"/>
        <v>1.0628468092268897</v>
      </c>
      <c r="E25" s="4">
        <f ca="1">INDEX('Payroll per Unit'!$C$2:$P$53,MATCH($B25,'Payroll per Unit'!$B$2:$B$53,0),MATCH($E$1,'Payroll per Unit'!$C$1:$P$1,0))</f>
        <v>51717.858525782984</v>
      </c>
      <c r="F25" s="2">
        <f t="shared" ca="1" si="1"/>
        <v>54456.255424977382</v>
      </c>
      <c r="G25" s="7">
        <f t="shared" ca="1" si="2"/>
        <v>-2738.3968991943984</v>
      </c>
    </row>
    <row r="26" spans="1:7" x14ac:dyDescent="0.25">
      <c r="A26" t="s">
        <v>50</v>
      </c>
      <c r="B26" t="s">
        <v>51</v>
      </c>
      <c r="C26" s="4">
        <f>INDEX('Mean Zone'!$B$4:$H$58,MATCH($A26,'Mean Zone'!$A$4:$A$58,0),MATCH(C$1,'Mean Zone'!$B$2:$G$2,0))</f>
        <v>55264.836411303302</v>
      </c>
      <c r="D26" s="2">
        <f t="shared" si="0"/>
        <v>0.86149091980129056</v>
      </c>
      <c r="E26" s="4">
        <f ca="1">INDEX('Payroll per Unit'!$C$2:$P$53,MATCH($B26,'Payroll per Unit'!$B$2:$B$53,0),MATCH($E$1,'Payroll per Unit'!$C$1:$P$1,0))</f>
        <v>58272.923558421848</v>
      </c>
      <c r="F26" s="2">
        <f t="shared" ca="1" si="1"/>
        <v>44139.540306022573</v>
      </c>
      <c r="G26" s="7">
        <f t="shared" ca="1" si="2"/>
        <v>14133.383252399275</v>
      </c>
    </row>
    <row r="27" spans="1:7" x14ac:dyDescent="0.25">
      <c r="A27" t="s">
        <v>52</v>
      </c>
      <c r="B27" t="s">
        <v>53</v>
      </c>
      <c r="C27" s="4">
        <f>INDEX('Mean Zone'!$B$4:$H$58,MATCH($A27,'Mean Zone'!$A$4:$A$58,0),MATCH(C$1,'Mean Zone'!$B$2:$G$2,0))</f>
        <v>61924.944877608301</v>
      </c>
      <c r="D27" s="2">
        <f t="shared" si="0"/>
        <v>0.96531142016270921</v>
      </c>
      <c r="E27" s="4">
        <f ca="1">INDEX('Payroll per Unit'!$C$2:$P$53,MATCH($B27,'Payroll per Unit'!$B$2:$B$53,0),MATCH($E$1,'Payroll per Unit'!$C$1:$P$1,0))</f>
        <v>39837.208711433756</v>
      </c>
      <c r="F27" s="2">
        <f t="shared" ca="1" si="1"/>
        <v>49458.910545410916</v>
      </c>
      <c r="G27" s="7">
        <f t="shared" ca="1" si="2"/>
        <v>-9621.7018339771603</v>
      </c>
    </row>
    <row r="28" spans="1:7" x14ac:dyDescent="0.25">
      <c r="A28" t="s">
        <v>54</v>
      </c>
      <c r="B28" t="s">
        <v>55</v>
      </c>
      <c r="C28" s="4">
        <f>INDEX('Mean Zone'!$B$4:$H$58,MATCH($A28,'Mean Zone'!$A$4:$A$58,0),MATCH(C$1,'Mean Zone'!$B$2:$G$2,0))</f>
        <v>55934.372565026599</v>
      </c>
      <c r="D28" s="2">
        <f t="shared" si="0"/>
        <v>0.87192792376921202</v>
      </c>
      <c r="E28" s="4">
        <f ca="1">INDEX('Payroll per Unit'!$C$2:$P$53,MATCH($B28,'Payroll per Unit'!$B$2:$B$53,0),MATCH($E$1,'Payroll per Unit'!$C$1:$P$1,0))</f>
        <v>40346.062019914651</v>
      </c>
      <c r="F28" s="2">
        <f t="shared" ca="1" si="1"/>
        <v>44674.292961828221</v>
      </c>
      <c r="G28" s="7">
        <f t="shared" ca="1" si="2"/>
        <v>-4328.2309419135709</v>
      </c>
    </row>
    <row r="29" spans="1:7" x14ac:dyDescent="0.25">
      <c r="A29" t="s">
        <v>56</v>
      </c>
      <c r="B29" t="s">
        <v>57</v>
      </c>
      <c r="C29" s="4">
        <f>INDEX('Mean Zone'!$B$4:$H$58,MATCH($A29,'Mean Zone'!$A$4:$A$58,0),MATCH(C$1,'Mean Zone'!$B$2:$G$2,0))</f>
        <v>61533.478282762</v>
      </c>
      <c r="D29" s="2">
        <f t="shared" si="0"/>
        <v>0.95920907844299974</v>
      </c>
      <c r="E29" s="4">
        <f ca="1">INDEX('Payroll per Unit'!$C$2:$P$53,MATCH($B29,'Payroll per Unit'!$B$2:$B$53,0),MATCH($E$1,'Payroll per Unit'!$C$1:$P$1,0))</f>
        <v>46127.982051282052</v>
      </c>
      <c r="F29" s="2">
        <f t="shared" ca="1" si="1"/>
        <v>49146.249608299273</v>
      </c>
      <c r="G29" s="7">
        <f t="shared" ca="1" si="2"/>
        <v>-3018.2675570172214</v>
      </c>
    </row>
    <row r="30" spans="1:7" x14ac:dyDescent="0.25">
      <c r="A30" t="s">
        <v>58</v>
      </c>
      <c r="B30" t="s">
        <v>59</v>
      </c>
      <c r="C30" s="4">
        <f>INDEX('Mean Zone'!$B$4:$H$58,MATCH($A30,'Mean Zone'!$A$4:$A$58,0),MATCH(C$1,'Mean Zone'!$B$2:$G$2,0))</f>
        <v>64080.105492766197</v>
      </c>
      <c r="D30" s="2">
        <f t="shared" si="0"/>
        <v>0.99890694710598904</v>
      </c>
      <c r="E30" s="4">
        <f ca="1">INDEX('Payroll per Unit'!$C$2:$P$53,MATCH($B30,'Payroll per Unit'!$B$2:$B$53,0),MATCH($E$1,'Payroll per Unit'!$C$1:$P$1,0))</f>
        <v>44439.997624703086</v>
      </c>
      <c r="F30" s="2">
        <f t="shared" ca="1" si="1"/>
        <v>51180.218433318783</v>
      </c>
      <c r="G30" s="7">
        <f t="shared" ca="1" si="2"/>
        <v>-6740.220808615697</v>
      </c>
    </row>
    <row r="31" spans="1:7" x14ac:dyDescent="0.25">
      <c r="A31" t="s">
        <v>60</v>
      </c>
      <c r="B31" t="s">
        <v>61</v>
      </c>
      <c r="C31" s="4">
        <f>INDEX('Mean Zone'!$B$4:$H$58,MATCH($A31,'Mean Zone'!$A$4:$A$58,0),MATCH(C$1,'Mean Zone'!$B$2:$G$2,0))</f>
        <v>67858.954987753401</v>
      </c>
      <c r="D31" s="2">
        <f t="shared" si="0"/>
        <v>1.0578132017630884</v>
      </c>
      <c r="E31" s="4">
        <f ca="1">INDEX('Payroll per Unit'!$C$2:$P$53,MATCH($B31,'Payroll per Unit'!$B$2:$B$53,0),MATCH($E$1,'Payroll per Unit'!$C$1:$P$1,0))</f>
        <v>65949.024352273991</v>
      </c>
      <c r="F31" s="2">
        <f t="shared" ca="1" si="1"/>
        <v>54198.352393817862</v>
      </c>
      <c r="G31" s="7">
        <f t="shared" ca="1" si="2"/>
        <v>11750.671958456129</v>
      </c>
    </row>
    <row r="32" spans="1:7" x14ac:dyDescent="0.25">
      <c r="A32" t="s">
        <v>62</v>
      </c>
      <c r="B32" t="s">
        <v>63</v>
      </c>
      <c r="C32" s="4">
        <f>INDEX('Mean Zone'!$B$4:$H$58,MATCH($A32,'Mean Zone'!$A$4:$A$58,0),MATCH(C$1,'Mean Zone'!$B$2:$G$2,0))</f>
        <v>78005.843384694905</v>
      </c>
      <c r="D32" s="2">
        <f t="shared" si="0"/>
        <v>1.2159870567102875</v>
      </c>
      <c r="E32" s="4">
        <f ca="1">INDEX('Payroll per Unit'!$C$2:$P$53,MATCH($B32,'Payroll per Unit'!$B$2:$B$53,0),MATCH($E$1,'Payroll per Unit'!$C$1:$P$1,0))</f>
        <v>51714.669558929862</v>
      </c>
      <c r="F32" s="2">
        <f t="shared" ca="1" si="1"/>
        <v>62302.583193384795</v>
      </c>
      <c r="G32" s="7">
        <f t="shared" ca="1" si="2"/>
        <v>-10587.913634454933</v>
      </c>
    </row>
    <row r="33" spans="1:7" x14ac:dyDescent="0.25">
      <c r="A33" t="s">
        <v>64</v>
      </c>
      <c r="B33" t="s">
        <v>65</v>
      </c>
      <c r="C33" s="4">
        <f>INDEX('Mean Zone'!$B$4:$H$58,MATCH($A33,'Mean Zone'!$A$4:$A$58,0),MATCH(C$1,'Mean Zone'!$B$2:$G$2,0))</f>
        <v>61914.808446768999</v>
      </c>
      <c r="D33" s="2">
        <f t="shared" si="0"/>
        <v>0.96515340932445648</v>
      </c>
      <c r="E33" s="4">
        <f ca="1">INDEX('Payroll per Unit'!$C$2:$P$53,MATCH($B33,'Payroll per Unit'!$B$2:$B$53,0),MATCH($E$1,'Payroll per Unit'!$C$1:$P$1,0))</f>
        <v>66051.40544393695</v>
      </c>
      <c r="F33" s="2">
        <f t="shared" ca="1" si="1"/>
        <v>49450.814666970946</v>
      </c>
      <c r="G33" s="7">
        <f t="shared" ca="1" si="2"/>
        <v>16600.590776966004</v>
      </c>
    </row>
    <row r="34" spans="1:7" x14ac:dyDescent="0.25">
      <c r="A34" t="s">
        <v>66</v>
      </c>
      <c r="B34" t="s">
        <v>67</v>
      </c>
      <c r="C34" s="4">
        <f>INDEX('Mean Zone'!$B$4:$H$58,MATCH($A34,'Mean Zone'!$A$4:$A$58,0),MATCH(C$1,'Mean Zone'!$B$2:$G$2,0))</f>
        <v>81155.859583681595</v>
      </c>
      <c r="D34" s="2">
        <f t="shared" si="0"/>
        <v>1.2650908002273673</v>
      </c>
      <c r="E34" s="4">
        <f ca="1">INDEX('Payroll per Unit'!$C$2:$P$53,MATCH($B34,'Payroll per Unit'!$B$2:$B$53,0),MATCH($E$1,'Payroll per Unit'!$C$1:$P$1,0))</f>
        <v>48655.515980711003</v>
      </c>
      <c r="F34" s="2">
        <f t="shared" ca="1" si="1"/>
        <v>64818.473513678211</v>
      </c>
      <c r="G34" s="7">
        <f t="shared" ca="1" si="2"/>
        <v>-16162.957532967208</v>
      </c>
    </row>
    <row r="35" spans="1:7" x14ac:dyDescent="0.25">
      <c r="A35" t="s">
        <v>68</v>
      </c>
      <c r="B35" t="s">
        <v>69</v>
      </c>
      <c r="C35" s="4">
        <f>INDEX('Mean Zone'!$B$4:$H$58,MATCH($A35,'Mean Zone'!$A$4:$A$58,0),MATCH(C$1,'Mean Zone'!$B$2:$G$2,0))</f>
        <v>65179.065790362503</v>
      </c>
      <c r="D35" s="2">
        <f t="shared" si="0"/>
        <v>1.0160379906244261</v>
      </c>
      <c r="E35" s="4">
        <f ca="1">INDEX('Payroll per Unit'!$C$2:$P$53,MATCH($B35,'Payroll per Unit'!$B$2:$B$53,0),MATCH($E$1,'Payroll per Unit'!$C$1:$P$1,0))</f>
        <v>64994.576152385031</v>
      </c>
      <c r="F35" s="2">
        <f t="shared" ca="1" si="1"/>
        <v>52057.948387850047</v>
      </c>
      <c r="G35" s="7">
        <f t="shared" ca="1" si="2"/>
        <v>12936.627764534984</v>
      </c>
    </row>
    <row r="36" spans="1:7" x14ac:dyDescent="0.25">
      <c r="A36" t="s">
        <v>70</v>
      </c>
      <c r="B36" t="s">
        <v>71</v>
      </c>
      <c r="C36" s="4">
        <f>INDEX('Mean Zone'!$B$4:$H$58,MATCH($A36,'Mean Zone'!$A$4:$A$58,0),MATCH(C$1,'Mean Zone'!$B$2:$G$2,0))</f>
        <v>56229.674471166698</v>
      </c>
      <c r="D36" s="2">
        <f t="shared" si="0"/>
        <v>0.8765312109090917</v>
      </c>
      <c r="E36" s="4">
        <f ca="1">INDEX('Payroll per Unit'!$C$2:$P$53,MATCH($B36,'Payroll per Unit'!$B$2:$B$53,0),MATCH($E$1,'Payroll per Unit'!$C$1:$P$1,0))</f>
        <v>50764.763682580029</v>
      </c>
      <c r="F36" s="2">
        <f t="shared" ca="1" si="1"/>
        <v>44910.148005196272</v>
      </c>
      <c r="G36" s="7">
        <f t="shared" ca="1" si="2"/>
        <v>5854.6156773837574</v>
      </c>
    </row>
    <row r="37" spans="1:7" x14ac:dyDescent="0.25">
      <c r="A37" t="s">
        <v>72</v>
      </c>
      <c r="B37" t="s">
        <v>73</v>
      </c>
      <c r="C37" s="4">
        <f>INDEX('Mean Zone'!$B$4:$H$58,MATCH($A37,'Mean Zone'!$A$4:$A$58,0),MATCH(C$1,'Mean Zone'!$B$2:$G$2,0))</f>
        <v>64460.946468083697</v>
      </c>
      <c r="D37" s="2">
        <f t="shared" si="0"/>
        <v>1.0048436523136641</v>
      </c>
      <c r="E37" s="4">
        <f ca="1">INDEX('Payroll per Unit'!$C$2:$P$53,MATCH($B37,'Payroll per Unit'!$B$2:$B$53,0),MATCH($E$1,'Payroll per Unit'!$C$1:$P$1,0))</f>
        <v>48797.344295991781</v>
      </c>
      <c r="F37" s="2">
        <f t="shared" ca="1" si="1"/>
        <v>51484.392781273134</v>
      </c>
      <c r="G37" s="7">
        <f t="shared" ca="1" si="2"/>
        <v>-2687.0484852813534</v>
      </c>
    </row>
    <row r="38" spans="1:7" x14ac:dyDescent="0.25">
      <c r="A38" t="s">
        <v>74</v>
      </c>
      <c r="B38" t="s">
        <v>75</v>
      </c>
      <c r="C38" s="4">
        <f>INDEX('Mean Zone'!$B$4:$H$58,MATCH($A38,'Mean Zone'!$A$4:$A$58,0),MATCH(C$1,'Mean Zone'!$B$2:$G$2,0))</f>
        <v>56945.135069318501</v>
      </c>
      <c r="D38" s="2">
        <f t="shared" si="0"/>
        <v>0.88768410393850661</v>
      </c>
      <c r="E38" s="4">
        <f ca="1">INDEX('Payroll per Unit'!$C$2:$P$53,MATCH($B38,'Payroll per Unit'!$B$2:$B$53,0),MATCH($E$1,'Payroll per Unit'!$C$1:$P$1,0))</f>
        <v>49307.759589543122</v>
      </c>
      <c r="F38" s="2">
        <f t="shared" ca="1" si="1"/>
        <v>45481.580112123367</v>
      </c>
      <c r="G38" s="7">
        <f t="shared" ca="1" si="2"/>
        <v>3826.1794774197551</v>
      </c>
    </row>
    <row r="39" spans="1:7" x14ac:dyDescent="0.25">
      <c r="A39" t="s">
        <v>76</v>
      </c>
      <c r="B39" t="s">
        <v>77</v>
      </c>
      <c r="C39" s="4">
        <f>INDEX('Mean Zone'!$B$4:$H$58,MATCH($A39,'Mean Zone'!$A$4:$A$58,0),MATCH(C$1,'Mean Zone'!$B$2:$G$2,0))</f>
        <v>65717.523561465001</v>
      </c>
      <c r="D39" s="2">
        <f t="shared" si="0"/>
        <v>1.0244316910426972</v>
      </c>
      <c r="E39" s="4">
        <f ca="1">INDEX('Payroll per Unit'!$C$2:$P$53,MATCH($B39,'Payroll per Unit'!$B$2:$B$53,0),MATCH($E$1,'Payroll per Unit'!$C$1:$P$1,0))</f>
        <v>44322.780219780223</v>
      </c>
      <c r="F39" s="2">
        <f t="shared" ca="1" si="1"/>
        <v>52488.009888689092</v>
      </c>
      <c r="G39" s="7">
        <f t="shared" ca="1" si="2"/>
        <v>-8165.2296689088689</v>
      </c>
    </row>
    <row r="40" spans="1:7" x14ac:dyDescent="0.25">
      <c r="A40" t="s">
        <v>78</v>
      </c>
      <c r="B40" t="s">
        <v>79</v>
      </c>
      <c r="C40" s="4">
        <f>INDEX('Mean Zone'!$B$4:$H$58,MATCH($A40,'Mean Zone'!$A$4:$A$58,0),MATCH(C$1,'Mean Zone'!$B$2:$G$2,0))</f>
        <v>69524.911961256294</v>
      </c>
      <c r="D40" s="2">
        <f t="shared" si="0"/>
        <v>1.0837828218443095</v>
      </c>
      <c r="E40" s="4">
        <f ca="1">INDEX('Payroll per Unit'!$C$2:$P$53,MATCH($B40,'Payroll per Unit'!$B$2:$B$53,0),MATCH($E$1,'Payroll per Unit'!$C$1:$P$1,0))</f>
        <v>58561.378760136016</v>
      </c>
      <c r="F40" s="2">
        <f t="shared" ca="1" si="1"/>
        <v>55528.937622239719</v>
      </c>
      <c r="G40" s="7">
        <f t="shared" ca="1" si="2"/>
        <v>3032.4411378962977</v>
      </c>
    </row>
    <row r="41" spans="1:7" x14ac:dyDescent="0.25">
      <c r="A41" t="s">
        <v>80</v>
      </c>
      <c r="B41" t="s">
        <v>81</v>
      </c>
      <c r="C41" s="4">
        <f>INDEX('Mean Zone'!$B$4:$H$58,MATCH($A41,'Mean Zone'!$A$4:$A$58,0),MATCH(C$1,'Mean Zone'!$B$2:$G$2,0))</f>
        <v>73633.513986408696</v>
      </c>
      <c r="D41" s="2">
        <f t="shared" si="0"/>
        <v>1.1478293940878863</v>
      </c>
      <c r="E41" s="4">
        <f ca="1">INDEX('Payroll per Unit'!$C$2:$P$53,MATCH($B41,'Payroll per Unit'!$B$2:$B$53,0),MATCH($E$1,'Payroll per Unit'!$C$1:$P$1,0))</f>
        <v>49633.240385234123</v>
      </c>
      <c r="F41" s="2">
        <f t="shared" ca="1" si="1"/>
        <v>58810.442037469089</v>
      </c>
      <c r="G41" s="7">
        <f t="shared" ca="1" si="2"/>
        <v>-9177.2016522349659</v>
      </c>
    </row>
    <row r="42" spans="1:7" x14ac:dyDescent="0.25">
      <c r="A42" t="s">
        <v>82</v>
      </c>
      <c r="B42" t="s">
        <v>83</v>
      </c>
      <c r="C42" s="4">
        <f>INDEX('Mean Zone'!$B$4:$H$58,MATCH($A42,'Mean Zone'!$A$4:$A$58,0),MATCH(C$1,'Mean Zone'!$B$2:$G$2,0))</f>
        <v>58992.530433624801</v>
      </c>
      <c r="D42" s="2">
        <f t="shared" si="0"/>
        <v>0.91959974198484273</v>
      </c>
      <c r="E42" s="4">
        <f ca="1">INDEX('Payroll per Unit'!$C$2:$P$53,MATCH($B42,'Payroll per Unit'!$B$2:$B$53,0),MATCH($E$1,'Payroll per Unit'!$C$1:$P$1,0))</f>
        <v>61103.347859523201</v>
      </c>
      <c r="F42" s="2">
        <f t="shared" ca="1" si="1"/>
        <v>47116.816839010309</v>
      </c>
      <c r="G42" s="7">
        <f t="shared" ca="1" si="2"/>
        <v>13986.531020512892</v>
      </c>
    </row>
    <row r="43" spans="1:7" x14ac:dyDescent="0.25">
      <c r="A43" t="s">
        <v>84</v>
      </c>
      <c r="B43" t="s">
        <v>85</v>
      </c>
      <c r="C43" s="4">
        <f>INDEX('Mean Zone'!$B$4:$H$58,MATCH($A43,'Mean Zone'!$A$4:$A$58,0),MATCH(C$1,'Mean Zone'!$B$2:$G$2,0))</f>
        <v>56757.265452769097</v>
      </c>
      <c r="D43" s="2">
        <f t="shared" si="0"/>
        <v>0.88475551535897434</v>
      </c>
      <c r="E43" s="4">
        <f ca="1">INDEX('Payroll per Unit'!$C$2:$P$53,MATCH($B43,'Payroll per Unit'!$B$2:$B$53,0),MATCH($E$1,'Payroll per Unit'!$C$1:$P$1,0))</f>
        <v>42153.528080808079</v>
      </c>
      <c r="F43" s="2">
        <f t="shared" ca="1" si="1"/>
        <v>45331.53029653641</v>
      </c>
      <c r="G43" s="7">
        <f t="shared" ca="1" si="2"/>
        <v>-3178.0022157283311</v>
      </c>
    </row>
    <row r="44" spans="1:7" x14ac:dyDescent="0.25">
      <c r="A44" t="s">
        <v>86</v>
      </c>
      <c r="B44" t="s">
        <v>87</v>
      </c>
      <c r="C44" s="4">
        <f>INDEX('Mean Zone'!$B$4:$H$58,MATCH($A44,'Mean Zone'!$A$4:$A$58,0),MATCH(C$1,'Mean Zone'!$B$2:$G$2,0))</f>
        <v>60639.588489205402</v>
      </c>
      <c r="D44" s="2">
        <f t="shared" si="0"/>
        <v>0.94527475798793081</v>
      </c>
      <c r="E44" s="4">
        <f ca="1">INDEX('Payroll per Unit'!$C$2:$P$53,MATCH($B44,'Payroll per Unit'!$B$2:$B$53,0),MATCH($E$1,'Payroll per Unit'!$C$1:$P$1,0))</f>
        <v>45282.7685876381</v>
      </c>
      <c r="F44" s="2">
        <f t="shared" ca="1" si="1"/>
        <v>48432.30766738431</v>
      </c>
      <c r="G44" s="7">
        <f t="shared" ca="1" si="2"/>
        <v>-3149.5390797462096</v>
      </c>
    </row>
    <row r="45" spans="1:7" x14ac:dyDescent="0.25">
      <c r="A45" t="s">
        <v>88</v>
      </c>
      <c r="B45" t="s">
        <v>89</v>
      </c>
      <c r="C45" s="4">
        <f>INDEX('Mean Zone'!$B$4:$H$58,MATCH($A45,'Mean Zone'!$A$4:$A$58,0),MATCH(C$1,'Mean Zone'!$B$2:$G$2,0))</f>
        <v>68674.294443120496</v>
      </c>
      <c r="D45" s="2">
        <f t="shared" si="0"/>
        <v>1.070523047353273</v>
      </c>
      <c r="E45" s="4">
        <f ca="1">INDEX('Payroll per Unit'!$C$2:$P$53,MATCH($B45,'Payroll per Unit'!$B$2:$B$53,0),MATCH($E$1,'Payroll per Unit'!$C$1:$P$1,0))</f>
        <v>55383.875670928079</v>
      </c>
      <c r="F45" s="2">
        <f t="shared" ca="1" si="1"/>
        <v>54849.556868312706</v>
      </c>
      <c r="G45" s="7">
        <f t="shared" ca="1" si="2"/>
        <v>534.31880261537299</v>
      </c>
    </row>
    <row r="46" spans="1:7" x14ac:dyDescent="0.25">
      <c r="A46" t="s">
        <v>90</v>
      </c>
      <c r="B46" t="s">
        <v>91</v>
      </c>
      <c r="C46" s="4">
        <f>INDEX('Mean Zone'!$B$4:$H$58,MATCH($A46,'Mean Zone'!$A$4:$A$58,0),MATCH(C$1,'Mean Zone'!$B$2:$G$2,0))</f>
        <v>64150.22508194347</v>
      </c>
      <c r="D46" s="2">
        <f t="shared" si="0"/>
        <v>1</v>
      </c>
      <c r="E46" s="4">
        <f ca="1">INDEX('Payroll per Unit'!$C$2:$P$53,MATCH($B46,'Payroll per Unit'!$B$2:$B$53,0),MATCH($E$1,'Payroll per Unit'!$C$1:$P$1,0))</f>
        <v>51236.22233441961</v>
      </c>
      <c r="F46" s="2">
        <f t="shared" ca="1" si="1"/>
        <v>51236.22233441961</v>
      </c>
      <c r="G46" s="7">
        <f t="shared" ca="1" si="2"/>
        <v>0</v>
      </c>
    </row>
    <row r="47" spans="1:7" x14ac:dyDescent="0.25">
      <c r="A47" t="s">
        <v>92</v>
      </c>
      <c r="B47" t="s">
        <v>93</v>
      </c>
      <c r="C47" s="4">
        <f>INDEX('Mean Zone'!$B$4:$H$58,MATCH($A47,'Mean Zone'!$A$4:$A$58,0),MATCH(C$1,'Mean Zone'!$B$2:$G$2,0))</f>
        <v>62272.951509602397</v>
      </c>
      <c r="D47" s="2">
        <f t="shared" si="0"/>
        <v>0.97073629016978347</v>
      </c>
      <c r="E47" s="4">
        <f ca="1">INDEX('Payroll per Unit'!$C$2:$P$53,MATCH($B47,'Payroll per Unit'!$B$2:$B$53,0),MATCH($E$1,'Payroll per Unit'!$C$1:$P$1,0))</f>
        <v>53347.681540532147</v>
      </c>
      <c r="F47" s="2">
        <f t="shared" ca="1" si="1"/>
        <v>49736.860391228693</v>
      </c>
      <c r="G47" s="7">
        <f t="shared" ca="1" si="2"/>
        <v>3610.8211493034541</v>
      </c>
    </row>
    <row r="48" spans="1:7" x14ac:dyDescent="0.25">
      <c r="A48" t="s">
        <v>94</v>
      </c>
      <c r="B48" t="s">
        <v>95</v>
      </c>
      <c r="C48" s="4">
        <f>INDEX('Mean Zone'!$B$4:$H$58,MATCH($A48,'Mean Zone'!$A$4:$A$58,0),MATCH(C$1,'Mean Zone'!$B$2:$G$2,0))</f>
        <v>62530.906551205699</v>
      </c>
      <c r="D48" s="2">
        <f t="shared" si="0"/>
        <v>0.97475739907896963</v>
      </c>
      <c r="E48" s="4">
        <f ca="1">INDEX('Payroll per Unit'!$C$2:$P$53,MATCH($B48,'Payroll per Unit'!$B$2:$B$53,0),MATCH($E$1,'Payroll per Unit'!$C$1:$P$1,0))</f>
        <v>48762.557184750731</v>
      </c>
      <c r="F48" s="2">
        <f t="shared" ca="1" si="1"/>
        <v>49942.886821330671</v>
      </c>
      <c r="G48" s="7">
        <f t="shared" ca="1" si="2"/>
        <v>-1180.3296365799397</v>
      </c>
    </row>
    <row r="49" spans="1:7" x14ac:dyDescent="0.25">
      <c r="A49" t="s">
        <v>96</v>
      </c>
      <c r="B49" t="s">
        <v>97</v>
      </c>
      <c r="C49" s="4">
        <f>INDEX('Mean Zone'!$B$4:$H$58,MATCH($A49,'Mean Zone'!$A$4:$A$58,0),MATCH(C$1,'Mean Zone'!$B$2:$G$2,0))</f>
        <v>74143.688102809101</v>
      </c>
      <c r="D49" s="2">
        <f t="shared" si="0"/>
        <v>1.1557821973048465</v>
      </c>
      <c r="E49" s="4">
        <f ca="1">INDEX('Payroll per Unit'!$C$2:$P$53,MATCH($B49,'Payroll per Unit'!$B$2:$B$53,0),MATCH($E$1,'Payroll per Unit'!$C$1:$P$1,0))</f>
        <v>54576.596049986205</v>
      </c>
      <c r="F49" s="2">
        <f t="shared" ca="1" si="1"/>
        <v>59217.913631275151</v>
      </c>
      <c r="G49" s="7">
        <f t="shared" ca="1" si="2"/>
        <v>-4641.3175812889458</v>
      </c>
    </row>
    <row r="50" spans="1:7" x14ac:dyDescent="0.25">
      <c r="A50" t="s">
        <v>98</v>
      </c>
      <c r="B50" t="s">
        <v>99</v>
      </c>
      <c r="C50" s="4">
        <f>INDEX('Mean Zone'!$B$4:$H$58,MATCH($A50,'Mean Zone'!$A$4:$A$58,0),MATCH(C$1,'Mean Zone'!$B$2:$G$2,0))</f>
        <v>72115.063700089595</v>
      </c>
      <c r="D50" s="2">
        <f t="shared" si="0"/>
        <v>1.1241591687008439</v>
      </c>
      <c r="E50" s="4">
        <f ca="1">INDEX('Payroll per Unit'!$C$2:$P$53,MATCH($B50,'Payroll per Unit'!$B$2:$B$53,0),MATCH($E$1,'Payroll per Unit'!$C$1:$P$1,0))</f>
        <v>65420.317454427386</v>
      </c>
      <c r="F50" s="2">
        <f t="shared" ca="1" si="1"/>
        <v>57597.669106832756</v>
      </c>
      <c r="G50" s="7">
        <f t="shared" ca="1" si="2"/>
        <v>7822.6483475946297</v>
      </c>
    </row>
    <row r="51" spans="1:7" x14ac:dyDescent="0.25">
      <c r="A51" t="s">
        <v>100</v>
      </c>
      <c r="B51" t="s">
        <v>101</v>
      </c>
      <c r="C51" s="4">
        <f>INDEX('Mean Zone'!$B$4:$H$58,MATCH($A51,'Mean Zone'!$A$4:$A$58,0),MATCH(C$1,'Mean Zone'!$B$2:$G$2,0))</f>
        <v>55533.489449554203</v>
      </c>
      <c r="D51" s="2">
        <f t="shared" si="0"/>
        <v>0.86567879346670229</v>
      </c>
      <c r="E51" s="4">
        <f ca="1">INDEX('Payroll per Unit'!$C$2:$P$53,MATCH($B51,'Payroll per Unit'!$B$2:$B$53,0),MATCH($E$1,'Payroll per Unit'!$C$1:$P$1,0))</f>
        <v>39534.44741578812</v>
      </c>
      <c r="F51" s="2">
        <f t="shared" ca="1" si="1"/>
        <v>44354.111132252074</v>
      </c>
      <c r="G51" s="7">
        <f t="shared" ca="1" si="2"/>
        <v>-4819.6637164639542</v>
      </c>
    </row>
    <row r="52" spans="1:7" x14ac:dyDescent="0.25">
      <c r="A52" t="s">
        <v>102</v>
      </c>
      <c r="B52" t="s">
        <v>103</v>
      </c>
      <c r="C52" s="4">
        <f>INDEX('Mean Zone'!$B$4:$H$58,MATCH($A52,'Mean Zone'!$A$4:$A$58,0),MATCH(C$1,'Mean Zone'!$B$2:$G$2,0))</f>
        <v>62853.807746662402</v>
      </c>
      <c r="D52" s="2">
        <f t="shared" si="0"/>
        <v>0.97979091525204987</v>
      </c>
      <c r="E52" s="4">
        <f ca="1">INDEX('Payroll per Unit'!$C$2:$P$53,MATCH($B52,'Payroll per Unit'!$B$2:$B$53,0),MATCH($E$1,'Payroll per Unit'!$C$1:$P$1,0))</f>
        <v>51989.201945171808</v>
      </c>
      <c r="F52" s="2">
        <f t="shared" ca="1" si="1"/>
        <v>50200.785175098506</v>
      </c>
      <c r="G52" s="7">
        <f t="shared" ca="1" si="2"/>
        <v>1788.4167700733014</v>
      </c>
    </row>
    <row r="53" spans="1:7" x14ac:dyDescent="0.25">
      <c r="A53" t="s">
        <v>104</v>
      </c>
      <c r="B53" t="s">
        <v>105</v>
      </c>
      <c r="C53" s="4">
        <f>INDEX('Mean Zone'!$B$4:$H$58,MATCH($A53,'Mean Zone'!$A$4:$A$58,0),MATCH(C$1,'Mean Zone'!$B$2:$G$2,0))</f>
        <v>60453.797541198001</v>
      </c>
      <c r="D53" s="2">
        <f t="shared" si="0"/>
        <v>0.94237857254555579</v>
      </c>
      <c r="E53" s="4">
        <f ca="1">INDEX('Payroll per Unit'!$C$2:$P$53,MATCH($B53,'Payroll per Unit'!$B$2:$B$53,0),MATCH($E$1,'Payroll per Unit'!$C$1:$P$1,0))</f>
        <v>53335.491461100566</v>
      </c>
      <c r="F53" s="2">
        <f t="shared" ca="1" si="1"/>
        <v>48283.918066137077</v>
      </c>
      <c r="G53" s="7">
        <f t="shared" ca="1" si="2"/>
        <v>5051.5733949634887</v>
      </c>
    </row>
  </sheetData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D24" sqref="D24:D25"/>
    </sheetView>
  </sheetViews>
  <sheetFormatPr defaultColWidth="11" defaultRowHeight="15.75" x14ac:dyDescent="0.25"/>
  <cols>
    <col min="2" max="2" width="17.375" bestFit="1" customWidth="1"/>
    <col min="3" max="3" width="11.625" bestFit="1" customWidth="1"/>
    <col min="4" max="4" width="11.125" bestFit="1" customWidth="1"/>
    <col min="5" max="9" width="11" bestFit="1" customWidth="1"/>
    <col min="10" max="10" width="11.5" bestFit="1" customWidth="1"/>
    <col min="11" max="13" width="11" bestFit="1" customWidth="1"/>
  </cols>
  <sheetData>
    <row r="1" spans="1:16" x14ac:dyDescent="0.25">
      <c r="A1" t="s">
        <v>0</v>
      </c>
      <c r="B1" t="s">
        <v>1</v>
      </c>
      <c r="C1" s="1" t="s">
        <v>123</v>
      </c>
      <c r="D1" t="s">
        <v>124</v>
      </c>
      <c r="E1" t="s">
        <v>125</v>
      </c>
      <c r="F1" s="1" t="s">
        <v>106</v>
      </c>
      <c r="G1" t="s">
        <v>122</v>
      </c>
      <c r="H1" s="1" t="s">
        <v>107</v>
      </c>
      <c r="I1" t="s">
        <v>126</v>
      </c>
      <c r="J1" t="s">
        <v>108</v>
      </c>
      <c r="K1" t="s">
        <v>130</v>
      </c>
      <c r="L1" t="s">
        <v>129</v>
      </c>
      <c r="M1" t="s">
        <v>127</v>
      </c>
      <c r="N1" t="s">
        <v>133</v>
      </c>
      <c r="O1" t="s">
        <v>137</v>
      </c>
      <c r="P1" t="s">
        <v>134</v>
      </c>
    </row>
    <row r="2" spans="1:16" x14ac:dyDescent="0.25">
      <c r="A2" t="s">
        <v>2</v>
      </c>
      <c r="B2" t="s">
        <v>3</v>
      </c>
      <c r="C2" s="3">
        <v>52973.93</v>
      </c>
      <c r="D2" s="4">
        <v>35824.705882352944</v>
      </c>
      <c r="E2" s="4">
        <v>30504.185900314325</v>
      </c>
      <c r="F2" s="3">
        <v>30504.1859</v>
      </c>
      <c r="G2" s="4">
        <v>45671.727301403713</v>
      </c>
      <c r="H2" s="3">
        <v>31204.118910000001</v>
      </c>
      <c r="I2" s="4">
        <v>37046.638148667604</v>
      </c>
      <c r="J2" s="4">
        <v>47858.12840466926</v>
      </c>
      <c r="K2" s="4">
        <v>43530.3932468602</v>
      </c>
      <c r="L2" s="4">
        <v>37598.935967937367</v>
      </c>
      <c r="M2" s="4">
        <v>32912.095400340717</v>
      </c>
      <c r="N2" s="4">
        <v>53429.777645237496</v>
      </c>
      <c r="O2" s="4">
        <v>59976.117023086539</v>
      </c>
      <c r="P2" s="4">
        <v>55687.592567623949</v>
      </c>
    </row>
    <row r="3" spans="1:16" x14ac:dyDescent="0.25">
      <c r="A3" t="s">
        <v>4</v>
      </c>
      <c r="B3" t="s">
        <v>5</v>
      </c>
      <c r="C3" s="3">
        <v>207976.51190000001</v>
      </c>
      <c r="D3" s="4">
        <v>53446.635475996743</v>
      </c>
      <c r="E3" s="4">
        <v>46044.765217391301</v>
      </c>
      <c r="F3" s="3">
        <v>46044.765220000001</v>
      </c>
      <c r="G3" s="4">
        <v>52945.054049559287</v>
      </c>
      <c r="H3" s="3">
        <v>44070.322189999999</v>
      </c>
      <c r="I3" s="4">
        <v>61757.985096870339</v>
      </c>
      <c r="J3" s="4">
        <v>84403.108462455304</v>
      </c>
      <c r="K3" s="4">
        <v>76028.478858889459</v>
      </c>
      <c r="L3" s="4">
        <v>68379.537401574809</v>
      </c>
      <c r="M3" s="4">
        <v>62771.24705882353</v>
      </c>
      <c r="N3" s="4">
        <v>44586.662538699689</v>
      </c>
      <c r="O3" s="4">
        <v>49672.596273291929</v>
      </c>
      <c r="P3" s="4">
        <v>45858.698948204008</v>
      </c>
    </row>
    <row r="4" spans="1:16" x14ac:dyDescent="0.25">
      <c r="A4" t="s">
        <v>6</v>
      </c>
      <c r="B4" t="s">
        <v>7</v>
      </c>
      <c r="C4" s="3">
        <v>69918.190979999999</v>
      </c>
      <c r="D4" s="4">
        <v>39560.495272399821</v>
      </c>
      <c r="E4" s="4">
        <v>39183.80563319716</v>
      </c>
      <c r="F4" s="3">
        <v>39183.805630000003</v>
      </c>
      <c r="G4" s="4">
        <v>47140.409219081354</v>
      </c>
      <c r="H4" s="3">
        <v>32702.080669999999</v>
      </c>
      <c r="I4" s="4">
        <v>43166.67327851359</v>
      </c>
      <c r="J4" s="4">
        <v>67418.830422794112</v>
      </c>
      <c r="K4" s="4">
        <v>62970.985074626864</v>
      </c>
      <c r="L4" s="4">
        <v>50141.390801272777</v>
      </c>
      <c r="M4" s="4">
        <v>52341.095744680853</v>
      </c>
      <c r="N4" s="4">
        <v>66450.380769230775</v>
      </c>
      <c r="O4" s="4">
        <v>72573.901886792446</v>
      </c>
      <c r="P4" s="4">
        <v>66834.280997667331</v>
      </c>
    </row>
    <row r="5" spans="1:16" x14ac:dyDescent="0.25">
      <c r="A5" t="s">
        <v>8</v>
      </c>
      <c r="B5" t="s">
        <v>9</v>
      </c>
      <c r="C5" s="3">
        <v>80420.149090000006</v>
      </c>
      <c r="D5" s="4">
        <v>33072.440556303278</v>
      </c>
      <c r="E5" s="4">
        <v>31577.355246523388</v>
      </c>
      <c r="F5" s="3">
        <v>31577.355250000001</v>
      </c>
      <c r="G5" s="4">
        <v>42671.161993294729</v>
      </c>
      <c r="H5" s="3">
        <v>30641.014169999999</v>
      </c>
      <c r="I5" s="4">
        <v>37043.163398692814</v>
      </c>
      <c r="J5" s="4">
        <v>46066.779944289694</v>
      </c>
      <c r="K5" s="4">
        <v>41037.329581428072</v>
      </c>
      <c r="L5" s="4">
        <v>37610.534424379235</v>
      </c>
      <c r="M5" s="4">
        <v>37263.988130563797</v>
      </c>
      <c r="N5" s="4">
        <v>53442.43689705299</v>
      </c>
      <c r="O5" s="4">
        <v>53613.060562155893</v>
      </c>
      <c r="P5" s="4">
        <v>54213.929511903181</v>
      </c>
    </row>
    <row r="6" spans="1:16" x14ac:dyDescent="0.25">
      <c r="A6" t="s">
        <v>10</v>
      </c>
      <c r="B6" t="s">
        <v>11</v>
      </c>
      <c r="C6" s="3">
        <v>117184.18799999999</v>
      </c>
      <c r="D6" s="4">
        <v>52510.58810820154</v>
      </c>
      <c r="E6" s="4">
        <v>49028.712216549924</v>
      </c>
      <c r="F6" s="3">
        <v>49028.712220000001</v>
      </c>
      <c r="G6" s="4">
        <v>61974.868244672558</v>
      </c>
      <c r="H6" s="3">
        <v>49023.623</v>
      </c>
      <c r="I6" s="4">
        <v>76541.460313627962</v>
      </c>
      <c r="J6" s="4">
        <v>115481.18989844523</v>
      </c>
      <c r="K6" s="4">
        <v>89933.718895145299</v>
      </c>
      <c r="L6" s="4">
        <v>79685.867792771533</v>
      </c>
      <c r="M6" s="4">
        <v>64507.096062416189</v>
      </c>
      <c r="N6" s="4">
        <v>38847.493240296557</v>
      </c>
      <c r="O6" s="4">
        <v>38558.466341463412</v>
      </c>
      <c r="P6" s="4">
        <v>38040.736393928171</v>
      </c>
    </row>
    <row r="7" spans="1:16" x14ac:dyDescent="0.25">
      <c r="A7" t="s">
        <v>12</v>
      </c>
      <c r="B7" t="s">
        <v>13</v>
      </c>
      <c r="C7" s="3">
        <v>45814.709620000001</v>
      </c>
      <c r="D7" s="4">
        <v>48774.744160177972</v>
      </c>
      <c r="E7" s="4">
        <v>42648.905874409182</v>
      </c>
      <c r="F7" s="3">
        <v>42648.905870000002</v>
      </c>
      <c r="G7" s="4">
        <v>50780.56820122472</v>
      </c>
      <c r="H7" s="3">
        <v>35501.327369999999</v>
      </c>
      <c r="I7" s="4">
        <v>51979.288262738999</v>
      </c>
      <c r="J7" s="4">
        <v>73084.833002291824</v>
      </c>
      <c r="K7" s="4">
        <v>72651.100126573845</v>
      </c>
      <c r="L7" s="4">
        <v>54053.482442187691</v>
      </c>
      <c r="M7" s="4">
        <v>57927.689614935822</v>
      </c>
      <c r="N7" s="4">
        <v>64687.316461740476</v>
      </c>
      <c r="O7" s="4">
        <v>87870.061975736564</v>
      </c>
      <c r="P7" s="4">
        <v>74812.564612326038</v>
      </c>
    </row>
    <row r="8" spans="1:16" x14ac:dyDescent="0.25">
      <c r="A8" t="s">
        <v>14</v>
      </c>
      <c r="B8" t="s">
        <v>15</v>
      </c>
      <c r="C8" s="3">
        <v>24762.40724</v>
      </c>
      <c r="D8" s="4">
        <v>50995</v>
      </c>
      <c r="E8" s="4">
        <v>46818.37413394919</v>
      </c>
      <c r="F8" s="3">
        <v>46818.374129999997</v>
      </c>
      <c r="G8" s="4">
        <v>56958.839921165003</v>
      </c>
      <c r="H8" s="3">
        <v>49978.455979999999</v>
      </c>
      <c r="I8" s="4">
        <v>64240.987951807227</v>
      </c>
      <c r="J8" s="4">
        <v>73985.103235747301</v>
      </c>
      <c r="K8" s="4">
        <v>80101.851526600629</v>
      </c>
      <c r="L8" s="4">
        <v>57014.364672364674</v>
      </c>
      <c r="M8" s="4">
        <v>50709.6563876652</v>
      </c>
      <c r="N8" s="4">
        <v>61135.673958645493</v>
      </c>
      <c r="O8" s="4">
        <v>62413.127024722933</v>
      </c>
      <c r="P8" s="4">
        <v>60757.702758511143</v>
      </c>
    </row>
    <row r="9" spans="1:16" x14ac:dyDescent="0.25">
      <c r="A9" t="s">
        <v>16</v>
      </c>
      <c r="B9" t="s">
        <v>17</v>
      </c>
      <c r="C9" s="3">
        <v>98345.950819999998</v>
      </c>
      <c r="D9" s="4">
        <v>37517.842401500937</v>
      </c>
      <c r="E9" s="4">
        <v>35496.686940966014</v>
      </c>
      <c r="F9" s="3">
        <v>35496.68694</v>
      </c>
      <c r="G9" s="4">
        <v>49063.760815455731</v>
      </c>
      <c r="H9" s="3">
        <v>43589.980869999999</v>
      </c>
      <c r="I9" s="4">
        <v>47351.099687391456</v>
      </c>
      <c r="J9" s="4">
        <v>57844.06451612903</v>
      </c>
      <c r="K9" s="4">
        <v>69431.112368633796</v>
      </c>
      <c r="L9" s="4">
        <v>40890.40487062405</v>
      </c>
      <c r="M9" s="4">
        <v>48847.290246768505</v>
      </c>
      <c r="N9" s="4">
        <v>62580.458091286309</v>
      </c>
      <c r="O9" s="4">
        <v>58825.149188761374</v>
      </c>
      <c r="P9" s="4">
        <v>60591.89879086431</v>
      </c>
    </row>
    <row r="10" spans="1:16" x14ac:dyDescent="0.25">
      <c r="A10" t="s">
        <v>18</v>
      </c>
      <c r="B10" t="s">
        <v>19</v>
      </c>
      <c r="C10" s="3">
        <v>3462.2663849999999</v>
      </c>
      <c r="D10" s="4">
        <v>63474.883720930229</v>
      </c>
      <c r="E10" s="4">
        <v>53406.244343891405</v>
      </c>
      <c r="F10" s="3">
        <v>53406.244339999997</v>
      </c>
      <c r="G10" s="4">
        <v>55153.381995133823</v>
      </c>
      <c r="H10" s="3">
        <v>56868.034760000002</v>
      </c>
      <c r="I10" s="4">
        <v>65426.955153422503</v>
      </c>
      <c r="J10" s="4">
        <v>73339.505666486773</v>
      </c>
      <c r="K10" s="4">
        <v>83849.08618331053</v>
      </c>
      <c r="L10" s="4">
        <v>60020.120509849359</v>
      </c>
      <c r="M10" s="4">
        <v>79408.322809711157</v>
      </c>
      <c r="N10" s="4">
        <v>43470.990961380441</v>
      </c>
      <c r="O10" s="4">
        <v>54964.436756756753</v>
      </c>
      <c r="P10" s="4">
        <v>50743.354107648724</v>
      </c>
    </row>
    <row r="11" spans="1:16" x14ac:dyDescent="0.25">
      <c r="A11" t="s">
        <v>20</v>
      </c>
      <c r="B11" t="s">
        <v>21</v>
      </c>
      <c r="C11" s="3">
        <v>122971.8654</v>
      </c>
      <c r="D11" s="4">
        <v>38986.861133338185</v>
      </c>
      <c r="E11" s="4">
        <v>36160.904267079371</v>
      </c>
      <c r="F11" s="3">
        <v>36160.904269999999</v>
      </c>
      <c r="G11" s="4">
        <v>47713.606058579644</v>
      </c>
      <c r="H11" s="3">
        <v>31178.545529999999</v>
      </c>
      <c r="I11" s="4">
        <v>43955.157475838547</v>
      </c>
      <c r="J11" s="4">
        <v>69892.618562436968</v>
      </c>
      <c r="K11" s="4">
        <v>59806.321751606265</v>
      </c>
      <c r="L11" s="4">
        <v>44773.281246774692</v>
      </c>
      <c r="M11" s="4">
        <v>50719.718538565627</v>
      </c>
      <c r="N11" s="4">
        <v>85737.794957983191</v>
      </c>
      <c r="O11" s="4">
        <v>50529.348377997179</v>
      </c>
      <c r="P11" s="4">
        <v>67994.791998446293</v>
      </c>
    </row>
    <row r="12" spans="1:16" x14ac:dyDescent="0.25">
      <c r="A12" t="s">
        <v>22</v>
      </c>
      <c r="B12" t="s">
        <v>23</v>
      </c>
      <c r="C12" s="3">
        <v>58908.616759999997</v>
      </c>
      <c r="D12" s="4">
        <v>30832.287719298245</v>
      </c>
      <c r="E12" s="4">
        <v>31898.435471100554</v>
      </c>
      <c r="F12" s="3">
        <v>31898.43547</v>
      </c>
      <c r="G12" s="4">
        <v>46348.827763070811</v>
      </c>
      <c r="H12" s="3">
        <v>33574.691330000001</v>
      </c>
      <c r="I12" s="4">
        <v>34273.562926404411</v>
      </c>
      <c r="J12" s="4">
        <v>46025.895690143123</v>
      </c>
      <c r="K12" s="4">
        <v>43481.574731026463</v>
      </c>
      <c r="L12" s="4">
        <v>36376.093824502037</v>
      </c>
      <c r="M12" s="4">
        <v>47178.835710099629</v>
      </c>
      <c r="N12" s="4">
        <v>49389.267372771894</v>
      </c>
      <c r="O12" s="4">
        <v>48029.739502055883</v>
      </c>
      <c r="P12" s="4">
        <v>49636.127681124883</v>
      </c>
    </row>
    <row r="13" spans="1:16" x14ac:dyDescent="0.25">
      <c r="A13" t="s">
        <v>24</v>
      </c>
      <c r="B13" t="s">
        <v>25</v>
      </c>
      <c r="C13" s="3">
        <v>139023.40359999999</v>
      </c>
      <c r="D13" s="4">
        <v>41162.183462532303</v>
      </c>
      <c r="E13" s="4">
        <v>39373.346393588603</v>
      </c>
      <c r="F13" s="3">
        <v>39373.346389999999</v>
      </c>
      <c r="G13" s="4">
        <v>44748.587762393923</v>
      </c>
      <c r="H13" s="3">
        <v>37987.33367</v>
      </c>
      <c r="I13" s="4">
        <v>51863.422261484098</v>
      </c>
      <c r="J13" s="4">
        <v>75614.879750130145</v>
      </c>
      <c r="K13" s="4">
        <v>76610.213903743323</v>
      </c>
      <c r="L13" s="4">
        <v>48897.104825291179</v>
      </c>
      <c r="M13" s="4">
        <v>41183.739130434784</v>
      </c>
      <c r="N13" s="4">
        <v>44618.085238900261</v>
      </c>
      <c r="O13" s="4">
        <v>48135.741196927978</v>
      </c>
      <c r="P13" s="4">
        <v>45925.72160160663</v>
      </c>
    </row>
    <row r="14" spans="1:16" x14ac:dyDescent="0.25">
      <c r="A14" t="s">
        <v>26</v>
      </c>
      <c r="B14" t="s">
        <v>27</v>
      </c>
      <c r="C14" s="3">
        <v>534651.72820000001</v>
      </c>
      <c r="D14" s="4">
        <v>40272.874067573495</v>
      </c>
      <c r="E14" s="4">
        <v>36634.158357771259</v>
      </c>
      <c r="F14" s="3">
        <v>36634.158360000001</v>
      </c>
      <c r="G14" s="4">
        <v>40926.301667159911</v>
      </c>
      <c r="H14" s="3">
        <v>28432.419030000001</v>
      </c>
      <c r="I14" s="4">
        <v>43409.895424836599</v>
      </c>
      <c r="J14" s="4">
        <v>61362.897637795279</v>
      </c>
      <c r="K14" s="4">
        <v>51206.730521091813</v>
      </c>
      <c r="L14" s="4">
        <v>42699.667067307695</v>
      </c>
      <c r="M14" s="4">
        <v>31986.588235294119</v>
      </c>
      <c r="N14" s="4">
        <v>47559.013019218844</v>
      </c>
      <c r="O14" s="4">
        <v>53899.360845163421</v>
      </c>
      <c r="P14" s="4">
        <v>51915.858932714618</v>
      </c>
    </row>
    <row r="15" spans="1:16" x14ac:dyDescent="0.25">
      <c r="A15" t="s">
        <v>28</v>
      </c>
      <c r="B15" t="s">
        <v>29</v>
      </c>
      <c r="C15" s="3">
        <v>73701.791280000005</v>
      </c>
      <c r="D15" s="4">
        <v>42088.907666941464</v>
      </c>
      <c r="E15" s="4">
        <v>41185.692520011042</v>
      </c>
      <c r="F15" s="3">
        <v>41185.692519999997</v>
      </c>
      <c r="G15" s="4">
        <v>45828.27219448665</v>
      </c>
      <c r="H15" s="3">
        <v>42619.850939999997</v>
      </c>
      <c r="I15" s="4">
        <v>62565.654122700529</v>
      </c>
      <c r="J15" s="4">
        <v>73174.951212712578</v>
      </c>
      <c r="K15" s="4">
        <v>75842.624337272442</v>
      </c>
      <c r="L15" s="4">
        <v>59396.264421354354</v>
      </c>
      <c r="M15" s="4">
        <v>63607.481426945989</v>
      </c>
      <c r="N15" s="4">
        <v>45325.417666303161</v>
      </c>
      <c r="O15" s="4">
        <v>56318.446776611694</v>
      </c>
      <c r="P15" s="4">
        <v>48595.679456046622</v>
      </c>
    </row>
    <row r="16" spans="1:16" x14ac:dyDescent="0.25">
      <c r="A16" t="s">
        <v>30</v>
      </c>
      <c r="B16" t="s">
        <v>31</v>
      </c>
      <c r="C16" s="3">
        <v>82693.527919999993</v>
      </c>
      <c r="D16" s="4">
        <v>34175.716395864103</v>
      </c>
      <c r="E16" s="4">
        <v>34420.601809954751</v>
      </c>
      <c r="F16" s="3">
        <v>34420.60181</v>
      </c>
      <c r="G16" s="4">
        <v>41157.238419898589</v>
      </c>
      <c r="H16" s="3">
        <v>33900.085789999997</v>
      </c>
      <c r="I16" s="4">
        <v>36248.671927846677</v>
      </c>
      <c r="J16" s="4">
        <v>51990.780269058298</v>
      </c>
      <c r="K16" s="4">
        <v>47539.441979413081</v>
      </c>
      <c r="L16" s="4">
        <v>39394.206822570261</v>
      </c>
      <c r="M16" s="4">
        <v>46907.966827919838</v>
      </c>
      <c r="N16" s="4">
        <v>57126.198334844616</v>
      </c>
      <c r="O16" s="4">
        <v>62895.185039370081</v>
      </c>
      <c r="P16" s="4">
        <v>59299.642906208719</v>
      </c>
    </row>
    <row r="17" spans="1:16" x14ac:dyDescent="0.25">
      <c r="A17" t="s">
        <v>32</v>
      </c>
      <c r="B17" t="s">
        <v>33</v>
      </c>
      <c r="C17" s="3">
        <v>250516.43419999999</v>
      </c>
      <c r="D17" s="4">
        <v>50080.155124653742</v>
      </c>
      <c r="E17" s="4">
        <v>40981.594244604319</v>
      </c>
      <c r="F17" s="3">
        <v>40981.594239999999</v>
      </c>
      <c r="G17" s="4">
        <v>51852.543285879183</v>
      </c>
      <c r="H17" s="3">
        <v>34945.838100000001</v>
      </c>
      <c r="I17" s="4">
        <v>52977.037941561277</v>
      </c>
      <c r="J17" s="4">
        <v>59166.141495233314</v>
      </c>
      <c r="K17" s="4">
        <v>56608.552194290583</v>
      </c>
      <c r="L17" s="4">
        <v>51114.971710355567</v>
      </c>
      <c r="M17" s="4">
        <v>41240.72172808132</v>
      </c>
      <c r="N17" s="4">
        <v>39425.037371134022</v>
      </c>
      <c r="O17" s="4">
        <v>46163.136077222145</v>
      </c>
      <c r="P17" s="4">
        <v>40360.041313612433</v>
      </c>
    </row>
    <row r="18" spans="1:16" x14ac:dyDescent="0.25">
      <c r="A18" t="s">
        <v>34</v>
      </c>
      <c r="B18" t="s">
        <v>35</v>
      </c>
      <c r="C18" s="3">
        <v>56511.372000000003</v>
      </c>
      <c r="D18" s="4">
        <v>37494.275477707008</v>
      </c>
      <c r="E18" s="4">
        <v>36287.208077893978</v>
      </c>
      <c r="F18" s="3">
        <v>36287.208079999997</v>
      </c>
      <c r="G18" s="4">
        <v>45949.841561503257</v>
      </c>
      <c r="H18" s="3">
        <v>31145.734690000001</v>
      </c>
      <c r="I18" s="4">
        <v>39367.638065522624</v>
      </c>
      <c r="J18" s="4">
        <v>57266.906855210575</v>
      </c>
      <c r="K18" s="4">
        <v>48789.400399733509</v>
      </c>
      <c r="L18" s="4">
        <v>39774.026161704249</v>
      </c>
      <c r="M18" s="4">
        <v>40138.929936305729</v>
      </c>
      <c r="N18" s="4">
        <v>50633.375295043275</v>
      </c>
      <c r="O18" s="4">
        <v>63042.493285293152</v>
      </c>
      <c r="P18" s="4">
        <v>52448.413102273866</v>
      </c>
    </row>
    <row r="19" spans="1:16" x14ac:dyDescent="0.25">
      <c r="A19" t="s">
        <v>36</v>
      </c>
      <c r="B19" t="s">
        <v>37</v>
      </c>
      <c r="C19" s="3">
        <v>138953.09270000001</v>
      </c>
      <c r="D19" s="4">
        <v>34546.733834586463</v>
      </c>
      <c r="E19" s="4">
        <v>26552.657766990291</v>
      </c>
      <c r="F19" s="3">
        <v>26552.657770000002</v>
      </c>
      <c r="G19" s="4">
        <v>41794.069866515194</v>
      </c>
      <c r="H19" s="3">
        <v>30351.179499999998</v>
      </c>
      <c r="I19" s="4">
        <v>32475.05977264393</v>
      </c>
      <c r="J19" s="4">
        <v>50308.69255367748</v>
      </c>
      <c r="K19" s="4">
        <v>47698.027805362464</v>
      </c>
      <c r="L19" s="4">
        <v>37685.264984227128</v>
      </c>
      <c r="M19" s="4">
        <v>44938.579256360077</v>
      </c>
      <c r="N19" s="4">
        <v>44614.685109141996</v>
      </c>
      <c r="O19" s="4">
        <v>50133.049986342528</v>
      </c>
      <c r="P19" s="4">
        <v>46662.142244772986</v>
      </c>
    </row>
    <row r="20" spans="1:16" x14ac:dyDescent="0.25">
      <c r="A20" t="s">
        <v>38</v>
      </c>
      <c r="B20" t="s">
        <v>39</v>
      </c>
      <c r="C20" s="3">
        <v>199050.78390000001</v>
      </c>
      <c r="D20" s="4">
        <v>39489.567683881061</v>
      </c>
      <c r="E20" s="4">
        <v>32958.144208037826</v>
      </c>
      <c r="F20" s="3">
        <v>32958.144209999999</v>
      </c>
      <c r="G20" s="4">
        <v>45475.948868492436</v>
      </c>
      <c r="H20" s="3">
        <v>31145.117549999999</v>
      </c>
      <c r="I20" s="4">
        <v>41314.533533383343</v>
      </c>
      <c r="J20" s="4">
        <v>50013.271422877639</v>
      </c>
      <c r="K20" s="4">
        <v>45081.245344954441</v>
      </c>
      <c r="L20" s="4">
        <v>40121.837069220892</v>
      </c>
      <c r="M20" s="4">
        <v>39263.19</v>
      </c>
      <c r="N20" s="4">
        <v>44141.857512344228</v>
      </c>
      <c r="O20" s="4">
        <v>39830.762626985263</v>
      </c>
      <c r="P20" s="4">
        <v>41797.569995286511</v>
      </c>
    </row>
    <row r="21" spans="1:16" x14ac:dyDescent="0.25">
      <c r="A21" t="s">
        <v>40</v>
      </c>
      <c r="B21" t="s">
        <v>41</v>
      </c>
      <c r="C21" s="3">
        <v>112570.0377</v>
      </c>
      <c r="D21" s="4">
        <v>42134.265536723164</v>
      </c>
      <c r="E21" s="4">
        <v>36622.432889963726</v>
      </c>
      <c r="F21" s="3">
        <v>36622.432889999996</v>
      </c>
      <c r="G21" s="4">
        <v>40701.415666711611</v>
      </c>
      <c r="H21" s="3">
        <v>33299.261659999996</v>
      </c>
      <c r="I21" s="4">
        <v>46177.993827160491</v>
      </c>
      <c r="J21" s="4">
        <v>45799.499122293739</v>
      </c>
      <c r="K21" s="4">
        <v>53027.778523489935</v>
      </c>
      <c r="L21" s="4">
        <v>43151.958990536281</v>
      </c>
      <c r="M21" s="4">
        <v>45059.684210526313</v>
      </c>
      <c r="N21" s="4">
        <v>46196.962647444299</v>
      </c>
      <c r="O21" s="4">
        <v>42501.714211007973</v>
      </c>
      <c r="P21" s="4">
        <v>44496.825593185968</v>
      </c>
    </row>
    <row r="22" spans="1:16" x14ac:dyDescent="0.25">
      <c r="A22" t="s">
        <v>42</v>
      </c>
      <c r="B22" t="s">
        <v>43</v>
      </c>
      <c r="C22" s="3">
        <v>58533.887060000001</v>
      </c>
      <c r="D22" s="4">
        <v>48893.282232704405</v>
      </c>
      <c r="E22" s="4">
        <v>44156.687252124648</v>
      </c>
      <c r="F22" s="3">
        <v>44156.687250000003</v>
      </c>
      <c r="G22" s="4">
        <v>51645.653066778832</v>
      </c>
      <c r="H22" s="3">
        <v>50635.921219999997</v>
      </c>
      <c r="I22" s="4">
        <v>52222.348975628091</v>
      </c>
      <c r="J22" s="4">
        <v>70274.180064308675</v>
      </c>
      <c r="K22" s="4">
        <v>67675.651827099282</v>
      </c>
      <c r="L22" s="4">
        <v>49997.265242313704</v>
      </c>
      <c r="M22" s="4">
        <v>51958.656799259945</v>
      </c>
      <c r="N22" s="4">
        <v>43526.246092184367</v>
      </c>
      <c r="O22" s="4">
        <v>61663.137697516933</v>
      </c>
      <c r="P22" s="4">
        <v>47788.419175911251</v>
      </c>
    </row>
    <row r="23" spans="1:16" x14ac:dyDescent="0.25">
      <c r="A23" t="s">
        <v>44</v>
      </c>
      <c r="B23" t="s">
        <v>45</v>
      </c>
      <c r="C23" s="3">
        <v>21384.979589999999</v>
      </c>
      <c r="D23" s="4">
        <v>54171.436277815243</v>
      </c>
      <c r="E23" s="4">
        <v>42456.326180257514</v>
      </c>
      <c r="F23" s="3">
        <v>42456.326179999996</v>
      </c>
      <c r="G23" s="4">
        <v>49069.491371774529</v>
      </c>
      <c r="H23" s="3">
        <v>46193.19773</v>
      </c>
      <c r="I23" s="4">
        <v>61200.051063829786</v>
      </c>
      <c r="J23" s="4">
        <v>73361.913468358427</v>
      </c>
      <c r="K23" s="4">
        <v>75413.906544960191</v>
      </c>
      <c r="L23" s="4">
        <v>58115.946006749153</v>
      </c>
      <c r="M23" s="4">
        <v>49420.015564202331</v>
      </c>
      <c r="N23" s="4">
        <v>56365.847017018888</v>
      </c>
      <c r="O23" s="4">
        <v>61636.818138875766</v>
      </c>
      <c r="P23" s="4">
        <v>60340.491482649843</v>
      </c>
    </row>
    <row r="24" spans="1:16" x14ac:dyDescent="0.25">
      <c r="A24" t="s">
        <v>46</v>
      </c>
      <c r="B24" t="s">
        <v>47</v>
      </c>
      <c r="C24" s="3">
        <v>142192.9008</v>
      </c>
      <c r="D24" s="4">
        <v>44419.199239956572</v>
      </c>
      <c r="E24" s="4">
        <v>37086.586686174101</v>
      </c>
      <c r="F24" s="3">
        <v>37086.586689999996</v>
      </c>
      <c r="G24" s="4">
        <v>49513.014988595634</v>
      </c>
      <c r="H24" s="3">
        <v>42219.755709999998</v>
      </c>
      <c r="I24" s="4">
        <v>57095.307801121184</v>
      </c>
      <c r="J24" s="4">
        <v>69623.497134123041</v>
      </c>
      <c r="K24" s="4">
        <v>62124.247940654437</v>
      </c>
      <c r="L24" s="4">
        <v>50868.691471498008</v>
      </c>
      <c r="M24" s="4">
        <v>36633.174161896975</v>
      </c>
      <c r="N24" s="4">
        <v>59702.138181818184</v>
      </c>
      <c r="O24" s="4">
        <v>65762.75336617406</v>
      </c>
      <c r="P24" s="4">
        <v>62585.967495627694</v>
      </c>
    </row>
    <row r="25" spans="1:16" x14ac:dyDescent="0.25">
      <c r="A25" t="s">
        <v>48</v>
      </c>
      <c r="B25" t="s">
        <v>49</v>
      </c>
      <c r="C25" s="3">
        <v>110139.1869</v>
      </c>
      <c r="D25" s="4">
        <v>45369.967180005049</v>
      </c>
      <c r="E25" s="4">
        <v>47846.544539116963</v>
      </c>
      <c r="F25" s="3">
        <v>47846.544540000003</v>
      </c>
      <c r="G25" s="4">
        <v>55354.411408435197</v>
      </c>
      <c r="H25" s="3">
        <v>53374.999949999998</v>
      </c>
      <c r="I25" s="4">
        <v>55080.131708923276</v>
      </c>
      <c r="J25" s="4">
        <v>54695.798454820288</v>
      </c>
      <c r="K25" s="4">
        <v>65944.364808996193</v>
      </c>
      <c r="L25" s="4">
        <v>55872.67694427698</v>
      </c>
      <c r="M25" s="4">
        <v>54978.262964202077</v>
      </c>
      <c r="N25" s="4">
        <v>54076.597802976612</v>
      </c>
      <c r="O25" s="4">
        <v>55409.653812699333</v>
      </c>
      <c r="P25" s="4">
        <v>51717.858525782984</v>
      </c>
    </row>
    <row r="26" spans="1:16" x14ac:dyDescent="0.25">
      <c r="A26" t="s">
        <v>50</v>
      </c>
      <c r="B26" t="s">
        <v>51</v>
      </c>
      <c r="C26" s="3">
        <v>135316.09299999999</v>
      </c>
      <c r="D26" s="4">
        <v>30441.06427503737</v>
      </c>
      <c r="E26" s="4">
        <v>27749.320825515948</v>
      </c>
      <c r="F26" s="3">
        <v>27749.320830000001</v>
      </c>
      <c r="G26" s="4">
        <v>41347.062003780717</v>
      </c>
      <c r="H26" s="3">
        <v>27336.514139999999</v>
      </c>
      <c r="I26" s="4">
        <v>29617.551064991807</v>
      </c>
      <c r="J26" s="4">
        <v>39506.001662510389</v>
      </c>
      <c r="K26" s="4">
        <v>35735.090528956724</v>
      </c>
      <c r="L26" s="4">
        <v>31282.976663356505</v>
      </c>
      <c r="M26" s="4">
        <v>28536.246575342466</v>
      </c>
      <c r="N26" s="4">
        <v>58355.516749304632</v>
      </c>
      <c r="O26" s="4">
        <v>65430.518842530284</v>
      </c>
      <c r="P26" s="4">
        <v>58272.923558421848</v>
      </c>
    </row>
    <row r="27" spans="1:16" x14ac:dyDescent="0.25">
      <c r="A27" t="s">
        <v>52</v>
      </c>
      <c r="B27" t="s">
        <v>53</v>
      </c>
      <c r="C27" s="3">
        <v>83067.656690000003</v>
      </c>
      <c r="D27" s="4">
        <v>30504.257460097153</v>
      </c>
      <c r="E27" s="4">
        <v>31788.241105064881</v>
      </c>
      <c r="F27" s="3">
        <v>31788.241109999999</v>
      </c>
      <c r="G27" s="4">
        <v>42195.113340765514</v>
      </c>
      <c r="H27" s="3">
        <v>32884.615039999997</v>
      </c>
      <c r="I27" s="4">
        <v>31695.141176470588</v>
      </c>
      <c r="J27" s="4">
        <v>58432.105134805584</v>
      </c>
      <c r="K27" s="4">
        <v>47079.848275862067</v>
      </c>
      <c r="L27" s="4">
        <v>37506.160353009742</v>
      </c>
      <c r="M27" s="4">
        <v>52274.802281368822</v>
      </c>
      <c r="N27" s="4">
        <v>38285.768527918779</v>
      </c>
      <c r="O27" s="4">
        <v>43833.825255972697</v>
      </c>
      <c r="P27" s="4">
        <v>39837.208711433756</v>
      </c>
    </row>
    <row r="28" spans="1:16" x14ac:dyDescent="0.25">
      <c r="A28" t="s">
        <v>54</v>
      </c>
      <c r="B28" t="s">
        <v>55</v>
      </c>
      <c r="C28" s="3">
        <v>357860.96</v>
      </c>
      <c r="D28" s="4">
        <v>38081.118047673095</v>
      </c>
      <c r="E28" s="4">
        <v>39054.800000000003</v>
      </c>
      <c r="F28" s="3">
        <v>39054.800000000003</v>
      </c>
      <c r="G28" s="4">
        <v>39644.477650727647</v>
      </c>
      <c r="H28" s="3">
        <v>35578.400710000002</v>
      </c>
      <c r="I28" s="4">
        <v>45400.819459459461</v>
      </c>
      <c r="J28" s="4">
        <v>59159.679144385023</v>
      </c>
      <c r="K28" s="4">
        <v>51593.596893203881</v>
      </c>
      <c r="L28" s="4">
        <v>48170.90214516603</v>
      </c>
      <c r="M28" s="4">
        <v>36612.387096774197</v>
      </c>
      <c r="N28" s="4">
        <v>38607.851693213757</v>
      </c>
      <c r="O28" s="4">
        <v>42719.019905899382</v>
      </c>
      <c r="P28" s="4">
        <v>40346.062019914651</v>
      </c>
    </row>
    <row r="29" spans="1:16" x14ac:dyDescent="0.25">
      <c r="A29" t="s">
        <v>56</v>
      </c>
      <c r="B29" t="s">
        <v>57</v>
      </c>
      <c r="C29" s="3">
        <v>150232.98819999999</v>
      </c>
      <c r="D29" s="4">
        <v>33914.139518413598</v>
      </c>
      <c r="E29" s="4">
        <v>36653.986928104576</v>
      </c>
      <c r="F29" s="3">
        <v>36653.986929999999</v>
      </c>
      <c r="G29" s="4">
        <v>40480.545937065588</v>
      </c>
      <c r="H29" s="3">
        <v>34946.937709999998</v>
      </c>
      <c r="I29" s="4">
        <v>40902.523656407902</v>
      </c>
      <c r="J29" s="4">
        <v>67205.438723712839</v>
      </c>
      <c r="K29" s="4">
        <v>56148.556179775282</v>
      </c>
      <c r="L29" s="4">
        <v>42484.13697575991</v>
      </c>
      <c r="M29" s="4">
        <v>46605.211267605635</v>
      </c>
      <c r="N29" s="4">
        <v>43021.754810335347</v>
      </c>
      <c r="O29" s="4">
        <v>47865.21016738996</v>
      </c>
      <c r="P29" s="4">
        <v>46127.982051282052</v>
      </c>
    </row>
    <row r="30" spans="1:16" x14ac:dyDescent="0.25">
      <c r="A30" t="s">
        <v>58</v>
      </c>
      <c r="B30" t="s">
        <v>59</v>
      </c>
      <c r="C30" s="3">
        <v>93831.751459999999</v>
      </c>
      <c r="D30" s="4">
        <v>49962.109181141437</v>
      </c>
      <c r="E30" s="4">
        <v>50874.010175240248</v>
      </c>
      <c r="F30" s="3">
        <v>50874.010179999997</v>
      </c>
      <c r="G30" s="4">
        <v>53155.87083732312</v>
      </c>
      <c r="H30" s="3">
        <v>47019.101869999999</v>
      </c>
      <c r="I30" s="4">
        <v>60568.730805989166</v>
      </c>
      <c r="J30" s="4">
        <v>105712.12629957644</v>
      </c>
      <c r="K30" s="4">
        <v>76908.110847584569</v>
      </c>
      <c r="L30" s="4">
        <v>58820.512526843238</v>
      </c>
      <c r="M30" s="4">
        <v>74136.049792531121</v>
      </c>
      <c r="N30" s="4">
        <v>42915.774383078729</v>
      </c>
      <c r="O30" s="4">
        <v>52223.647936350077</v>
      </c>
      <c r="P30" s="4">
        <v>44439.997624703086</v>
      </c>
    </row>
    <row r="31" spans="1:16" x14ac:dyDescent="0.25">
      <c r="A31" t="s">
        <v>60</v>
      </c>
      <c r="B31" t="s">
        <v>61</v>
      </c>
      <c r="C31" s="3">
        <v>54221.708440000002</v>
      </c>
      <c r="D31" s="4">
        <v>42881.65048543689</v>
      </c>
      <c r="E31" s="4">
        <v>37788.437025796658</v>
      </c>
      <c r="F31" s="3">
        <v>37788.437030000001</v>
      </c>
      <c r="G31" s="4">
        <v>48948.639536610724</v>
      </c>
      <c r="H31" s="3">
        <v>36965.099280000002</v>
      </c>
      <c r="I31" s="4">
        <v>49869.160944206007</v>
      </c>
      <c r="J31" s="4">
        <v>58485.109311740889</v>
      </c>
      <c r="K31" s="4">
        <v>60097.655494933751</v>
      </c>
      <c r="L31" s="4">
        <v>46926.451182534867</v>
      </c>
      <c r="M31" s="4">
        <v>42499.012987012989</v>
      </c>
      <c r="N31" s="4">
        <v>59484.632967032965</v>
      </c>
      <c r="O31" s="4">
        <v>73333.959523149431</v>
      </c>
      <c r="P31" s="4">
        <v>65949.024352273991</v>
      </c>
    </row>
    <row r="32" spans="1:16" x14ac:dyDescent="0.25">
      <c r="A32" t="s">
        <v>62</v>
      </c>
      <c r="B32" t="s">
        <v>63</v>
      </c>
      <c r="C32" s="3">
        <v>42310.57202</v>
      </c>
      <c r="D32" s="4">
        <v>59112.91851851852</v>
      </c>
      <c r="E32" s="4">
        <v>46321.590439102998</v>
      </c>
      <c r="F32" s="3">
        <v>46321.59044</v>
      </c>
      <c r="G32" s="4">
        <v>58716.378571273148</v>
      </c>
      <c r="H32" s="3">
        <v>53893.542580000001</v>
      </c>
      <c r="I32" s="4">
        <v>74324.856073767209</v>
      </c>
      <c r="J32" s="4">
        <v>85743.934817763409</v>
      </c>
      <c r="K32" s="4">
        <v>86762.683700335096</v>
      </c>
      <c r="L32" s="4">
        <v>58501.0908334489</v>
      </c>
      <c r="M32" s="4">
        <v>56861.420750696605</v>
      </c>
      <c r="N32" s="4">
        <v>51953.422018348625</v>
      </c>
      <c r="O32" s="4">
        <v>51101.334462320068</v>
      </c>
      <c r="P32" s="4">
        <v>51714.669558929862</v>
      </c>
    </row>
    <row r="33" spans="1:16" x14ac:dyDescent="0.25">
      <c r="A33" t="s">
        <v>64</v>
      </c>
      <c r="B33" t="s">
        <v>65</v>
      </c>
      <c r="C33" s="3">
        <v>141269.51209999999</v>
      </c>
      <c r="D33" s="4">
        <v>37405.50977653631</v>
      </c>
      <c r="E33" s="4">
        <v>33984.417600000001</v>
      </c>
      <c r="F33" s="3">
        <v>33984.417600000001</v>
      </c>
      <c r="G33" s="4">
        <v>48976.196084063384</v>
      </c>
      <c r="H33" s="3">
        <v>32010.382570000002</v>
      </c>
      <c r="I33" s="4">
        <v>39884.441515650738</v>
      </c>
      <c r="J33" s="4">
        <v>61227.935081148564</v>
      </c>
      <c r="K33" s="4">
        <v>55955.775288413308</v>
      </c>
      <c r="L33" s="4">
        <v>42164.501623782162</v>
      </c>
      <c r="M33" s="4">
        <v>42267.879581151836</v>
      </c>
      <c r="N33" s="4">
        <v>60482.050098508305</v>
      </c>
      <c r="O33" s="4">
        <v>71785.189786199204</v>
      </c>
      <c r="P33" s="4">
        <v>66051.40544393695</v>
      </c>
    </row>
    <row r="34" spans="1:16" x14ac:dyDescent="0.25">
      <c r="A34" t="s">
        <v>66</v>
      </c>
      <c r="B34" t="s">
        <v>67</v>
      </c>
      <c r="C34" s="3">
        <v>12776.811390000001</v>
      </c>
      <c r="D34" s="4">
        <v>52105.879488740109</v>
      </c>
      <c r="E34" s="4">
        <v>47080.69757419893</v>
      </c>
      <c r="F34" s="3">
        <v>47080.697569999997</v>
      </c>
      <c r="G34" s="4">
        <v>54239.238961442788</v>
      </c>
      <c r="H34" s="3">
        <v>50410.056949999998</v>
      </c>
      <c r="I34" s="4">
        <v>69526.152510583575</v>
      </c>
      <c r="J34" s="4">
        <v>90348.732476635516</v>
      </c>
      <c r="K34" s="4">
        <v>85558.871638241573</v>
      </c>
      <c r="L34" s="4">
        <v>58398.065302997158</v>
      </c>
      <c r="M34" s="4">
        <v>78813.842685927448</v>
      </c>
      <c r="N34" s="4">
        <v>46879.38601271571</v>
      </c>
      <c r="O34" s="4">
        <v>50818.561182589656</v>
      </c>
      <c r="P34" s="4">
        <v>48655.515980711003</v>
      </c>
    </row>
    <row r="35" spans="1:16" x14ac:dyDescent="0.25">
      <c r="A35" t="s">
        <v>68</v>
      </c>
      <c r="B35" t="s">
        <v>69</v>
      </c>
      <c r="C35" s="3">
        <v>81011.756869999997</v>
      </c>
      <c r="D35" s="4">
        <v>36608.66480446927</v>
      </c>
      <c r="E35" s="4">
        <v>34633.378062570671</v>
      </c>
      <c r="F35" s="3">
        <v>34633.378060000003</v>
      </c>
      <c r="G35" s="4">
        <v>44989.905875774661</v>
      </c>
      <c r="H35" s="3">
        <v>31799.456999999999</v>
      </c>
      <c r="I35" s="4">
        <v>36844.308057998576</v>
      </c>
      <c r="J35" s="4">
        <v>44789.43510423672</v>
      </c>
      <c r="K35" s="4">
        <v>46886.497735635436</v>
      </c>
      <c r="L35" s="4">
        <v>42608.697021839842</v>
      </c>
      <c r="M35" s="4">
        <v>34575.392971246009</v>
      </c>
      <c r="N35" s="4">
        <v>60997.21617355405</v>
      </c>
      <c r="O35" s="4">
        <v>76450.271235428241</v>
      </c>
      <c r="P35" s="4">
        <v>64994.576152385031</v>
      </c>
    </row>
    <row r="36" spans="1:16" x14ac:dyDescent="0.25">
      <c r="A36" t="s">
        <v>70</v>
      </c>
      <c r="B36" t="s">
        <v>71</v>
      </c>
      <c r="C36" s="3">
        <v>129539.3836</v>
      </c>
      <c r="D36" s="4">
        <v>39799.558080808078</v>
      </c>
      <c r="E36" s="4">
        <v>33903.674858223065</v>
      </c>
      <c r="F36" s="3">
        <v>33903.674859999999</v>
      </c>
      <c r="G36" s="4">
        <v>41782.364034173785</v>
      </c>
      <c r="H36" s="3">
        <v>35758.38639</v>
      </c>
      <c r="I36" s="4">
        <v>42407.828957239311</v>
      </c>
      <c r="J36" s="4">
        <v>54780.692307692305</v>
      </c>
      <c r="K36" s="4">
        <v>49852.686213349967</v>
      </c>
      <c r="L36" s="4">
        <v>48118.121052631577</v>
      </c>
      <c r="M36" s="4">
        <v>39300</v>
      </c>
      <c r="N36" s="4">
        <v>48407.042475386777</v>
      </c>
      <c r="O36" s="4">
        <v>57135.944510503366</v>
      </c>
      <c r="P36" s="4">
        <v>50764.763682580029</v>
      </c>
    </row>
    <row r="37" spans="1:16" x14ac:dyDescent="0.25">
      <c r="A37" t="s">
        <v>72</v>
      </c>
      <c r="B37" t="s">
        <v>73</v>
      </c>
      <c r="C37" s="3">
        <v>34753.500639999998</v>
      </c>
      <c r="D37" s="4">
        <v>40351.472246957557</v>
      </c>
      <c r="E37" s="4">
        <v>39274.758297016429</v>
      </c>
      <c r="F37" s="3">
        <v>39274.758300000001</v>
      </c>
      <c r="G37" s="4">
        <v>46892.112993743453</v>
      </c>
      <c r="H37" s="3">
        <v>38902.917479999996</v>
      </c>
      <c r="I37" s="4">
        <v>49201.132995506261</v>
      </c>
      <c r="J37" s="4">
        <v>57289.202526315792</v>
      </c>
      <c r="K37" s="4">
        <v>59044.853311763058</v>
      </c>
      <c r="L37" s="4">
        <v>52905.208904284038</v>
      </c>
      <c r="M37" s="4">
        <v>50298.03673469388</v>
      </c>
      <c r="N37" s="4">
        <v>45440.20484429066</v>
      </c>
      <c r="O37" s="4">
        <v>55760.806565064478</v>
      </c>
      <c r="P37" s="4">
        <v>48797.344295991781</v>
      </c>
    </row>
    <row r="38" spans="1:16" x14ac:dyDescent="0.25">
      <c r="A38" t="s">
        <v>74</v>
      </c>
      <c r="B38" t="s">
        <v>75</v>
      </c>
      <c r="C38" s="3">
        <v>62570.341070000002</v>
      </c>
      <c r="D38" s="4">
        <v>33309.843153878763</v>
      </c>
      <c r="E38" s="4">
        <v>32497.253881661771</v>
      </c>
      <c r="F38" s="3">
        <v>32497.25388</v>
      </c>
      <c r="G38" s="4">
        <v>41464.188582204697</v>
      </c>
      <c r="H38" s="3">
        <v>28857.22293</v>
      </c>
      <c r="I38" s="4">
        <v>38319.746835443038</v>
      </c>
      <c r="J38" s="4">
        <v>61384.823714349877</v>
      </c>
      <c r="K38" s="4">
        <v>47889.001617832102</v>
      </c>
      <c r="L38" s="4">
        <v>36748.485707305153</v>
      </c>
      <c r="M38" s="4">
        <v>37743.375</v>
      </c>
      <c r="N38" s="4">
        <v>54439.748282196066</v>
      </c>
      <c r="O38" s="4">
        <v>49530.100259933162</v>
      </c>
      <c r="P38" s="4">
        <v>49307.759589543122</v>
      </c>
    </row>
    <row r="39" spans="1:16" x14ac:dyDescent="0.25">
      <c r="A39" t="s">
        <v>76</v>
      </c>
      <c r="B39" t="s">
        <v>77</v>
      </c>
      <c r="C39" s="3">
        <v>145576.6918</v>
      </c>
      <c r="D39" s="4">
        <v>41929.481717011127</v>
      </c>
      <c r="E39" s="4">
        <v>43446.402370051168</v>
      </c>
      <c r="F39" s="3">
        <v>43446.402370000003</v>
      </c>
      <c r="G39" s="4">
        <v>52375.063334581304</v>
      </c>
      <c r="H39" s="3">
        <v>37736.441809999997</v>
      </c>
      <c r="I39" s="4">
        <v>55240.650410372305</v>
      </c>
      <c r="J39" s="4">
        <v>80098.287461773696</v>
      </c>
      <c r="K39" s="4">
        <v>68358.510695187171</v>
      </c>
      <c r="L39" s="4">
        <v>56574.773866516472</v>
      </c>
      <c r="M39" s="4">
        <v>61728.172303765154</v>
      </c>
      <c r="N39" s="4">
        <v>40598.73552983081</v>
      </c>
      <c r="O39" s="4">
        <v>47034.426976744187</v>
      </c>
      <c r="P39" s="4">
        <v>44322.780219780223</v>
      </c>
    </row>
    <row r="40" spans="1:16" x14ac:dyDescent="0.25">
      <c r="A40" t="s">
        <v>78</v>
      </c>
      <c r="B40" t="s">
        <v>79</v>
      </c>
      <c r="C40" s="3">
        <v>70594.433669999999</v>
      </c>
      <c r="D40" s="4">
        <v>49184.490027566077</v>
      </c>
      <c r="E40" s="4">
        <v>44239.838031778578</v>
      </c>
      <c r="F40" s="3">
        <v>44239.838029999999</v>
      </c>
      <c r="G40" s="4">
        <v>55355.133012571787</v>
      </c>
      <c r="H40" s="3">
        <v>42394.264320000002</v>
      </c>
      <c r="I40" s="4">
        <v>50587.99319213313</v>
      </c>
      <c r="J40" s="4">
        <v>74152.812579071033</v>
      </c>
      <c r="K40" s="4">
        <v>65705.185118629786</v>
      </c>
      <c r="L40" s="4">
        <v>47968.492173279941</v>
      </c>
      <c r="M40" s="4">
        <v>67354.225669251944</v>
      </c>
      <c r="N40" s="4">
        <v>57680.422154382904</v>
      </c>
      <c r="O40" s="4">
        <v>58287</v>
      </c>
      <c r="P40" s="4">
        <v>58561.378760136016</v>
      </c>
    </row>
    <row r="41" spans="1:16" x14ac:dyDescent="0.25">
      <c r="A41" t="s">
        <v>80</v>
      </c>
      <c r="B41" t="s">
        <v>81</v>
      </c>
      <c r="C41" s="3">
        <v>45104.856229999998</v>
      </c>
      <c r="D41" s="4">
        <v>55890.023752969122</v>
      </c>
      <c r="E41" s="4">
        <v>40506.723404255317</v>
      </c>
      <c r="F41" s="3">
        <v>40506.723400000003</v>
      </c>
      <c r="G41" s="4">
        <v>49338.740310077519</v>
      </c>
      <c r="H41" s="3">
        <v>50547.882230000003</v>
      </c>
      <c r="I41" s="4">
        <v>77404.761783439491</v>
      </c>
      <c r="J41" s="4">
        <v>68854.840089086865</v>
      </c>
      <c r="K41" s="4">
        <v>69590.660499537466</v>
      </c>
      <c r="L41" s="4">
        <v>55549.390106449595</v>
      </c>
      <c r="M41" s="4">
        <v>54723.048567870486</v>
      </c>
      <c r="N41" s="4">
        <v>50708.972012438913</v>
      </c>
      <c r="O41" s="4">
        <v>50662.873952454247</v>
      </c>
      <c r="P41" s="4">
        <v>49633.240385234123</v>
      </c>
    </row>
    <row r="42" spans="1:16" x14ac:dyDescent="0.25">
      <c r="A42" t="s">
        <v>82</v>
      </c>
      <c r="B42" t="s">
        <v>83</v>
      </c>
      <c r="C42" s="3">
        <v>69364.355249999993</v>
      </c>
      <c r="D42" s="4">
        <v>30992.696886446887</v>
      </c>
      <c r="E42" s="4">
        <v>31176.898544025884</v>
      </c>
      <c r="F42" s="3">
        <v>31176.898539999998</v>
      </c>
      <c r="G42" s="4">
        <v>44737.522503072374</v>
      </c>
      <c r="H42" s="3">
        <v>32411.493480000001</v>
      </c>
      <c r="I42" s="4">
        <v>33155.08207818582</v>
      </c>
      <c r="J42" s="4">
        <v>41185.904309715123</v>
      </c>
      <c r="K42" s="4">
        <v>41052.171786202431</v>
      </c>
      <c r="L42" s="4">
        <v>36959.6532769556</v>
      </c>
      <c r="M42" s="4">
        <v>30683.954372623575</v>
      </c>
      <c r="N42" s="4">
        <v>57283.844228094575</v>
      </c>
      <c r="O42" s="4">
        <v>70820.009756097556</v>
      </c>
      <c r="P42" s="4">
        <v>61103.347859523201</v>
      </c>
    </row>
    <row r="43" spans="1:16" x14ac:dyDescent="0.25">
      <c r="A43" t="s">
        <v>84</v>
      </c>
      <c r="B43" t="s">
        <v>85</v>
      </c>
      <c r="C43" s="3">
        <v>358419.76919999998</v>
      </c>
      <c r="D43" s="4">
        <v>35541.243325705567</v>
      </c>
      <c r="E43" s="4">
        <v>35608.852103120757</v>
      </c>
      <c r="F43" s="3">
        <v>35608.852099999996</v>
      </c>
      <c r="G43" s="4">
        <v>47221.8883528601</v>
      </c>
      <c r="H43" s="3">
        <v>30552.39647</v>
      </c>
      <c r="I43" s="4">
        <v>38512.3359375</v>
      </c>
      <c r="J43" s="4">
        <v>47312.410958904111</v>
      </c>
      <c r="K43" s="4">
        <v>44475.746550843127</v>
      </c>
      <c r="L43" s="4">
        <v>40516.180165289254</v>
      </c>
      <c r="M43" s="4">
        <v>28830.146341463416</v>
      </c>
      <c r="N43" s="4">
        <v>40862.328411633112</v>
      </c>
      <c r="O43" s="4">
        <v>43793.359683794464</v>
      </c>
      <c r="P43" s="4">
        <v>42153.528080808079</v>
      </c>
    </row>
    <row r="44" spans="1:16" x14ac:dyDescent="0.25">
      <c r="A44" t="s">
        <v>86</v>
      </c>
      <c r="B44" t="s">
        <v>87</v>
      </c>
      <c r="C44" s="3">
        <v>92487.733470000006</v>
      </c>
      <c r="D44" s="4">
        <v>37006.959345681986</v>
      </c>
      <c r="E44" s="4">
        <v>31292.517440701613</v>
      </c>
      <c r="F44" s="3">
        <v>31292.51744</v>
      </c>
      <c r="G44" s="4">
        <v>40928.400873998544</v>
      </c>
      <c r="H44" s="3">
        <v>29978.12313</v>
      </c>
      <c r="I44" s="4">
        <v>34877.835872235875</v>
      </c>
      <c r="J44" s="4">
        <v>48726.741676234211</v>
      </c>
      <c r="K44" s="4">
        <v>44336.851619234541</v>
      </c>
      <c r="L44" s="4">
        <v>36074.465442151108</v>
      </c>
      <c r="M44" s="4">
        <v>43146.796238244511</v>
      </c>
      <c r="N44" s="4">
        <v>42535.361963190182</v>
      </c>
      <c r="O44" s="4">
        <v>51062.394849785407</v>
      </c>
      <c r="P44" s="4">
        <v>45282.7685876381</v>
      </c>
    </row>
    <row r="45" spans="1:16" x14ac:dyDescent="0.25">
      <c r="A45" t="s">
        <v>88</v>
      </c>
      <c r="B45" t="s">
        <v>89</v>
      </c>
      <c r="C45" s="3">
        <v>117170.0206</v>
      </c>
      <c r="D45" s="4">
        <v>41700.211754839613</v>
      </c>
      <c r="E45" s="4">
        <v>33844.214344600165</v>
      </c>
      <c r="F45" s="3">
        <v>33844.214339999999</v>
      </c>
      <c r="G45" s="4">
        <v>49236.484482738968</v>
      </c>
      <c r="H45" s="3">
        <v>33384.164859999997</v>
      </c>
      <c r="I45" s="4">
        <v>37149.008717533929</v>
      </c>
      <c r="J45" s="4">
        <v>64497.83769733573</v>
      </c>
      <c r="K45" s="4">
        <v>56014.417454822971</v>
      </c>
      <c r="L45" s="4">
        <v>43382.044332312129</v>
      </c>
      <c r="M45" s="4">
        <v>49031.910788565358</v>
      </c>
      <c r="N45" s="4">
        <v>47463.697548387099</v>
      </c>
      <c r="O45" s="4">
        <v>70805.883592017737</v>
      </c>
      <c r="P45" s="4">
        <v>55383.875670928079</v>
      </c>
    </row>
    <row r="46" spans="1:16" x14ac:dyDescent="0.25">
      <c r="A46" t="s">
        <v>90</v>
      </c>
      <c r="B46" t="s">
        <v>91</v>
      </c>
      <c r="C46" s="3">
        <v>52636.590839999997</v>
      </c>
      <c r="D46" s="4">
        <v>42361.985456619375</v>
      </c>
      <c r="E46" s="4">
        <v>39990.330676709062</v>
      </c>
      <c r="F46" s="3">
        <v>39990.330679999999</v>
      </c>
      <c r="G46" s="4">
        <v>49376.509092559136</v>
      </c>
      <c r="H46" s="3">
        <v>39247.356310000003</v>
      </c>
      <c r="I46" s="4">
        <v>50771.419544730838</v>
      </c>
      <c r="J46" s="4">
        <v>70292.096806433619</v>
      </c>
      <c r="K46" s="4">
        <v>65267.94450005133</v>
      </c>
      <c r="L46" s="4">
        <v>50576.749053627449</v>
      </c>
      <c r="M46" s="4">
        <v>63669.970278260174</v>
      </c>
      <c r="N46" s="4">
        <v>50475.908167304391</v>
      </c>
      <c r="O46" s="4">
        <v>52363.043674020708</v>
      </c>
      <c r="P46" s="4">
        <v>51236.22233441961</v>
      </c>
    </row>
    <row r="47" spans="1:16" x14ac:dyDescent="0.25">
      <c r="A47" t="s">
        <v>92</v>
      </c>
      <c r="B47" t="s">
        <v>93</v>
      </c>
      <c r="C47" s="3">
        <v>115821.78720000001</v>
      </c>
      <c r="D47" s="4">
        <v>36905.925423728811</v>
      </c>
      <c r="E47" s="4">
        <v>31939.364327979714</v>
      </c>
      <c r="F47" s="3">
        <v>31939.36433</v>
      </c>
      <c r="G47" s="4">
        <v>46355.040556199303</v>
      </c>
      <c r="H47" s="3">
        <v>33705.887620000001</v>
      </c>
      <c r="I47" s="4">
        <v>43914.020970873789</v>
      </c>
      <c r="J47" s="4">
        <v>55589.183922046286</v>
      </c>
      <c r="K47" s="4">
        <v>47716.90841353617</v>
      </c>
      <c r="L47" s="4">
        <v>47758.561656730468</v>
      </c>
      <c r="M47" s="4">
        <v>48219.334582942829</v>
      </c>
      <c r="N47" s="4">
        <v>52502.360175695459</v>
      </c>
      <c r="O47" s="4">
        <v>53422.237424547282</v>
      </c>
      <c r="P47" s="4">
        <v>53347.681540532147</v>
      </c>
    </row>
    <row r="48" spans="1:16" x14ac:dyDescent="0.25">
      <c r="A48" t="s">
        <v>94</v>
      </c>
      <c r="B48" t="s">
        <v>95</v>
      </c>
      <c r="C48" s="3">
        <v>182285.13329999999</v>
      </c>
      <c r="D48" s="4">
        <v>46109.22428330523</v>
      </c>
      <c r="E48" s="4">
        <v>41106.666666666664</v>
      </c>
      <c r="F48" s="3">
        <v>41106.666669999999</v>
      </c>
      <c r="G48" s="4">
        <v>50336.869947275925</v>
      </c>
      <c r="H48" s="3">
        <v>36355.769099999998</v>
      </c>
      <c r="I48" s="4">
        <v>48106.62081447964</v>
      </c>
      <c r="J48" s="4">
        <v>51655.145299145297</v>
      </c>
      <c r="K48" s="4">
        <v>49326.356940509912</v>
      </c>
      <c r="L48" s="4">
        <v>45150.135265700483</v>
      </c>
      <c r="M48" s="4">
        <v>42037.270588235297</v>
      </c>
      <c r="N48" s="4">
        <v>46926.010291595194</v>
      </c>
      <c r="O48" s="4">
        <v>51290.911640953716</v>
      </c>
      <c r="P48" s="4">
        <v>48762.557184750731</v>
      </c>
    </row>
    <row r="49" spans="1:16" x14ac:dyDescent="0.25">
      <c r="A49" t="s">
        <v>96</v>
      </c>
      <c r="B49" t="s">
        <v>97</v>
      </c>
      <c r="C49" s="3">
        <v>81641.568859999999</v>
      </c>
      <c r="D49" s="4">
        <v>42780.489488547224</v>
      </c>
      <c r="E49" s="4">
        <v>36845.451509312777</v>
      </c>
      <c r="F49" s="3">
        <v>36845.451509999999</v>
      </c>
      <c r="G49" s="4">
        <v>48291.494090242428</v>
      </c>
      <c r="H49" s="3">
        <v>35727.502079999998</v>
      </c>
      <c r="I49" s="4">
        <v>40660.673452768729</v>
      </c>
      <c r="J49" s="4">
        <v>60809.887791311019</v>
      </c>
      <c r="K49" s="4">
        <v>53960.37973754244</v>
      </c>
      <c r="L49" s="4">
        <v>51051.894812680119</v>
      </c>
      <c r="M49" s="4">
        <v>39922.959451029317</v>
      </c>
      <c r="N49" s="4">
        <v>52977.069411454213</v>
      </c>
      <c r="O49" s="4">
        <v>55102.71657010429</v>
      </c>
      <c r="P49" s="4">
        <v>54576.596049986205</v>
      </c>
    </row>
    <row r="50" spans="1:16" x14ac:dyDescent="0.25">
      <c r="A50" t="s">
        <v>98</v>
      </c>
      <c r="B50" t="s">
        <v>99</v>
      </c>
      <c r="C50" s="3">
        <v>110006.9452</v>
      </c>
      <c r="D50" s="4">
        <v>45088.316683316683</v>
      </c>
      <c r="E50" s="4">
        <v>50727.659811781108</v>
      </c>
      <c r="F50" s="3">
        <v>50727.659809999997</v>
      </c>
      <c r="G50" s="4">
        <v>45545.789394428313</v>
      </c>
      <c r="H50" s="3">
        <v>46556.599240000003</v>
      </c>
      <c r="I50" s="4">
        <v>53913.897063185999</v>
      </c>
      <c r="J50" s="4">
        <v>86944.246596231344</v>
      </c>
      <c r="K50" s="4">
        <v>75739.687135873566</v>
      </c>
      <c r="L50" s="4">
        <v>61499.985462837598</v>
      </c>
      <c r="M50" s="4">
        <v>63956.227696404792</v>
      </c>
      <c r="N50" s="4">
        <v>64647.032621511855</v>
      </c>
      <c r="O50" s="4">
        <v>67329.268912905274</v>
      </c>
      <c r="P50" s="4">
        <v>65420.317454427386</v>
      </c>
    </row>
    <row r="51" spans="1:16" x14ac:dyDescent="0.25">
      <c r="A51" t="s">
        <v>100</v>
      </c>
      <c r="B51" t="s">
        <v>101</v>
      </c>
      <c r="C51" s="3">
        <v>162494.59650000001</v>
      </c>
      <c r="D51" s="4">
        <v>34119.076620825144</v>
      </c>
      <c r="E51" s="4">
        <v>24078.644295302012</v>
      </c>
      <c r="F51" s="3">
        <v>24078.6443</v>
      </c>
      <c r="G51" s="4">
        <v>44395.734124113987</v>
      </c>
      <c r="H51" s="3">
        <v>33516.273150000001</v>
      </c>
      <c r="I51" s="4">
        <v>31156.143543373833</v>
      </c>
      <c r="J51" s="4">
        <v>40969.699421965321</v>
      </c>
      <c r="K51" s="4">
        <v>42100.395086487842</v>
      </c>
      <c r="L51" s="4">
        <v>36702.277650147684</v>
      </c>
      <c r="M51" s="4">
        <v>35504.16974169742</v>
      </c>
      <c r="N51" s="4">
        <v>33914.723330442328</v>
      </c>
      <c r="O51" s="4">
        <v>47298.24342599549</v>
      </c>
      <c r="P51" s="4">
        <v>39534.44741578812</v>
      </c>
    </row>
    <row r="52" spans="1:16" x14ac:dyDescent="0.25">
      <c r="A52" t="s">
        <v>102</v>
      </c>
      <c r="B52" t="s">
        <v>103</v>
      </c>
      <c r="C52" s="3">
        <v>136911.01689999999</v>
      </c>
      <c r="D52" s="4">
        <v>41255.107252298265</v>
      </c>
      <c r="E52" s="4">
        <v>43000.072281776418</v>
      </c>
      <c r="F52" s="3">
        <v>43000.07228</v>
      </c>
      <c r="G52" s="4">
        <v>48197.809648253911</v>
      </c>
      <c r="H52" s="3">
        <v>39735.109199999999</v>
      </c>
      <c r="I52" s="4">
        <v>50522.343392909461</v>
      </c>
      <c r="J52" s="4">
        <v>58386.795207373274</v>
      </c>
      <c r="K52" s="4">
        <v>59838.762219863915</v>
      </c>
      <c r="L52" s="4">
        <v>51097.824957651042</v>
      </c>
      <c r="M52" s="4">
        <v>45534.585062240665</v>
      </c>
      <c r="N52" s="4">
        <v>52790.580047885072</v>
      </c>
      <c r="O52" s="4">
        <v>59714.061443373932</v>
      </c>
      <c r="P52" s="4">
        <v>51989.201945171808</v>
      </c>
    </row>
    <row r="53" spans="1:16" x14ac:dyDescent="0.25">
      <c r="A53" t="s">
        <v>104</v>
      </c>
      <c r="B53" t="s">
        <v>105</v>
      </c>
      <c r="C53" s="3">
        <v>719396.70330000005</v>
      </c>
      <c r="D53" s="4">
        <v>41454.597264437689</v>
      </c>
      <c r="E53" s="4">
        <v>41273.482176360223</v>
      </c>
      <c r="F53" s="3">
        <v>41273.482179999999</v>
      </c>
      <c r="G53" s="4">
        <v>40372.377544529263</v>
      </c>
      <c r="H53" s="3">
        <v>37586.67454</v>
      </c>
      <c r="I53" s="4">
        <v>44808.498309995171</v>
      </c>
      <c r="J53" s="4">
        <v>58545.605263157893</v>
      </c>
      <c r="K53" s="4">
        <v>52953.199017199018</v>
      </c>
      <c r="L53" s="4">
        <v>46916.630786601432</v>
      </c>
      <c r="M53" s="4">
        <v>33182.375</v>
      </c>
      <c r="N53" s="4">
        <v>51583.417505809448</v>
      </c>
      <c r="O53" s="4">
        <v>59114.966700302728</v>
      </c>
      <c r="P53" s="4">
        <v>53335.491461100566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workbookViewId="0">
      <selection activeCell="D12" sqref="A1:G57"/>
    </sheetView>
  </sheetViews>
  <sheetFormatPr defaultRowHeight="15.75" x14ac:dyDescent="0.25"/>
  <cols>
    <col min="2" max="2" width="11.625" bestFit="1" customWidth="1"/>
    <col min="3" max="6" width="9.25" bestFit="1" customWidth="1"/>
    <col min="7" max="7" width="10.125" bestFit="1" customWidth="1"/>
  </cols>
  <sheetData>
    <row r="1" spans="1:7" x14ac:dyDescent="0.25">
      <c r="A1" s="8" t="s">
        <v>109</v>
      </c>
      <c r="B1" s="8"/>
      <c r="C1" s="8"/>
      <c r="D1" s="8"/>
      <c r="E1" s="8"/>
      <c r="F1" s="8"/>
      <c r="G1" s="8"/>
    </row>
    <row r="2" spans="1:7" x14ac:dyDescent="0.25">
      <c r="A2" t="s">
        <v>110</v>
      </c>
      <c r="B2" s="6" t="s">
        <v>111</v>
      </c>
      <c r="C2" s="6" t="s">
        <v>112</v>
      </c>
      <c r="D2" s="6" t="s">
        <v>113</v>
      </c>
      <c r="E2" s="6" t="s">
        <v>114</v>
      </c>
      <c r="F2" s="6" t="s">
        <v>115</v>
      </c>
      <c r="G2" s="6" t="s">
        <v>116</v>
      </c>
    </row>
    <row r="3" spans="1:7" x14ac:dyDescent="0.25">
      <c r="B3" t="s">
        <v>117</v>
      </c>
      <c r="C3" t="s">
        <v>117</v>
      </c>
      <c r="D3" t="s">
        <v>117</v>
      </c>
      <c r="E3" t="s">
        <v>117</v>
      </c>
      <c r="F3" t="s">
        <v>117</v>
      </c>
      <c r="G3" t="s">
        <v>117</v>
      </c>
    </row>
    <row r="4" spans="1:7" x14ac:dyDescent="0.25">
      <c r="A4" s="4" t="s">
        <v>4</v>
      </c>
      <c r="B4" s="4">
        <v>44840.8042031636</v>
      </c>
      <c r="C4" s="4">
        <v>23232.900215825099</v>
      </c>
      <c r="D4" s="4">
        <v>35587.652050695397</v>
      </c>
      <c r="E4" s="4">
        <v>56543.840178489401</v>
      </c>
      <c r="F4" s="4">
        <v>65949.604082840306</v>
      </c>
      <c r="G4" s="4">
        <v>93261.100551289594</v>
      </c>
    </row>
    <row r="5" spans="1:7" x14ac:dyDescent="0.25">
      <c r="A5" s="4" t="s">
        <v>2</v>
      </c>
      <c r="B5" s="4">
        <v>32890.308895364498</v>
      </c>
      <c r="C5" s="4">
        <v>18770.932402570001</v>
      </c>
      <c r="D5" s="4">
        <v>25560.469982264702</v>
      </c>
      <c r="E5" s="4">
        <v>43958.747077448301</v>
      </c>
      <c r="F5" s="4">
        <v>58783.857005161502</v>
      </c>
      <c r="G5" s="4">
        <v>79520.292168668995</v>
      </c>
    </row>
    <row r="6" spans="1:7" x14ac:dyDescent="0.25">
      <c r="A6" s="4" t="s">
        <v>8</v>
      </c>
      <c r="B6" s="4">
        <v>31080.804422116398</v>
      </c>
      <c r="C6" s="4">
        <v>18681.604939540601</v>
      </c>
      <c r="D6" s="4">
        <v>25005.889769779598</v>
      </c>
      <c r="E6" s="4">
        <v>39862.622323566502</v>
      </c>
      <c r="F6" s="4">
        <v>53837.954721443602</v>
      </c>
      <c r="G6" s="4">
        <v>74016.428373918403</v>
      </c>
    </row>
    <row r="7" spans="1:7" x14ac:dyDescent="0.25">
      <c r="A7" s="4" t="s">
        <v>6</v>
      </c>
      <c r="B7" s="4">
        <v>36035.604118709904</v>
      </c>
      <c r="C7" s="4">
        <v>19667.6252181893</v>
      </c>
      <c r="D7" s="4">
        <v>28221.5981379279</v>
      </c>
      <c r="E7" s="4">
        <v>46828.416276053496</v>
      </c>
      <c r="F7" s="4">
        <v>58326.9213027109</v>
      </c>
      <c r="G7" s="4">
        <v>84969.650510653097</v>
      </c>
    </row>
    <row r="8" spans="1:7" x14ac:dyDescent="0.25">
      <c r="A8" s="4" t="s">
        <v>10</v>
      </c>
      <c r="B8" s="4">
        <v>41949.235818658199</v>
      </c>
      <c r="C8" s="4">
        <v>20639.720210715699</v>
      </c>
      <c r="D8" s="4">
        <v>31175.493378425101</v>
      </c>
      <c r="E8" s="4">
        <v>56742.022293117698</v>
      </c>
      <c r="F8" s="4">
        <v>72487.101860026494</v>
      </c>
      <c r="G8" s="4">
        <v>100852.212560404</v>
      </c>
    </row>
    <row r="9" spans="1:7" x14ac:dyDescent="0.25">
      <c r="A9" s="4" t="s">
        <v>12</v>
      </c>
      <c r="B9" s="4">
        <v>39201.996286381203</v>
      </c>
      <c r="C9" s="4">
        <v>20612.317153638101</v>
      </c>
      <c r="D9" s="4">
        <v>29958.7009958573</v>
      </c>
      <c r="E9" s="4">
        <v>50295.970990699898</v>
      </c>
      <c r="F9" s="4">
        <v>64515.751306703904</v>
      </c>
      <c r="G9" s="4">
        <v>86106.137065009898</v>
      </c>
    </row>
    <row r="10" spans="1:7" x14ac:dyDescent="0.25">
      <c r="A10" s="4" t="s">
        <v>14</v>
      </c>
      <c r="B10" s="4">
        <v>43739.503262839899</v>
      </c>
      <c r="C10" s="4">
        <v>21167.209210826</v>
      </c>
      <c r="D10" s="4">
        <v>32926.653588444096</v>
      </c>
      <c r="E10" s="4">
        <v>56909.515709077801</v>
      </c>
      <c r="F10" s="4">
        <v>71082.332327602795</v>
      </c>
      <c r="G10" s="4">
        <v>93509.852962272998</v>
      </c>
    </row>
    <row r="11" spans="1:7" x14ac:dyDescent="0.25">
      <c r="A11" s="4" t="s">
        <v>18</v>
      </c>
      <c r="B11" s="4">
        <v>56772.574813523199</v>
      </c>
      <c r="C11" s="4">
        <v>23262.2796534156</v>
      </c>
      <c r="D11" s="4">
        <v>34840.992977612303</v>
      </c>
      <c r="E11" s="4">
        <v>61041.892905520901</v>
      </c>
      <c r="F11" s="4">
        <v>74669.134674172994</v>
      </c>
      <c r="G11" s="4">
        <v>94175.312342267003</v>
      </c>
    </row>
    <row r="12" spans="1:7" x14ac:dyDescent="0.25">
      <c r="A12" s="4" t="s">
        <v>16</v>
      </c>
      <c r="B12" s="4">
        <v>39404.865553959004</v>
      </c>
      <c r="C12" s="4">
        <v>20101.946549791399</v>
      </c>
      <c r="D12" s="4">
        <v>29421.512921755799</v>
      </c>
      <c r="E12" s="4">
        <v>51659.1605673046</v>
      </c>
      <c r="F12" s="4">
        <v>67146.838457777601</v>
      </c>
      <c r="G12" s="4">
        <v>96890.669433786898</v>
      </c>
    </row>
    <row r="13" spans="1:7" x14ac:dyDescent="0.25">
      <c r="A13" s="4" t="s">
        <v>20</v>
      </c>
      <c r="B13" s="4">
        <v>33654.831812593497</v>
      </c>
      <c r="C13" s="4">
        <v>19529.218117866101</v>
      </c>
      <c r="D13" s="4">
        <v>26835.3072076143</v>
      </c>
      <c r="E13" s="4">
        <v>44826.894502953</v>
      </c>
      <c r="F13" s="4">
        <v>58543.717594392001</v>
      </c>
      <c r="G13" s="4">
        <v>83259.888235041493</v>
      </c>
    </row>
    <row r="14" spans="1:7" x14ac:dyDescent="0.25">
      <c r="A14" s="4" t="s">
        <v>22</v>
      </c>
      <c r="B14" s="4">
        <v>34765.099924038899</v>
      </c>
      <c r="C14" s="4">
        <v>19230.145906093199</v>
      </c>
      <c r="D14" s="4">
        <v>26926.5243241797</v>
      </c>
      <c r="E14" s="4">
        <v>45004.340095904103</v>
      </c>
      <c r="F14" s="4">
        <v>61641.039654528402</v>
      </c>
      <c r="G14" s="4">
        <v>82980.476913043603</v>
      </c>
    </row>
    <row r="15" spans="1:7" x14ac:dyDescent="0.25">
      <c r="A15" s="4" t="s">
        <v>141</v>
      </c>
      <c r="B15" s="4">
        <v>26462.143550100202</v>
      </c>
      <c r="C15" s="4">
        <v>17905.144144238398</v>
      </c>
      <c r="D15" s="4">
        <v>21945.975413896402</v>
      </c>
      <c r="E15" s="4">
        <v>34434.771948601403</v>
      </c>
      <c r="F15" s="4">
        <v>38098.358720499898</v>
      </c>
      <c r="G15" s="4">
        <v>64332.510152959898</v>
      </c>
    </row>
    <row r="16" spans="1:7" x14ac:dyDescent="0.25">
      <c r="A16" s="4" t="s">
        <v>24</v>
      </c>
      <c r="B16" s="4">
        <v>39007.931470374999</v>
      </c>
      <c r="C16" s="4">
        <v>21453.650870542799</v>
      </c>
      <c r="D16" s="4">
        <v>32477.033005228699</v>
      </c>
      <c r="E16" s="4">
        <v>52094.312111147403</v>
      </c>
      <c r="F16" s="4">
        <v>57630.711965526898</v>
      </c>
      <c r="G16" s="4">
        <v>86146.945382545004</v>
      </c>
    </row>
    <row r="17" spans="1:7" x14ac:dyDescent="0.25">
      <c r="A17" s="4" t="s">
        <v>32</v>
      </c>
      <c r="B17" s="4">
        <v>33774.639394270998</v>
      </c>
      <c r="C17" s="4">
        <v>19281.532667535299</v>
      </c>
      <c r="D17" s="4">
        <v>27904.103434175799</v>
      </c>
      <c r="E17" s="4">
        <v>42681.5763771153</v>
      </c>
      <c r="F17" s="4">
        <v>55110.2655399953</v>
      </c>
      <c r="G17" s="4">
        <v>76321.719798871607</v>
      </c>
    </row>
    <row r="18" spans="1:7" x14ac:dyDescent="0.25">
      <c r="A18" s="4" t="s">
        <v>26</v>
      </c>
      <c r="B18" s="4">
        <v>32367.159751361902</v>
      </c>
      <c r="C18" s="4">
        <v>19298.1514383307</v>
      </c>
      <c r="D18" s="4">
        <v>26391.7337322079</v>
      </c>
      <c r="E18" s="4">
        <v>41153.422535889797</v>
      </c>
      <c r="F18" s="4">
        <v>52750.241477899901</v>
      </c>
      <c r="G18" s="4">
        <v>74183.533005249206</v>
      </c>
    </row>
    <row r="19" spans="1:7" x14ac:dyDescent="0.25">
      <c r="A19" s="4" t="s">
        <v>28</v>
      </c>
      <c r="B19" s="4">
        <v>37899.229703209799</v>
      </c>
      <c r="C19" s="4">
        <v>20166.290520456601</v>
      </c>
      <c r="D19" s="4">
        <v>29858.7143411547</v>
      </c>
      <c r="E19" s="4">
        <v>49457.803179804301</v>
      </c>
      <c r="F19" s="4">
        <v>63015.614841309398</v>
      </c>
      <c r="G19" s="4">
        <v>81768.077375709603</v>
      </c>
    </row>
    <row r="20" spans="1:7" x14ac:dyDescent="0.25">
      <c r="A20" s="4" t="s">
        <v>30</v>
      </c>
      <c r="B20" s="4">
        <v>34015.4243918094</v>
      </c>
      <c r="C20" s="4">
        <v>19314.009620156499</v>
      </c>
      <c r="D20" s="4">
        <v>27640.803463540899</v>
      </c>
      <c r="E20" s="4">
        <v>44499.266420147796</v>
      </c>
      <c r="F20" s="4">
        <v>55833.941020257</v>
      </c>
      <c r="G20" s="4">
        <v>76527.922905801403</v>
      </c>
    </row>
    <row r="21" spans="1:7" x14ac:dyDescent="0.25">
      <c r="A21" s="4" t="s">
        <v>34</v>
      </c>
      <c r="B21" s="4">
        <v>33754.849228507497</v>
      </c>
      <c r="C21" s="4">
        <v>19307.572613406999</v>
      </c>
      <c r="D21" s="4">
        <v>27030.95625621</v>
      </c>
      <c r="E21" s="4">
        <v>43541.9376317278</v>
      </c>
      <c r="F21" s="4">
        <v>58192.562481340799</v>
      </c>
      <c r="G21" s="4">
        <v>75845.444536201103</v>
      </c>
    </row>
    <row r="22" spans="1:7" x14ac:dyDescent="0.25">
      <c r="A22" s="4" t="s">
        <v>36</v>
      </c>
      <c r="B22" s="4">
        <v>32935.808709445897</v>
      </c>
      <c r="C22" s="4">
        <v>18967.583776607102</v>
      </c>
      <c r="D22" s="4">
        <v>26583.455685659501</v>
      </c>
      <c r="E22" s="4">
        <v>41401.333450449398</v>
      </c>
      <c r="F22" s="4">
        <v>53730.045751718397</v>
      </c>
      <c r="G22" s="4">
        <v>74561.199615775797</v>
      </c>
    </row>
    <row r="23" spans="1:7" x14ac:dyDescent="0.25">
      <c r="A23" s="4" t="s">
        <v>38</v>
      </c>
      <c r="B23" s="4">
        <v>33250.125280471402</v>
      </c>
      <c r="C23" s="4">
        <v>18933.261184854498</v>
      </c>
      <c r="D23" s="4">
        <v>26457.065769229201</v>
      </c>
      <c r="E23" s="4">
        <v>42509.554454754201</v>
      </c>
      <c r="F23" s="4">
        <v>54493.822595632198</v>
      </c>
      <c r="G23" s="4">
        <v>78558.298855447196</v>
      </c>
    </row>
    <row r="24" spans="1:7" x14ac:dyDescent="0.25">
      <c r="A24" s="4" t="s">
        <v>44</v>
      </c>
      <c r="B24" s="4">
        <v>44641.3932781736</v>
      </c>
      <c r="C24" s="4">
        <v>22207.7856129377</v>
      </c>
      <c r="D24" s="4">
        <v>33219.644625517401</v>
      </c>
      <c r="E24" s="4">
        <v>56002.049762877701</v>
      </c>
      <c r="F24" s="4">
        <v>71917.442621169394</v>
      </c>
      <c r="G24" s="4">
        <v>92208.394099336598</v>
      </c>
    </row>
    <row r="25" spans="1:7" x14ac:dyDescent="0.25">
      <c r="A25" s="4" t="s">
        <v>42</v>
      </c>
      <c r="B25" s="4">
        <v>42073.3143014546</v>
      </c>
      <c r="C25" s="4">
        <v>20119.1170688042</v>
      </c>
      <c r="D25" s="4">
        <v>30374.969957679601</v>
      </c>
      <c r="E25" s="4">
        <v>52796.488555974698</v>
      </c>
      <c r="F25" s="4">
        <v>69699.532804931398</v>
      </c>
      <c r="G25" s="4">
        <v>89245.440149336893</v>
      </c>
    </row>
    <row r="26" spans="1:7" x14ac:dyDescent="0.25">
      <c r="A26" s="4" t="s">
        <v>40</v>
      </c>
      <c r="B26" s="4">
        <v>34611.210567483598</v>
      </c>
      <c r="C26" s="4">
        <v>19762.142323427699</v>
      </c>
      <c r="D26" s="4">
        <v>28590.542480903801</v>
      </c>
      <c r="E26" s="4">
        <v>44394.762295654597</v>
      </c>
      <c r="F26" s="4">
        <v>55363.012598165398</v>
      </c>
      <c r="G26" s="4">
        <v>77290.346432109494</v>
      </c>
    </row>
    <row r="27" spans="1:7" x14ac:dyDescent="0.25">
      <c r="A27" s="4" t="s">
        <v>46</v>
      </c>
      <c r="B27" s="4">
        <v>36604.371223376802</v>
      </c>
      <c r="C27" s="4">
        <v>19565.029004701799</v>
      </c>
      <c r="D27" s="4">
        <v>28856.724028988199</v>
      </c>
      <c r="E27" s="4">
        <v>46474.802936682303</v>
      </c>
      <c r="F27" s="4">
        <v>60250.070236665699</v>
      </c>
      <c r="G27" s="4">
        <v>81986.186131959897</v>
      </c>
    </row>
    <row r="28" spans="1:7" x14ac:dyDescent="0.25">
      <c r="A28" s="4" t="s">
        <v>48</v>
      </c>
      <c r="B28" s="4">
        <v>38939.512462896302</v>
      </c>
      <c r="C28" s="4">
        <v>19924.401697499401</v>
      </c>
      <c r="D28" s="4">
        <v>30370.4086402783</v>
      </c>
      <c r="E28" s="4">
        <v>49522.145317993803</v>
      </c>
      <c r="F28" s="4">
        <v>63483.601748369801</v>
      </c>
      <c r="G28" s="4">
        <v>86289.156305325305</v>
      </c>
    </row>
    <row r="29" spans="1:7" x14ac:dyDescent="0.25">
      <c r="A29" s="4" t="s">
        <v>52</v>
      </c>
      <c r="B29" s="4">
        <v>33831.532539568601</v>
      </c>
      <c r="C29" s="4">
        <v>19279.8999487726</v>
      </c>
      <c r="D29" s="4">
        <v>27810.934938662998</v>
      </c>
      <c r="E29" s="4">
        <v>42984.313676694197</v>
      </c>
      <c r="F29" s="4">
        <v>56658.396148105901</v>
      </c>
      <c r="G29" s="4">
        <v>76191.046814218105</v>
      </c>
    </row>
    <row r="30" spans="1:7" x14ac:dyDescent="0.25">
      <c r="A30" s="4" t="s">
        <v>50</v>
      </c>
      <c r="B30" s="4">
        <v>30049.0313642213</v>
      </c>
      <c r="C30" s="4">
        <v>18728.695801555299</v>
      </c>
      <c r="D30" s="4">
        <v>24959.398419608398</v>
      </c>
      <c r="E30" s="4">
        <v>40373.265398290299</v>
      </c>
      <c r="F30" s="4">
        <v>51218.990618644399</v>
      </c>
      <c r="G30" s="4">
        <v>71687.941000376799</v>
      </c>
    </row>
    <row r="31" spans="1:7" x14ac:dyDescent="0.25">
      <c r="A31" s="4" t="s">
        <v>54</v>
      </c>
      <c r="B31" s="4">
        <v>32252.0116702247</v>
      </c>
      <c r="C31" s="4">
        <v>19928.916171601999</v>
      </c>
      <c r="D31" s="4">
        <v>27414.714185192501</v>
      </c>
      <c r="E31" s="4">
        <v>42443.664062309603</v>
      </c>
      <c r="F31" s="4">
        <v>50351.518260985897</v>
      </c>
      <c r="G31" s="4">
        <v>70373.717247125503</v>
      </c>
    </row>
    <row r="32" spans="1:7" x14ac:dyDescent="0.25">
      <c r="A32" s="4" t="s">
        <v>68</v>
      </c>
      <c r="B32" s="4">
        <v>34489.604960082703</v>
      </c>
      <c r="C32" s="4">
        <v>19176.830204214799</v>
      </c>
      <c r="D32" s="4">
        <v>26965.271222006599</v>
      </c>
      <c r="E32" s="4">
        <v>45397.262382649802</v>
      </c>
      <c r="F32" s="4">
        <v>60055.405162185103</v>
      </c>
      <c r="G32" s="4">
        <v>82044.595121649807</v>
      </c>
    </row>
    <row r="33" spans="1:7" x14ac:dyDescent="0.25">
      <c r="A33" s="4" t="s">
        <v>70</v>
      </c>
      <c r="B33" s="4">
        <v>35292.458934518399</v>
      </c>
      <c r="C33" s="4">
        <v>19956.0950602382</v>
      </c>
      <c r="D33" s="4">
        <v>28553.0092763758</v>
      </c>
      <c r="E33" s="4">
        <v>43412.234719978202</v>
      </c>
      <c r="F33" s="4">
        <v>52383.887964639398</v>
      </c>
      <c r="G33" s="4">
        <v>74013.801164697798</v>
      </c>
    </row>
    <row r="34" spans="1:7" x14ac:dyDescent="0.25">
      <c r="A34" s="4" t="s">
        <v>56</v>
      </c>
      <c r="B34" s="4">
        <v>33588.1460657399</v>
      </c>
      <c r="C34" s="4">
        <v>19179.157818117601</v>
      </c>
      <c r="D34" s="4">
        <v>26972.881956648402</v>
      </c>
      <c r="E34" s="4">
        <v>43884.4400612807</v>
      </c>
      <c r="F34" s="4">
        <v>56953.264806722204</v>
      </c>
      <c r="G34" s="4">
        <v>76015.250638372905</v>
      </c>
    </row>
    <row r="35" spans="1:7" x14ac:dyDescent="0.25">
      <c r="A35" s="4" t="s">
        <v>60</v>
      </c>
      <c r="B35" s="4">
        <v>37792.830671767202</v>
      </c>
      <c r="C35" s="4">
        <v>20577.600697871101</v>
      </c>
      <c r="D35" s="4">
        <v>30226.6717685152</v>
      </c>
      <c r="E35" s="4">
        <v>48471.455524983801</v>
      </c>
      <c r="F35" s="4">
        <v>62825.444428984003</v>
      </c>
      <c r="G35" s="4">
        <v>83642.312694115099</v>
      </c>
    </row>
    <row r="36" spans="1:7" x14ac:dyDescent="0.25">
      <c r="A36" s="4" t="s">
        <v>62</v>
      </c>
      <c r="B36" s="4">
        <v>42658.8666598122</v>
      </c>
      <c r="C36" s="4">
        <v>20388.7459947643</v>
      </c>
      <c r="D36" s="4">
        <v>31899.9189154667</v>
      </c>
      <c r="E36" s="4">
        <v>58270.0072909437</v>
      </c>
      <c r="F36" s="4">
        <v>72614.086254202906</v>
      </c>
      <c r="G36" s="4">
        <v>95729.199200752002</v>
      </c>
    </row>
    <row r="37" spans="1:7" x14ac:dyDescent="0.25">
      <c r="A37" s="4" t="s">
        <v>64</v>
      </c>
      <c r="B37" s="4">
        <v>33915.896898441999</v>
      </c>
      <c r="C37" s="4">
        <v>19596.587643966101</v>
      </c>
      <c r="D37" s="4">
        <v>26622.5381517881</v>
      </c>
      <c r="E37" s="4">
        <v>44168.927380729001</v>
      </c>
      <c r="F37" s="4">
        <v>57383.008626637602</v>
      </c>
      <c r="G37" s="4">
        <v>79834.516409147604</v>
      </c>
    </row>
    <row r="38" spans="1:7" x14ac:dyDescent="0.25">
      <c r="A38" s="4" t="s">
        <v>58</v>
      </c>
      <c r="B38" s="4">
        <v>36906.291008262699</v>
      </c>
      <c r="C38" s="4">
        <v>21299.327799406801</v>
      </c>
      <c r="D38" s="4">
        <v>31251.3473777504</v>
      </c>
      <c r="E38" s="4">
        <v>51086.006033095597</v>
      </c>
      <c r="F38" s="4">
        <v>59384.076747395098</v>
      </c>
      <c r="G38" s="4">
        <v>89966.455005448894</v>
      </c>
    </row>
    <row r="39" spans="1:7" x14ac:dyDescent="0.25">
      <c r="A39" s="4" t="s">
        <v>66</v>
      </c>
      <c r="B39" s="4">
        <v>42444.290161714802</v>
      </c>
      <c r="C39" s="4">
        <v>20389.817489511599</v>
      </c>
      <c r="D39" s="4">
        <v>32048.5663406282</v>
      </c>
      <c r="E39" s="4">
        <v>56363.661673152303</v>
      </c>
      <c r="F39" s="4">
        <v>74256.111355540095</v>
      </c>
      <c r="G39" s="4">
        <v>93068.713150323005</v>
      </c>
    </row>
    <row r="40" spans="1:7" x14ac:dyDescent="0.25">
      <c r="A40" s="4" t="s">
        <v>72</v>
      </c>
      <c r="B40" s="4">
        <v>35739.645875947303</v>
      </c>
      <c r="C40" s="4">
        <v>19505.896887424999</v>
      </c>
      <c r="D40" s="4">
        <v>28083.776403937001</v>
      </c>
      <c r="E40" s="4">
        <v>45348.403793179597</v>
      </c>
      <c r="F40" s="4">
        <v>59995.726975362901</v>
      </c>
      <c r="G40" s="4">
        <v>80414.060738435102</v>
      </c>
    </row>
    <row r="41" spans="1:7" x14ac:dyDescent="0.25">
      <c r="A41" s="4" t="s">
        <v>74</v>
      </c>
      <c r="B41" s="4">
        <v>32109.126987321899</v>
      </c>
      <c r="C41" s="4">
        <v>19004.439968122399</v>
      </c>
      <c r="D41" s="4">
        <v>26041.3364417876</v>
      </c>
      <c r="E41" s="4">
        <v>40809.533815869603</v>
      </c>
      <c r="F41" s="4">
        <v>51983.828917112303</v>
      </c>
      <c r="G41" s="4">
        <v>70993.115549833004</v>
      </c>
    </row>
    <row r="42" spans="1:7" x14ac:dyDescent="0.25">
      <c r="A42" s="4" t="s">
        <v>76</v>
      </c>
      <c r="B42" s="4">
        <v>38193.624443763299</v>
      </c>
      <c r="C42" s="4">
        <v>21164.785786277302</v>
      </c>
      <c r="D42" s="4">
        <v>30203.774164966799</v>
      </c>
      <c r="E42" s="4">
        <v>50025.376769598101</v>
      </c>
      <c r="F42" s="4">
        <v>61501.363236658501</v>
      </c>
      <c r="G42" s="4">
        <v>88558.598797650004</v>
      </c>
    </row>
    <row r="43" spans="1:7" x14ac:dyDescent="0.25">
      <c r="A43" s="4" t="s">
        <v>78</v>
      </c>
      <c r="B43" s="4">
        <v>37437.069423397603</v>
      </c>
      <c r="C43" s="4">
        <v>20295.100426856301</v>
      </c>
      <c r="D43" s="4">
        <v>29824.891107826901</v>
      </c>
      <c r="E43" s="4">
        <v>48261.132362641401</v>
      </c>
      <c r="F43" s="4">
        <v>64200.650335346101</v>
      </c>
      <c r="G43" s="4">
        <v>83517.776543469197</v>
      </c>
    </row>
    <row r="44" spans="1:7" x14ac:dyDescent="0.25">
      <c r="A44" s="4" t="s">
        <v>142</v>
      </c>
      <c r="B44" s="4">
        <v>22241.076247907498</v>
      </c>
      <c r="C44" s="4">
        <v>17824.389682216901</v>
      </c>
      <c r="D44" s="4">
        <v>19739.057229718601</v>
      </c>
      <c r="E44" s="4">
        <v>28680.9869669</v>
      </c>
      <c r="F44" s="4">
        <v>38035.196853834103</v>
      </c>
      <c r="G44" s="4">
        <v>46566.0646340737</v>
      </c>
    </row>
    <row r="45" spans="1:7" x14ac:dyDescent="0.25">
      <c r="A45" s="4" t="s">
        <v>80</v>
      </c>
      <c r="B45" s="4">
        <v>40491.702513823198</v>
      </c>
      <c r="C45" s="4">
        <v>20081.566634203398</v>
      </c>
      <c r="D45" s="4">
        <v>31273.732947360499</v>
      </c>
      <c r="E45" s="4">
        <v>53675.497492761897</v>
      </c>
      <c r="F45" s="4">
        <v>69106.653032276401</v>
      </c>
      <c r="G45" s="4">
        <v>89792.942864095603</v>
      </c>
    </row>
    <row r="46" spans="1:7" x14ac:dyDescent="0.25">
      <c r="A46" s="4" t="s">
        <v>82</v>
      </c>
      <c r="B46" s="4">
        <v>32700.236941403102</v>
      </c>
      <c r="C46" s="4">
        <v>18852.581671494601</v>
      </c>
      <c r="D46" s="4">
        <v>26409.635223305599</v>
      </c>
      <c r="E46" s="4">
        <v>42405.745019837901</v>
      </c>
      <c r="F46" s="4">
        <v>54469.599522927303</v>
      </c>
      <c r="G46" s="4">
        <v>76869.149510713105</v>
      </c>
    </row>
    <row r="47" spans="1:7" x14ac:dyDescent="0.25">
      <c r="A47" s="4" t="s">
        <v>84</v>
      </c>
      <c r="B47" s="4">
        <v>31394.6336279596</v>
      </c>
      <c r="C47" s="4">
        <v>19127.668132545601</v>
      </c>
      <c r="D47" s="4">
        <v>26271.850699231501</v>
      </c>
      <c r="E47" s="4">
        <v>42064.8950696998</v>
      </c>
      <c r="F47" s="4">
        <v>53197.768827037398</v>
      </c>
      <c r="G47" s="4">
        <v>73829.550781762897</v>
      </c>
    </row>
    <row r="48" spans="1:7" x14ac:dyDescent="0.25">
      <c r="A48" s="4" t="s">
        <v>86</v>
      </c>
      <c r="B48" s="4">
        <v>32671.800734602199</v>
      </c>
      <c r="C48" s="4">
        <v>19016.735041715201</v>
      </c>
      <c r="D48" s="4">
        <v>26662.5395793102</v>
      </c>
      <c r="E48" s="4">
        <v>41881.7136312195</v>
      </c>
      <c r="F48" s="4">
        <v>55695.287639611997</v>
      </c>
      <c r="G48" s="4">
        <v>74850.170902444705</v>
      </c>
    </row>
    <row r="49" spans="1:7" x14ac:dyDescent="0.25">
      <c r="A49" s="4" t="s">
        <v>88</v>
      </c>
      <c r="B49" s="4">
        <v>35110.076634918798</v>
      </c>
      <c r="C49" s="4">
        <v>19139.415383631502</v>
      </c>
      <c r="D49" s="4">
        <v>26397.495221529902</v>
      </c>
      <c r="E49" s="4">
        <v>46248.7062930928</v>
      </c>
      <c r="F49" s="4">
        <v>62539.217572634203</v>
      </c>
      <c r="G49" s="4">
        <v>85903.0580491773</v>
      </c>
    </row>
    <row r="50" spans="1:7" x14ac:dyDescent="0.25">
      <c r="A50" s="4" t="s">
        <v>92</v>
      </c>
      <c r="B50" s="4">
        <v>34817.210095793198</v>
      </c>
      <c r="C50" s="4">
        <v>19632.8986998662</v>
      </c>
      <c r="D50" s="4">
        <v>27607.258484710099</v>
      </c>
      <c r="E50" s="4">
        <v>44336.642299450403</v>
      </c>
      <c r="F50" s="4">
        <v>57724.510426403001</v>
      </c>
      <c r="G50" s="4">
        <v>78658.453022139598</v>
      </c>
    </row>
    <row r="51" spans="1:7" x14ac:dyDescent="0.25">
      <c r="A51" s="4" t="s">
        <v>96</v>
      </c>
      <c r="B51" s="4">
        <v>38910.629965050401</v>
      </c>
      <c r="C51" s="4">
        <v>19929.8026471513</v>
      </c>
      <c r="D51" s="4">
        <v>28314.269994039099</v>
      </c>
      <c r="E51" s="4">
        <v>48881.503243449697</v>
      </c>
      <c r="F51" s="4">
        <v>68420.136419464703</v>
      </c>
      <c r="G51" s="4">
        <v>86724.001718344996</v>
      </c>
    </row>
    <row r="52" spans="1:7" x14ac:dyDescent="0.25">
      <c r="A52" s="4" t="s">
        <v>143</v>
      </c>
      <c r="B52" s="4">
        <v>30748.194788835001</v>
      </c>
      <c r="C52" s="4">
        <v>19536.829988555499</v>
      </c>
      <c r="D52" s="4">
        <v>26964.1183828756</v>
      </c>
      <c r="E52" s="4">
        <v>41846.714455744303</v>
      </c>
      <c r="F52" s="4">
        <v>46258.540354623401</v>
      </c>
      <c r="G52" s="4">
        <v>68275.868638284199</v>
      </c>
    </row>
    <row r="53" spans="1:7" x14ac:dyDescent="0.25">
      <c r="A53" s="4" t="s">
        <v>94</v>
      </c>
      <c r="B53" s="4">
        <v>36129.078538870803</v>
      </c>
      <c r="C53" s="4">
        <v>21258.162663946801</v>
      </c>
      <c r="D53" s="4">
        <v>29292.5197156104</v>
      </c>
      <c r="E53" s="4">
        <v>45506.547640828001</v>
      </c>
      <c r="F53" s="4">
        <v>57736.827043509402</v>
      </c>
      <c r="G53" s="4">
        <v>77485.400947004993</v>
      </c>
    </row>
    <row r="54" spans="1:7" x14ac:dyDescent="0.25">
      <c r="A54" s="4" t="s">
        <v>98</v>
      </c>
      <c r="B54" s="4">
        <v>42522.734287529602</v>
      </c>
      <c r="C54" s="4">
        <v>23124.747849433101</v>
      </c>
      <c r="D54" s="4">
        <v>32520.7978711656</v>
      </c>
      <c r="E54" s="4">
        <v>54034.951003480099</v>
      </c>
      <c r="F54" s="4">
        <v>68007.5495885946</v>
      </c>
      <c r="G54" s="4">
        <v>89280.680541369904</v>
      </c>
    </row>
    <row r="55" spans="1:7" x14ac:dyDescent="0.25">
      <c r="A55" s="4" t="s">
        <v>102</v>
      </c>
      <c r="B55" s="4">
        <v>35925.424787877098</v>
      </c>
      <c r="C55" s="4">
        <v>19697.067411418298</v>
      </c>
      <c r="D55" s="4">
        <v>29032.5870654381</v>
      </c>
      <c r="E55" s="4">
        <v>46268.384902896803</v>
      </c>
      <c r="F55" s="4">
        <v>58004.705384413697</v>
      </c>
      <c r="G55" s="4">
        <v>80440.976569326303</v>
      </c>
    </row>
    <row r="56" spans="1:7" x14ac:dyDescent="0.25">
      <c r="A56" s="4" t="s">
        <v>100</v>
      </c>
      <c r="B56" s="4">
        <v>30581.728223342499</v>
      </c>
      <c r="C56" s="4">
        <v>18684.895077685302</v>
      </c>
      <c r="D56" s="4">
        <v>25135.969128450099</v>
      </c>
      <c r="E56" s="4">
        <v>39507.495326110598</v>
      </c>
      <c r="F56" s="4">
        <v>51175.884750866499</v>
      </c>
      <c r="G56" s="4">
        <v>71045.729187669902</v>
      </c>
    </row>
    <row r="57" spans="1:7" x14ac:dyDescent="0.25">
      <c r="A57" s="4" t="s">
        <v>104</v>
      </c>
      <c r="B57" s="4">
        <v>37976.2060578089</v>
      </c>
      <c r="C57" s="4">
        <v>20367.620908055102</v>
      </c>
      <c r="D57" s="4">
        <v>30216.239370585499</v>
      </c>
      <c r="E57" s="4">
        <v>46185.749146983799</v>
      </c>
      <c r="F57" s="4">
        <v>56908.245804897</v>
      </c>
      <c r="G57" s="4">
        <v>79167.206022087907</v>
      </c>
    </row>
    <row r="58" spans="1:7" x14ac:dyDescent="0.25">
      <c r="A58" s="4"/>
      <c r="B58" s="4"/>
      <c r="C58" s="4"/>
      <c r="D58" s="4"/>
      <c r="E58" s="4"/>
      <c r="F58" s="4"/>
      <c r="G58" s="4"/>
    </row>
    <row r="59" spans="1:7" x14ac:dyDescent="0.25">
      <c r="A59" s="4" t="s">
        <v>138</v>
      </c>
      <c r="B59" s="4">
        <f>AVERAGE(B4:B57)</f>
        <v>36177.664880273922</v>
      </c>
      <c r="C59" s="4">
        <f t="shared" ref="C59:G59" si="0">AVERAGE(C4:C57)</f>
        <v>19923.10836319613</v>
      </c>
      <c r="D59" s="4">
        <f t="shared" si="0"/>
        <v>28497.778291735536</v>
      </c>
      <c r="E59" s="4">
        <f t="shared" si="0"/>
        <v>46619.682728459404</v>
      </c>
      <c r="F59" s="4">
        <f t="shared" si="0"/>
        <v>59362.951119452911</v>
      </c>
      <c r="G59" s="4">
        <f t="shared" si="0"/>
        <v>81106.436098649909</v>
      </c>
    </row>
    <row r="60" spans="1:7" x14ac:dyDescent="0.25">
      <c r="A60" s="4"/>
      <c r="B60" s="4"/>
      <c r="C60" s="4"/>
      <c r="D60" s="4"/>
      <c r="E60" s="4"/>
      <c r="F60" s="4"/>
      <c r="G60" s="4"/>
    </row>
    <row r="61" spans="1:7" x14ac:dyDescent="0.25">
      <c r="A61" s="4"/>
      <c r="B61" s="4"/>
      <c r="C61" s="4"/>
      <c r="D61" s="4"/>
      <c r="E61" s="4"/>
      <c r="F61" s="4"/>
      <c r="G61" s="4"/>
    </row>
    <row r="62" spans="1:7" x14ac:dyDescent="0.25">
      <c r="A62" s="4"/>
      <c r="B62" s="4"/>
      <c r="C62" s="4"/>
      <c r="D62" s="4"/>
      <c r="E62" s="4"/>
      <c r="F62" s="4"/>
      <c r="G62" s="4"/>
    </row>
    <row r="63" spans="1:7" x14ac:dyDescent="0.25">
      <c r="A63" s="4"/>
      <c r="B63" s="4"/>
      <c r="C63" s="4"/>
      <c r="D63" s="4"/>
      <c r="E63" s="4"/>
      <c r="F63" s="4"/>
      <c r="G63" s="4"/>
    </row>
    <row r="64" spans="1:7" x14ac:dyDescent="0.25">
      <c r="A64" s="4"/>
      <c r="B64" s="4"/>
      <c r="C64" s="4"/>
      <c r="D64" s="4"/>
      <c r="E64" s="4"/>
      <c r="F64" s="4"/>
      <c r="G64" s="4"/>
    </row>
    <row r="65" spans="1:7" x14ac:dyDescent="0.25">
      <c r="A65" s="4"/>
      <c r="B65" s="4"/>
      <c r="C65" s="4"/>
      <c r="D65" s="4"/>
      <c r="E65" s="4"/>
      <c r="F65" s="4"/>
      <c r="G65" s="4"/>
    </row>
    <row r="66" spans="1:7" x14ac:dyDescent="0.25">
      <c r="A66" s="4"/>
      <c r="B66" s="4"/>
      <c r="C66" s="4"/>
      <c r="D66" s="4"/>
      <c r="E66" s="4"/>
      <c r="F66" s="4"/>
      <c r="G66" s="4"/>
    </row>
    <row r="67" spans="1:7" x14ac:dyDescent="0.25">
      <c r="A67" s="4"/>
      <c r="B67" s="4"/>
      <c r="C67" s="4"/>
      <c r="D67" s="4"/>
      <c r="E67" s="4"/>
      <c r="F67" s="4"/>
      <c r="G67" s="4"/>
    </row>
    <row r="68" spans="1:7" x14ac:dyDescent="0.25">
      <c r="A68" s="4"/>
      <c r="B68" s="4"/>
      <c r="C68" s="4"/>
      <c r="D68" s="4"/>
      <c r="E68" s="4"/>
      <c r="F68" s="4"/>
      <c r="G68" s="4"/>
    </row>
    <row r="69" spans="1:7" x14ac:dyDescent="0.25">
      <c r="A69" s="4"/>
      <c r="B69" s="4"/>
      <c r="C69" s="4"/>
      <c r="D69" s="4"/>
      <c r="E69" s="4"/>
      <c r="F69" s="4"/>
      <c r="G69" s="4"/>
    </row>
    <row r="70" spans="1:7" x14ac:dyDescent="0.25">
      <c r="A70" s="4"/>
      <c r="B70" s="4"/>
      <c r="C70" s="4"/>
      <c r="D70" s="4"/>
      <c r="E70" s="4"/>
      <c r="F70" s="4"/>
      <c r="G70" s="4"/>
    </row>
    <row r="71" spans="1:7" x14ac:dyDescent="0.25">
      <c r="A71" s="4"/>
      <c r="B71" s="4"/>
      <c r="C71" s="4"/>
      <c r="D71" s="4"/>
      <c r="E71" s="4"/>
      <c r="F71" s="4"/>
      <c r="G71" s="4"/>
    </row>
    <row r="72" spans="1:7" x14ac:dyDescent="0.25">
      <c r="A72" s="4"/>
      <c r="B72" s="4"/>
      <c r="C72" s="4"/>
      <c r="D72" s="4"/>
      <c r="E72" s="4"/>
      <c r="F72" s="4"/>
      <c r="G72" s="4"/>
    </row>
    <row r="73" spans="1:7" x14ac:dyDescent="0.25">
      <c r="A73" s="4"/>
      <c r="B73" s="4"/>
      <c r="C73" s="4"/>
      <c r="D73" s="4"/>
      <c r="E73" s="4"/>
      <c r="F73" s="4"/>
      <c r="G73" s="4"/>
    </row>
    <row r="74" spans="1:7" x14ac:dyDescent="0.25">
      <c r="A74" s="4"/>
      <c r="B74" s="4"/>
      <c r="C74" s="4"/>
      <c r="D74" s="4"/>
      <c r="E74" s="4"/>
      <c r="F74" s="4"/>
      <c r="G74" s="4"/>
    </row>
    <row r="75" spans="1:7" x14ac:dyDescent="0.25">
      <c r="A75" s="4"/>
      <c r="B75" s="4"/>
      <c r="C75" s="4"/>
      <c r="D75" s="4"/>
      <c r="E75" s="4"/>
      <c r="F75" s="4"/>
      <c r="G75" s="4"/>
    </row>
    <row r="76" spans="1:7" x14ac:dyDescent="0.25">
      <c r="A76" s="4"/>
      <c r="B76" s="4"/>
      <c r="C76" s="4"/>
      <c r="D76" s="4"/>
      <c r="E76" s="4"/>
      <c r="F76" s="4"/>
      <c r="G76" s="4"/>
    </row>
    <row r="77" spans="1:7" x14ac:dyDescent="0.25">
      <c r="A77" s="4"/>
      <c r="B77" s="4"/>
      <c r="C77" s="4"/>
      <c r="D77" s="4"/>
      <c r="E77" s="4"/>
      <c r="F77" s="4"/>
      <c r="G77" s="4"/>
    </row>
    <row r="78" spans="1:7" x14ac:dyDescent="0.25">
      <c r="A78" s="4"/>
      <c r="B78" s="4"/>
      <c r="C78" s="4"/>
      <c r="D78" s="4"/>
      <c r="E78" s="4"/>
      <c r="F78" s="4"/>
      <c r="G78" s="4"/>
    </row>
    <row r="79" spans="1:7" x14ac:dyDescent="0.25">
      <c r="A79" s="4"/>
      <c r="B79" s="4"/>
      <c r="C79" s="4"/>
      <c r="D79" s="4"/>
      <c r="E79" s="4"/>
      <c r="F79" s="4"/>
      <c r="G79" s="4"/>
    </row>
    <row r="80" spans="1:7" x14ac:dyDescent="0.25">
      <c r="A80" s="4"/>
      <c r="B80" s="4"/>
      <c r="C80" s="4"/>
      <c r="D80" s="4"/>
      <c r="E80" s="4"/>
      <c r="F80" s="4"/>
      <c r="G80" s="4"/>
    </row>
    <row r="81" spans="1:7" x14ac:dyDescent="0.25">
      <c r="A81" s="4"/>
      <c r="B81" s="4"/>
      <c r="C81" s="4"/>
      <c r="D81" s="4"/>
      <c r="E81" s="4"/>
      <c r="F81" s="4"/>
      <c r="G81" s="4"/>
    </row>
    <row r="82" spans="1:7" x14ac:dyDescent="0.25">
      <c r="A82" s="4"/>
      <c r="B82" s="4"/>
      <c r="C82" s="4"/>
      <c r="D82" s="4"/>
      <c r="E82" s="4"/>
      <c r="F82" s="4"/>
      <c r="G82" s="4"/>
    </row>
    <row r="83" spans="1:7" x14ac:dyDescent="0.25">
      <c r="A83" s="4"/>
      <c r="B83" s="4"/>
      <c r="C83" s="4"/>
      <c r="D83" s="4"/>
      <c r="E83" s="4"/>
      <c r="F83" s="4"/>
      <c r="G83" s="4"/>
    </row>
    <row r="84" spans="1:7" x14ac:dyDescent="0.25">
      <c r="A84" s="4"/>
      <c r="B84" s="4"/>
      <c r="C84" s="4"/>
      <c r="D84" s="4"/>
      <c r="E84" s="4"/>
      <c r="F84" s="4"/>
      <c r="G84" s="4"/>
    </row>
    <row r="85" spans="1:7" x14ac:dyDescent="0.25">
      <c r="A85" s="4"/>
      <c r="B85" s="4"/>
      <c r="C85" s="4"/>
      <c r="D85" s="4"/>
      <c r="E85" s="4"/>
      <c r="F85" s="4"/>
      <c r="G85" s="4"/>
    </row>
    <row r="86" spans="1:7" x14ac:dyDescent="0.25">
      <c r="A86" s="4"/>
      <c r="B86" s="4"/>
      <c r="C86" s="4"/>
      <c r="D86" s="4"/>
      <c r="E86" s="4"/>
      <c r="F86" s="4"/>
      <c r="G86" s="4"/>
    </row>
    <row r="87" spans="1:7" x14ac:dyDescent="0.25">
      <c r="A87" s="4"/>
      <c r="B87" s="4"/>
      <c r="C87" s="4"/>
      <c r="D87" s="4"/>
      <c r="E87" s="4"/>
      <c r="F87" s="4"/>
      <c r="G87" s="4"/>
    </row>
    <row r="88" spans="1:7" x14ac:dyDescent="0.25">
      <c r="A88" s="4"/>
      <c r="B88" s="4"/>
      <c r="C88" s="4"/>
      <c r="D88" s="4"/>
      <c r="E88" s="4"/>
      <c r="F88" s="4"/>
      <c r="G88" s="4"/>
    </row>
    <row r="89" spans="1:7" x14ac:dyDescent="0.25">
      <c r="A89" s="4"/>
      <c r="B89" s="4"/>
      <c r="C89" s="4"/>
      <c r="D89" s="4"/>
      <c r="E89" s="4"/>
      <c r="F89" s="4"/>
      <c r="G89" s="4"/>
    </row>
    <row r="90" spans="1:7" x14ac:dyDescent="0.25">
      <c r="A90" s="4"/>
      <c r="B90" s="4"/>
      <c r="C90" s="4"/>
      <c r="D90" s="4"/>
      <c r="E90" s="4"/>
      <c r="F90" s="4"/>
      <c r="G90" s="4"/>
    </row>
    <row r="91" spans="1:7" x14ac:dyDescent="0.25">
      <c r="A91" s="4"/>
      <c r="B91" s="4"/>
      <c r="C91" s="4"/>
      <c r="D91" s="4"/>
      <c r="E91" s="4"/>
      <c r="F91" s="4"/>
      <c r="G91" s="4"/>
    </row>
    <row r="92" spans="1:7" x14ac:dyDescent="0.25">
      <c r="A92" s="4"/>
      <c r="B92" s="4"/>
      <c r="C92" s="4"/>
      <c r="D92" s="4"/>
      <c r="E92" s="4"/>
      <c r="F92" s="4"/>
      <c r="G92" s="4"/>
    </row>
    <row r="93" spans="1:7" x14ac:dyDescent="0.25">
      <c r="A93" s="4"/>
      <c r="B93" s="4"/>
      <c r="C93" s="4"/>
      <c r="D93" s="4"/>
      <c r="E93" s="4"/>
      <c r="F93" s="4"/>
      <c r="G93" s="4"/>
    </row>
    <row r="94" spans="1:7" x14ac:dyDescent="0.25">
      <c r="A94" s="4"/>
      <c r="B94" s="4"/>
      <c r="C94" s="4"/>
      <c r="D94" s="4"/>
      <c r="E94" s="4"/>
      <c r="F94" s="4"/>
      <c r="G94" s="4"/>
    </row>
    <row r="95" spans="1:7" x14ac:dyDescent="0.25">
      <c r="A95" s="4"/>
      <c r="B95" s="4"/>
      <c r="C95" s="4"/>
      <c r="D95" s="4"/>
      <c r="E95" s="4"/>
      <c r="F95" s="4"/>
      <c r="G95" s="4"/>
    </row>
    <row r="96" spans="1:7" x14ac:dyDescent="0.25">
      <c r="A96" s="4"/>
      <c r="B96" s="4"/>
      <c r="C96" s="4"/>
      <c r="D96" s="4"/>
      <c r="E96" s="4"/>
      <c r="F96" s="4"/>
      <c r="G96" s="4"/>
    </row>
    <row r="97" spans="1:7" x14ac:dyDescent="0.25">
      <c r="A97" s="4"/>
      <c r="B97" s="4"/>
      <c r="C97" s="4"/>
      <c r="D97" s="4"/>
      <c r="E97" s="4"/>
      <c r="F97" s="4"/>
      <c r="G97" s="4"/>
    </row>
    <row r="98" spans="1:7" x14ac:dyDescent="0.25">
      <c r="A98" s="4"/>
      <c r="B98" s="4"/>
      <c r="C98" s="4"/>
      <c r="D98" s="4"/>
      <c r="E98" s="4"/>
      <c r="F98" s="4"/>
      <c r="G98" s="4"/>
    </row>
    <row r="99" spans="1:7" x14ac:dyDescent="0.25">
      <c r="A99" s="4"/>
      <c r="B99" s="4"/>
      <c r="C99" s="4"/>
      <c r="D99" s="4"/>
      <c r="E99" s="4"/>
      <c r="F99" s="4"/>
      <c r="G99" s="4"/>
    </row>
    <row r="100" spans="1:7" x14ac:dyDescent="0.25">
      <c r="A100" s="4"/>
      <c r="B100" s="4"/>
      <c r="C100" s="4"/>
      <c r="D100" s="4"/>
      <c r="E100" s="4"/>
      <c r="F100" s="4"/>
      <c r="G100" s="4"/>
    </row>
    <row r="101" spans="1:7" x14ac:dyDescent="0.25">
      <c r="A101" s="4"/>
      <c r="B101" s="4"/>
      <c r="C101" s="4"/>
      <c r="D101" s="4"/>
      <c r="E101" s="4"/>
      <c r="F101" s="4"/>
      <c r="G101" s="4"/>
    </row>
    <row r="102" spans="1:7" x14ac:dyDescent="0.25">
      <c r="A102" s="4"/>
      <c r="B102" s="4"/>
      <c r="C102" s="4"/>
      <c r="D102" s="4"/>
      <c r="E102" s="4"/>
      <c r="F102" s="4"/>
      <c r="G102" s="4"/>
    </row>
    <row r="103" spans="1:7" x14ac:dyDescent="0.25">
      <c r="A103" s="4"/>
      <c r="B103" s="4"/>
      <c r="C103" s="4"/>
      <c r="D103" s="4"/>
      <c r="E103" s="4"/>
      <c r="F103" s="4"/>
      <c r="G103" s="4"/>
    </row>
    <row r="104" spans="1:7" x14ac:dyDescent="0.25">
      <c r="A104" s="4"/>
      <c r="B104" s="4"/>
      <c r="C104" s="4"/>
      <c r="D104" s="4"/>
      <c r="E104" s="4"/>
      <c r="F104" s="4"/>
      <c r="G104" s="4"/>
    </row>
    <row r="105" spans="1:7" x14ac:dyDescent="0.25">
      <c r="A105" s="4"/>
      <c r="B105" s="4"/>
      <c r="C105" s="4"/>
      <c r="D105" s="4"/>
      <c r="E105" s="4"/>
      <c r="F105" s="4"/>
      <c r="G105" s="4"/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  <row r="112" spans="1:7" x14ac:dyDescent="0.25">
      <c r="A112" s="4"/>
      <c r="B112" s="4"/>
      <c r="C112" s="4"/>
      <c r="D112" s="4"/>
      <c r="E112" s="4"/>
      <c r="F112" s="4"/>
      <c r="G112" s="4"/>
    </row>
    <row r="113" spans="1:7" x14ac:dyDescent="0.25">
      <c r="A113" s="4"/>
      <c r="B113" s="4"/>
      <c r="C113" s="4"/>
      <c r="D113" s="4"/>
      <c r="E113" s="4"/>
      <c r="F113" s="4"/>
      <c r="G113" s="4"/>
    </row>
    <row r="114" spans="1:7" x14ac:dyDescent="0.25">
      <c r="A114" s="4"/>
      <c r="B114" s="4"/>
      <c r="C114" s="4"/>
      <c r="D114" s="4"/>
      <c r="E114" s="4"/>
      <c r="F114" s="4"/>
      <c r="G114" s="4"/>
    </row>
    <row r="115" spans="1:7" x14ac:dyDescent="0.25">
      <c r="A115" s="4"/>
      <c r="B115" s="4"/>
      <c r="C115" s="4"/>
      <c r="D115" s="4"/>
      <c r="E115" s="4"/>
      <c r="F115" s="4"/>
      <c r="G115" s="4"/>
    </row>
    <row r="116" spans="1:7" x14ac:dyDescent="0.25">
      <c r="A116" s="4"/>
      <c r="B116" s="4"/>
      <c r="C116" s="4"/>
      <c r="D116" s="4"/>
      <c r="E116" s="4"/>
      <c r="F116" s="4"/>
      <c r="G116" s="4"/>
    </row>
  </sheetData>
  <mergeCells count="1">
    <mergeCell ref="A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workbookViewId="0">
      <selection activeCell="B3" sqref="B3"/>
    </sheetView>
  </sheetViews>
  <sheetFormatPr defaultRowHeight="15.75" x14ac:dyDescent="0.25"/>
  <cols>
    <col min="2" max="2" width="11.625" bestFit="1" customWidth="1"/>
    <col min="3" max="6" width="10.125" bestFit="1" customWidth="1"/>
    <col min="7" max="7" width="11.125" bestFit="1" customWidth="1"/>
    <col min="8" max="8" width="11.625" bestFit="1" customWidth="1"/>
  </cols>
  <sheetData>
    <row r="1" spans="1:9" x14ac:dyDescent="0.25">
      <c r="A1" s="8" t="s">
        <v>118</v>
      </c>
      <c r="B1" s="8"/>
      <c r="C1" s="8"/>
      <c r="D1" s="8"/>
      <c r="E1" s="8"/>
      <c r="F1" s="8"/>
      <c r="G1" s="8"/>
    </row>
    <row r="2" spans="1:9" x14ac:dyDescent="0.25">
      <c r="A2" t="s">
        <v>110</v>
      </c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</row>
    <row r="3" spans="1:9" x14ac:dyDescent="0.25">
      <c r="B3" t="s">
        <v>119</v>
      </c>
      <c r="C3" t="s">
        <v>119</v>
      </c>
      <c r="D3" t="s">
        <v>119</v>
      </c>
      <c r="E3" t="s">
        <v>119</v>
      </c>
      <c r="F3" t="s">
        <v>119</v>
      </c>
      <c r="G3" t="s">
        <v>119</v>
      </c>
    </row>
    <row r="4" spans="1:9" x14ac:dyDescent="0.25">
      <c r="A4" s="4" t="s">
        <v>4</v>
      </c>
      <c r="B4" s="4">
        <v>51362.648518031099</v>
      </c>
      <c r="C4" s="4">
        <v>24777.4510941144</v>
      </c>
      <c r="D4" s="4">
        <v>37037.905595208802</v>
      </c>
      <c r="E4" s="4">
        <v>58564.453243552198</v>
      </c>
      <c r="F4" s="4">
        <v>70242.904103554596</v>
      </c>
      <c r="G4" s="4">
        <v>99035.607731641503</v>
      </c>
      <c r="H4" s="4">
        <v>56836.828381017105</v>
      </c>
      <c r="I4" s="4"/>
    </row>
    <row r="5" spans="1:9" x14ac:dyDescent="0.25">
      <c r="A5" s="4" t="s">
        <v>2</v>
      </c>
      <c r="B5" s="4">
        <v>40086.7155630052</v>
      </c>
      <c r="C5" s="4">
        <v>19275.078857290398</v>
      </c>
      <c r="D5" s="4">
        <v>27429.705803418201</v>
      </c>
      <c r="E5" s="4">
        <v>46683.653717435198</v>
      </c>
      <c r="F5" s="4">
        <v>63081.487719698503</v>
      </c>
      <c r="G5" s="4">
        <v>84672.975582429295</v>
      </c>
      <c r="H5" s="4">
        <v>46871.602873879463</v>
      </c>
    </row>
    <row r="6" spans="1:9" x14ac:dyDescent="0.25">
      <c r="A6" s="4" t="s">
        <v>8</v>
      </c>
      <c r="B6" s="4">
        <v>37405.421663614601</v>
      </c>
      <c r="C6" s="4">
        <v>19077.095767127801</v>
      </c>
      <c r="D6" s="4">
        <v>26552.529809439799</v>
      </c>
      <c r="E6" s="4">
        <v>42839.910154723199</v>
      </c>
      <c r="F6" s="4">
        <v>58173.853081583598</v>
      </c>
      <c r="G6" s="4">
        <v>78607.5377957413</v>
      </c>
      <c r="H6" s="4">
        <v>43776.058045371719</v>
      </c>
    </row>
    <row r="7" spans="1:9" x14ac:dyDescent="0.25">
      <c r="A7" s="4" t="s">
        <v>6</v>
      </c>
      <c r="B7" s="4">
        <v>43646.789439403197</v>
      </c>
      <c r="C7" s="4">
        <v>21220.549658390999</v>
      </c>
      <c r="D7" s="4">
        <v>30132.135262941101</v>
      </c>
      <c r="E7" s="4">
        <v>49645.896090102899</v>
      </c>
      <c r="F7" s="4">
        <v>62856.643550241402</v>
      </c>
      <c r="G7" s="4">
        <v>89842.408767803601</v>
      </c>
      <c r="H7" s="4">
        <v>49557.403794813865</v>
      </c>
    </row>
    <row r="8" spans="1:9" x14ac:dyDescent="0.25">
      <c r="A8" s="4" t="s">
        <v>10</v>
      </c>
      <c r="B8" s="4">
        <v>51727.357095352803</v>
      </c>
      <c r="C8" s="4">
        <v>23025.3338529844</v>
      </c>
      <c r="D8" s="4">
        <v>33674.991585898701</v>
      </c>
      <c r="E8" s="4">
        <v>60373.531611879102</v>
      </c>
      <c r="F8" s="4">
        <v>78113.635791720706</v>
      </c>
      <c r="G8" s="4">
        <v>105948.466122944</v>
      </c>
      <c r="H8" s="4">
        <v>58810.552676796622</v>
      </c>
    </row>
    <row r="9" spans="1:9" x14ac:dyDescent="0.25">
      <c r="A9" s="4" t="s">
        <v>12</v>
      </c>
      <c r="B9" s="4">
        <v>47508.8323961059</v>
      </c>
      <c r="C9" s="4">
        <v>22427.737335363301</v>
      </c>
      <c r="D9" s="4">
        <v>32056.3854937172</v>
      </c>
      <c r="E9" s="4">
        <v>53361.005101802999</v>
      </c>
      <c r="F9" s="4">
        <v>69999.840711413897</v>
      </c>
      <c r="G9" s="4">
        <v>91349.985160411496</v>
      </c>
      <c r="H9" s="4">
        <v>52783.964366469132</v>
      </c>
    </row>
    <row r="10" spans="1:9" x14ac:dyDescent="0.25">
      <c r="A10" s="4" t="s">
        <v>14</v>
      </c>
      <c r="B10" s="4">
        <v>52622.3361784847</v>
      </c>
      <c r="C10" s="4">
        <v>23412.727129969</v>
      </c>
      <c r="D10" s="4">
        <v>35032.970438274198</v>
      </c>
      <c r="E10" s="4">
        <v>59593.620354343002</v>
      </c>
      <c r="F10" s="4">
        <v>75990.326731272493</v>
      </c>
      <c r="G10" s="4">
        <v>98962.866812909502</v>
      </c>
      <c r="H10" s="4">
        <v>57602.47460754215</v>
      </c>
    </row>
    <row r="11" spans="1:9" x14ac:dyDescent="0.25">
      <c r="A11" s="4" t="s">
        <v>18</v>
      </c>
      <c r="B11" s="4">
        <v>66405.7303726604</v>
      </c>
      <c r="C11" s="4">
        <v>26253.498175225101</v>
      </c>
      <c r="D11" s="4">
        <v>36411.1092039266</v>
      </c>
      <c r="E11" s="4">
        <v>63345.233613189797</v>
      </c>
      <c r="F11" s="4">
        <v>79582.026996587505</v>
      </c>
      <c r="G11" s="4">
        <v>99198.1649832291</v>
      </c>
      <c r="H11" s="4">
        <v>61865.960557469749</v>
      </c>
    </row>
    <row r="12" spans="1:9" x14ac:dyDescent="0.25">
      <c r="A12" s="4" t="s">
        <v>16</v>
      </c>
      <c r="B12" s="4">
        <v>47804.067261685297</v>
      </c>
      <c r="C12" s="4">
        <v>21206.250920754599</v>
      </c>
      <c r="D12" s="4">
        <v>31152.8859811234</v>
      </c>
      <c r="E12" s="4">
        <v>54672.489312706697</v>
      </c>
      <c r="F12" s="4">
        <v>71559.517539457302</v>
      </c>
      <c r="G12" s="4">
        <v>101361.67250251101</v>
      </c>
      <c r="H12" s="4">
        <v>54626.147253039722</v>
      </c>
    </row>
    <row r="13" spans="1:9" x14ac:dyDescent="0.25">
      <c r="A13" s="4" t="s">
        <v>20</v>
      </c>
      <c r="B13" s="4">
        <v>41637.8199565123</v>
      </c>
      <c r="C13" s="4">
        <v>20821.387455718501</v>
      </c>
      <c r="D13" s="4">
        <v>28795.105418594201</v>
      </c>
      <c r="E13" s="4">
        <v>47934.573736139297</v>
      </c>
      <c r="F13" s="4">
        <v>64096.649507062699</v>
      </c>
      <c r="G13" s="4">
        <v>88876.146335270605</v>
      </c>
      <c r="H13" s="4">
        <v>48693.613734882936</v>
      </c>
    </row>
    <row r="14" spans="1:9" x14ac:dyDescent="0.25">
      <c r="A14" s="4" t="s">
        <v>22</v>
      </c>
      <c r="B14" s="4">
        <v>43124.880152981699</v>
      </c>
      <c r="C14" s="4">
        <v>20012.4332941711</v>
      </c>
      <c r="D14" s="4">
        <v>28867.381437039199</v>
      </c>
      <c r="E14" s="4">
        <v>48132.523715711301</v>
      </c>
      <c r="F14" s="4">
        <v>66874.352947758904</v>
      </c>
      <c r="G14" s="4">
        <v>87978.156406208902</v>
      </c>
      <c r="H14" s="4">
        <v>49164.954658978524</v>
      </c>
    </row>
    <row r="15" spans="1:9" x14ac:dyDescent="0.25">
      <c r="A15" s="4" t="s">
        <v>141</v>
      </c>
      <c r="B15" s="4">
        <v>32300.690713313801</v>
      </c>
      <c r="C15" s="4">
        <v>18037.721646648901</v>
      </c>
      <c r="D15" s="4">
        <v>23223.033329021098</v>
      </c>
      <c r="E15" s="4">
        <v>36292.9610180706</v>
      </c>
      <c r="F15" s="4">
        <v>41390.034880042796</v>
      </c>
      <c r="G15" s="4">
        <v>65476.790982124003</v>
      </c>
      <c r="H15" s="4">
        <v>36120.205428203539</v>
      </c>
    </row>
    <row r="16" spans="1:9" x14ac:dyDescent="0.25">
      <c r="A16" s="4" t="s">
        <v>24</v>
      </c>
      <c r="B16" s="4">
        <v>45304.198941003902</v>
      </c>
      <c r="C16" s="4">
        <v>23771.621082182399</v>
      </c>
      <c r="D16" s="4">
        <v>34136.733782572199</v>
      </c>
      <c r="E16" s="4">
        <v>54131.097460776902</v>
      </c>
      <c r="F16" s="4">
        <v>61463.286316465899</v>
      </c>
      <c r="G16" s="4">
        <v>90683.980787530701</v>
      </c>
      <c r="H16" s="4">
        <v>51581.819728422</v>
      </c>
    </row>
    <row r="17" spans="1:8" x14ac:dyDescent="0.25">
      <c r="A17" s="4" t="s">
        <v>32</v>
      </c>
      <c r="B17" s="4">
        <v>39902.821265963001</v>
      </c>
      <c r="C17" s="4">
        <v>20178.2288653795</v>
      </c>
      <c r="D17" s="4">
        <v>29657.5992065313</v>
      </c>
      <c r="E17" s="4">
        <v>45147.310632663401</v>
      </c>
      <c r="F17" s="4">
        <v>59107.944780441503</v>
      </c>
      <c r="G17" s="4">
        <v>81334.999003800694</v>
      </c>
      <c r="H17" s="4">
        <v>45888.150625796574</v>
      </c>
    </row>
    <row r="18" spans="1:8" x14ac:dyDescent="0.25">
      <c r="A18" s="4" t="s">
        <v>26</v>
      </c>
      <c r="B18" s="4">
        <v>38481.039765424597</v>
      </c>
      <c r="C18" s="4">
        <v>20278.636860861501</v>
      </c>
      <c r="D18" s="4">
        <v>28131.431704537099</v>
      </c>
      <c r="E18" s="4">
        <v>43949.933549584799</v>
      </c>
      <c r="F18" s="4">
        <v>57854.6714439641</v>
      </c>
      <c r="G18" s="4">
        <v>79988.906393659199</v>
      </c>
      <c r="H18" s="4">
        <v>44780.769953005212</v>
      </c>
    </row>
    <row r="19" spans="1:8" x14ac:dyDescent="0.25">
      <c r="A19" s="4" t="s">
        <v>28</v>
      </c>
      <c r="B19" s="4">
        <v>46858.120754293297</v>
      </c>
      <c r="C19" s="4">
        <v>21820.1625250871</v>
      </c>
      <c r="D19" s="4">
        <v>32283.358788450299</v>
      </c>
      <c r="E19" s="4">
        <v>52542.083562543899</v>
      </c>
      <c r="F19" s="4">
        <v>69075.883064698704</v>
      </c>
      <c r="G19" s="4">
        <v>86762.273383318403</v>
      </c>
      <c r="H19" s="4">
        <v>51556.98034639861</v>
      </c>
    </row>
    <row r="20" spans="1:8" x14ac:dyDescent="0.25">
      <c r="A20" s="4" t="s">
        <v>30</v>
      </c>
      <c r="B20" s="4">
        <v>40842.775618355903</v>
      </c>
      <c r="C20" s="4">
        <v>20143.658095087801</v>
      </c>
      <c r="D20" s="4">
        <v>29632.414181108001</v>
      </c>
      <c r="E20" s="4">
        <v>47226.751395553998</v>
      </c>
      <c r="F20" s="4">
        <v>61065.027356064398</v>
      </c>
      <c r="G20" s="4">
        <v>82078.502266119001</v>
      </c>
      <c r="H20" s="4">
        <v>46831.52148538152</v>
      </c>
    </row>
    <row r="21" spans="1:8" x14ac:dyDescent="0.25">
      <c r="A21" s="4" t="s">
        <v>34</v>
      </c>
      <c r="B21" s="4">
        <v>41081.014809057502</v>
      </c>
      <c r="C21" s="4">
        <v>20005.755679296901</v>
      </c>
      <c r="D21" s="4">
        <v>28974.829745266801</v>
      </c>
      <c r="E21" s="4">
        <v>46511.530185424599</v>
      </c>
      <c r="F21" s="4">
        <v>63455.5447272452</v>
      </c>
      <c r="G21" s="4">
        <v>81211.539376797402</v>
      </c>
      <c r="H21" s="4">
        <v>46873.369087181403</v>
      </c>
    </row>
    <row r="22" spans="1:8" x14ac:dyDescent="0.25">
      <c r="A22" s="4" t="s">
        <v>36</v>
      </c>
      <c r="B22" s="4">
        <v>39343.658653965002</v>
      </c>
      <c r="C22" s="4">
        <v>19539.918357674102</v>
      </c>
      <c r="D22" s="4">
        <v>28331.493084906</v>
      </c>
      <c r="E22" s="4">
        <v>44225.401416750203</v>
      </c>
      <c r="F22" s="4">
        <v>58554.075443045302</v>
      </c>
      <c r="G22" s="4">
        <v>79366.536039097395</v>
      </c>
      <c r="H22" s="4">
        <v>44893.513832573</v>
      </c>
    </row>
    <row r="23" spans="1:8" x14ac:dyDescent="0.25">
      <c r="A23" s="4" t="s">
        <v>38</v>
      </c>
      <c r="B23" s="4">
        <v>39734.323259374498</v>
      </c>
      <c r="C23" s="4">
        <v>19656.212130487402</v>
      </c>
      <c r="D23" s="4">
        <v>28345.909822305199</v>
      </c>
      <c r="E23" s="4">
        <v>45675.031780169898</v>
      </c>
      <c r="F23" s="4">
        <v>59232.198762659202</v>
      </c>
      <c r="G23" s="4">
        <v>84053.506419857804</v>
      </c>
      <c r="H23" s="4">
        <v>46116.197029142328</v>
      </c>
    </row>
    <row r="24" spans="1:8" x14ac:dyDescent="0.25">
      <c r="A24" s="4" t="s">
        <v>44</v>
      </c>
      <c r="B24" s="4">
        <v>53710.834542281598</v>
      </c>
      <c r="C24" s="4">
        <v>24148.3992433452</v>
      </c>
      <c r="D24" s="4">
        <v>35127.287540876598</v>
      </c>
      <c r="E24" s="4">
        <v>59061.547743619398</v>
      </c>
      <c r="F24" s="4">
        <v>77379.723190793899</v>
      </c>
      <c r="G24" s="4">
        <v>98687.801800984103</v>
      </c>
      <c r="H24" s="4">
        <v>58019.265676983458</v>
      </c>
    </row>
    <row r="25" spans="1:8" x14ac:dyDescent="0.25">
      <c r="A25" s="4" t="s">
        <v>42</v>
      </c>
      <c r="B25" s="4">
        <v>50611.244095222697</v>
      </c>
      <c r="C25" s="4">
        <v>21867.425116877399</v>
      </c>
      <c r="D25" s="4">
        <v>32432.4498526034</v>
      </c>
      <c r="E25" s="4">
        <v>55909.371073892202</v>
      </c>
      <c r="F25" s="4">
        <v>75110.942911732898</v>
      </c>
      <c r="G25" s="4">
        <v>93719.779901962596</v>
      </c>
      <c r="H25" s="4">
        <v>54941.868825381862</v>
      </c>
    </row>
    <row r="26" spans="1:8" x14ac:dyDescent="0.25">
      <c r="A26" s="4" t="s">
        <v>40</v>
      </c>
      <c r="B26" s="4">
        <v>40775.767902914296</v>
      </c>
      <c r="C26" s="4">
        <v>20848.389729777598</v>
      </c>
      <c r="D26" s="4">
        <v>29881.046641806399</v>
      </c>
      <c r="E26" s="4">
        <v>45987.470848118202</v>
      </c>
      <c r="F26" s="4">
        <v>58610.585233343903</v>
      </c>
      <c r="G26" s="4">
        <v>83790.069318318303</v>
      </c>
      <c r="H26" s="4">
        <v>46648.888279046456</v>
      </c>
    </row>
    <row r="27" spans="1:8" x14ac:dyDescent="0.25">
      <c r="A27" s="4" t="s">
        <v>46</v>
      </c>
      <c r="B27" s="4">
        <v>43832.9706242826</v>
      </c>
      <c r="C27" s="4">
        <v>20961.417913605801</v>
      </c>
      <c r="D27" s="4">
        <v>30735.2504275631</v>
      </c>
      <c r="E27" s="4">
        <v>49239.767014465899</v>
      </c>
      <c r="F27" s="4">
        <v>64605.198222724001</v>
      </c>
      <c r="G27" s="4">
        <v>87078.962926564302</v>
      </c>
      <c r="H27" s="4">
        <v>49408.927854867616</v>
      </c>
    </row>
    <row r="28" spans="1:8" x14ac:dyDescent="0.25">
      <c r="A28" s="4" t="s">
        <v>48</v>
      </c>
      <c r="B28" s="4">
        <v>46175.294531328102</v>
      </c>
      <c r="C28" s="4">
        <v>21112.453535547898</v>
      </c>
      <c r="D28" s="4">
        <v>31902.095359887498</v>
      </c>
      <c r="E28" s="4">
        <v>51778.116651032899</v>
      </c>
      <c r="F28" s="4">
        <v>68181.862039530402</v>
      </c>
      <c r="G28" s="4">
        <v>92415.155753461193</v>
      </c>
      <c r="H28" s="4">
        <v>51927.496311797993</v>
      </c>
    </row>
    <row r="29" spans="1:8" x14ac:dyDescent="0.25">
      <c r="A29" s="4" t="s">
        <v>52</v>
      </c>
      <c r="B29" s="4">
        <v>41145.468438621603</v>
      </c>
      <c r="C29" s="4">
        <v>20398.330955532001</v>
      </c>
      <c r="D29" s="4">
        <v>29854.264138500901</v>
      </c>
      <c r="E29" s="4">
        <v>45952.459724251501</v>
      </c>
      <c r="F29" s="4">
        <v>61924.944877608301</v>
      </c>
      <c r="G29" s="4">
        <v>80616.970815948705</v>
      </c>
      <c r="H29" s="4">
        <v>46648.739825077173</v>
      </c>
    </row>
    <row r="30" spans="1:8" x14ac:dyDescent="0.25">
      <c r="A30" s="4" t="s">
        <v>50</v>
      </c>
      <c r="B30" s="4">
        <v>35913.846061045901</v>
      </c>
      <c r="C30" s="4">
        <v>19180.258871980601</v>
      </c>
      <c r="D30" s="4">
        <v>26563.559690585898</v>
      </c>
      <c r="E30" s="4">
        <v>43218.396342139</v>
      </c>
      <c r="F30" s="4">
        <v>55264.836411303302</v>
      </c>
      <c r="G30" s="4">
        <v>78034.935829975497</v>
      </c>
      <c r="H30" s="4">
        <v>43029.305534505031</v>
      </c>
    </row>
    <row r="31" spans="1:8" x14ac:dyDescent="0.25">
      <c r="A31" s="4" t="s">
        <v>54</v>
      </c>
      <c r="B31" s="4">
        <v>38510.941941731202</v>
      </c>
      <c r="C31" s="4">
        <v>21264.764077399501</v>
      </c>
      <c r="D31" s="4">
        <v>29331.633798637999</v>
      </c>
      <c r="E31" s="4">
        <v>45200.160335984197</v>
      </c>
      <c r="F31" s="4">
        <v>55934.372565026599</v>
      </c>
      <c r="G31" s="4">
        <v>75796.500707024999</v>
      </c>
      <c r="H31" s="4">
        <v>44339.728904300755</v>
      </c>
    </row>
    <row r="32" spans="1:8" x14ac:dyDescent="0.25">
      <c r="A32" s="4" t="s">
        <v>68</v>
      </c>
      <c r="B32" s="4">
        <v>42093.406041349503</v>
      </c>
      <c r="C32" s="4">
        <v>19946.2103769067</v>
      </c>
      <c r="D32" s="4">
        <v>28620.4659394023</v>
      </c>
      <c r="E32" s="4">
        <v>48327.978767532499</v>
      </c>
      <c r="F32" s="4">
        <v>65179.065790362503</v>
      </c>
      <c r="G32" s="4">
        <v>87563.491332661797</v>
      </c>
      <c r="H32" s="4">
        <v>48621.769708035885</v>
      </c>
    </row>
    <row r="33" spans="1:8" x14ac:dyDescent="0.25">
      <c r="A33" s="4" t="s">
        <v>70</v>
      </c>
      <c r="B33" s="4">
        <v>40966.325272063601</v>
      </c>
      <c r="C33" s="4">
        <v>21101.532603723099</v>
      </c>
      <c r="D33" s="4">
        <v>30453.068084466799</v>
      </c>
      <c r="E33" s="4">
        <v>46216.525912547702</v>
      </c>
      <c r="F33" s="4">
        <v>56229.674471166698</v>
      </c>
      <c r="G33" s="4">
        <v>78110.326505193603</v>
      </c>
      <c r="H33" s="4">
        <v>45512.908808193584</v>
      </c>
    </row>
    <row r="34" spans="1:8" x14ac:dyDescent="0.25">
      <c r="A34" s="4" t="s">
        <v>56</v>
      </c>
      <c r="B34" s="4">
        <v>40089.455538956798</v>
      </c>
      <c r="C34" s="4">
        <v>19947.544189210599</v>
      </c>
      <c r="D34" s="4">
        <v>28782.015180201699</v>
      </c>
      <c r="E34" s="4">
        <v>46807.015453786596</v>
      </c>
      <c r="F34" s="4">
        <v>61533.478282762</v>
      </c>
      <c r="G34" s="4">
        <v>80859.206275485194</v>
      </c>
      <c r="H34" s="4">
        <v>46336.452486733811</v>
      </c>
    </row>
    <row r="35" spans="1:8" x14ac:dyDescent="0.25">
      <c r="A35" s="4" t="s">
        <v>60</v>
      </c>
      <c r="B35" s="4">
        <v>45300.849188377702</v>
      </c>
      <c r="C35" s="4">
        <v>21692.679023258101</v>
      </c>
      <c r="D35" s="4">
        <v>31668.3674709687</v>
      </c>
      <c r="E35" s="4">
        <v>51333.409560147396</v>
      </c>
      <c r="F35" s="4">
        <v>67858.954987753401</v>
      </c>
      <c r="G35" s="4">
        <v>90475.883363686502</v>
      </c>
      <c r="H35" s="4">
        <v>51388.357265698636</v>
      </c>
    </row>
    <row r="36" spans="1:8" x14ac:dyDescent="0.25">
      <c r="A36" s="4" t="s">
        <v>62</v>
      </c>
      <c r="B36" s="4">
        <v>51564.729886220397</v>
      </c>
      <c r="C36" s="4">
        <v>22095.2092168659</v>
      </c>
      <c r="D36" s="4">
        <v>34106.5001933905</v>
      </c>
      <c r="E36" s="4">
        <v>60852.444688527998</v>
      </c>
      <c r="F36" s="4">
        <v>78005.843384694905</v>
      </c>
      <c r="G36" s="4">
        <v>100132.99248027299</v>
      </c>
      <c r="H36" s="4">
        <v>57792.953308328782</v>
      </c>
    </row>
    <row r="37" spans="1:8" x14ac:dyDescent="0.25">
      <c r="A37" s="4" t="s">
        <v>64</v>
      </c>
      <c r="B37" s="4">
        <v>41301.239252911299</v>
      </c>
      <c r="C37" s="4">
        <v>20698.436863339699</v>
      </c>
      <c r="D37" s="4">
        <v>28490.003517036901</v>
      </c>
      <c r="E37" s="4">
        <v>47150.666043009202</v>
      </c>
      <c r="F37" s="4">
        <v>61914.808446768999</v>
      </c>
      <c r="G37" s="4">
        <v>84775.173395307196</v>
      </c>
      <c r="H37" s="4">
        <v>47388.387919728877</v>
      </c>
    </row>
    <row r="38" spans="1:8" x14ac:dyDescent="0.25">
      <c r="A38" s="4" t="s">
        <v>58</v>
      </c>
      <c r="B38" s="4">
        <v>43593.515034051699</v>
      </c>
      <c r="C38" s="4">
        <v>23160.160376862801</v>
      </c>
      <c r="D38" s="4">
        <v>32929.939714913402</v>
      </c>
      <c r="E38" s="4">
        <v>54083.815676540798</v>
      </c>
      <c r="F38" s="4">
        <v>64080.105492766197</v>
      </c>
      <c r="G38" s="4">
        <v>95661.050473786803</v>
      </c>
      <c r="H38" s="4">
        <v>52251.431128153614</v>
      </c>
    </row>
    <row r="39" spans="1:8" x14ac:dyDescent="0.25">
      <c r="A39" s="4" t="s">
        <v>66</v>
      </c>
      <c r="B39" s="4">
        <v>53157.542888878299</v>
      </c>
      <c r="C39" s="4">
        <v>22335.330909619101</v>
      </c>
      <c r="D39" s="4">
        <v>34525.397717809697</v>
      </c>
      <c r="E39" s="4">
        <v>59770.181448973402</v>
      </c>
      <c r="F39" s="4">
        <v>81155.859583681595</v>
      </c>
      <c r="G39" s="4">
        <v>99812.0430971936</v>
      </c>
      <c r="H39" s="4">
        <v>58459.392607692622</v>
      </c>
    </row>
    <row r="40" spans="1:8" x14ac:dyDescent="0.25">
      <c r="A40" s="4" t="s">
        <v>72</v>
      </c>
      <c r="B40" s="4">
        <v>42894.730784659499</v>
      </c>
      <c r="C40" s="4">
        <v>20839.240388727801</v>
      </c>
      <c r="D40" s="4">
        <v>30224.841074940101</v>
      </c>
      <c r="E40" s="4">
        <v>48137.213854804999</v>
      </c>
      <c r="F40" s="4">
        <v>64460.946468083697</v>
      </c>
      <c r="G40" s="4">
        <v>84985.496377526506</v>
      </c>
      <c r="H40" s="4">
        <v>48590.411491457104</v>
      </c>
    </row>
    <row r="41" spans="1:8" x14ac:dyDescent="0.25">
      <c r="A41" s="4" t="s">
        <v>74</v>
      </c>
      <c r="B41" s="4">
        <v>39117.832025671203</v>
      </c>
      <c r="C41" s="4">
        <v>19618.553407847699</v>
      </c>
      <c r="D41" s="4">
        <v>27941.0853688241</v>
      </c>
      <c r="E41" s="4">
        <v>43702.368713921001</v>
      </c>
      <c r="F41" s="4">
        <v>56945.135069318501</v>
      </c>
      <c r="G41" s="4">
        <v>76516.924080948593</v>
      </c>
      <c r="H41" s="4">
        <v>43973.649777755178</v>
      </c>
    </row>
    <row r="42" spans="1:8" x14ac:dyDescent="0.25">
      <c r="A42" s="4" t="s">
        <v>76</v>
      </c>
      <c r="B42" s="4">
        <v>45369.547132681299</v>
      </c>
      <c r="C42" s="4">
        <v>23650.820714706198</v>
      </c>
      <c r="D42" s="4">
        <v>32011.6027512853</v>
      </c>
      <c r="E42" s="4">
        <v>52492.596847532397</v>
      </c>
      <c r="F42" s="4">
        <v>65717.523561465001</v>
      </c>
      <c r="G42" s="4">
        <v>92857.743474032395</v>
      </c>
      <c r="H42" s="4">
        <v>52016.639080283763</v>
      </c>
    </row>
    <row r="43" spans="1:8" x14ac:dyDescent="0.25">
      <c r="A43" s="4" t="s">
        <v>78</v>
      </c>
      <c r="B43" s="4">
        <v>44991.918134879401</v>
      </c>
      <c r="C43" s="4">
        <v>21438.323959627101</v>
      </c>
      <c r="D43" s="4">
        <v>31692.280714944602</v>
      </c>
      <c r="E43" s="4">
        <v>51348.801209901801</v>
      </c>
      <c r="F43" s="4">
        <v>69524.911961256294</v>
      </c>
      <c r="G43" s="4">
        <v>89675.643295783506</v>
      </c>
      <c r="H43" s="4">
        <v>51445.313212732115</v>
      </c>
    </row>
    <row r="44" spans="1:8" x14ac:dyDescent="0.25">
      <c r="A44" s="4" t="s">
        <v>142</v>
      </c>
      <c r="B44" s="4">
        <v>27737.364487694598</v>
      </c>
      <c r="C44" s="4">
        <v>17787.385932226302</v>
      </c>
      <c r="D44" s="4">
        <v>21163.165047220002</v>
      </c>
      <c r="E44" s="4">
        <v>32147.8445928008</v>
      </c>
      <c r="F44" s="4">
        <v>42213.325537001503</v>
      </c>
      <c r="G44" s="4">
        <v>53058.545483699403</v>
      </c>
      <c r="H44" s="4">
        <v>32351.271846773772</v>
      </c>
    </row>
    <row r="45" spans="1:8" x14ac:dyDescent="0.25">
      <c r="A45" s="4" t="s">
        <v>80</v>
      </c>
      <c r="B45" s="4">
        <v>48562.1165935217</v>
      </c>
      <c r="C45" s="4">
        <v>21373.952839682999</v>
      </c>
      <c r="D45" s="4">
        <v>32809.921515895199</v>
      </c>
      <c r="E45" s="4">
        <v>56403.118942182002</v>
      </c>
      <c r="F45" s="4">
        <v>73633.513986408696</v>
      </c>
      <c r="G45" s="4">
        <v>93590.415521560193</v>
      </c>
      <c r="H45" s="4">
        <v>54395.506566541793</v>
      </c>
    </row>
    <row r="46" spans="1:8" x14ac:dyDescent="0.25">
      <c r="A46" s="4" t="s">
        <v>82</v>
      </c>
      <c r="B46" s="4">
        <v>39247.029414604098</v>
      </c>
      <c r="C46" s="4">
        <v>19525.699017484101</v>
      </c>
      <c r="D46" s="4">
        <v>28357.384676960599</v>
      </c>
      <c r="E46" s="4">
        <v>45384.6077961595</v>
      </c>
      <c r="F46" s="4">
        <v>58992.530433624801</v>
      </c>
      <c r="G46" s="4">
        <v>81173.756441366393</v>
      </c>
      <c r="H46" s="4">
        <v>45446.834630033256</v>
      </c>
    </row>
    <row r="47" spans="1:8" x14ac:dyDescent="0.25">
      <c r="A47" s="4" t="s">
        <v>84</v>
      </c>
      <c r="B47" s="4">
        <v>36882.658220240301</v>
      </c>
      <c r="C47" s="4">
        <v>19505.951775116398</v>
      </c>
      <c r="D47" s="4">
        <v>27387.165959426398</v>
      </c>
      <c r="E47" s="4">
        <v>44195.458806384398</v>
      </c>
      <c r="F47" s="4">
        <v>56757.265452769097</v>
      </c>
      <c r="G47" s="4">
        <v>79823.035206315995</v>
      </c>
      <c r="H47" s="4">
        <v>44091.922570042101</v>
      </c>
    </row>
    <row r="48" spans="1:8" x14ac:dyDescent="0.25">
      <c r="A48" s="4" t="s">
        <v>86</v>
      </c>
      <c r="B48" s="4">
        <v>39589.857526710803</v>
      </c>
      <c r="C48" s="4">
        <v>19688.4329634434</v>
      </c>
      <c r="D48" s="4">
        <v>28422.7623152628</v>
      </c>
      <c r="E48" s="4">
        <v>44905.0375067559</v>
      </c>
      <c r="F48" s="4">
        <v>60639.588489205402</v>
      </c>
      <c r="G48" s="4">
        <v>80324.647007167194</v>
      </c>
      <c r="H48" s="4">
        <v>45595.05430142425</v>
      </c>
    </row>
    <row r="49" spans="1:8" x14ac:dyDescent="0.25">
      <c r="A49" s="4" t="s">
        <v>88</v>
      </c>
      <c r="B49" s="4">
        <v>43735.657392277397</v>
      </c>
      <c r="C49" s="4">
        <v>20052.733497368499</v>
      </c>
      <c r="D49" s="4">
        <v>28634.661993107598</v>
      </c>
      <c r="E49" s="4">
        <v>49958.668728666897</v>
      </c>
      <c r="F49" s="4">
        <v>68674.294443120496</v>
      </c>
      <c r="G49" s="4">
        <v>91409.8763651388</v>
      </c>
      <c r="H49" s="4">
        <v>50410.982069946615</v>
      </c>
    </row>
    <row r="50" spans="1:8" x14ac:dyDescent="0.25">
      <c r="A50" s="4" t="s">
        <v>92</v>
      </c>
      <c r="B50" s="4">
        <v>41861.013051211601</v>
      </c>
      <c r="C50" s="4">
        <v>20968.871013976001</v>
      </c>
      <c r="D50" s="4">
        <v>29396.638888505498</v>
      </c>
      <c r="E50" s="4">
        <v>47034.127047554102</v>
      </c>
      <c r="F50" s="4">
        <v>62272.951509602397</v>
      </c>
      <c r="G50" s="4">
        <v>83511.310073861299</v>
      </c>
      <c r="H50" s="4">
        <v>47507.485264118492</v>
      </c>
    </row>
    <row r="51" spans="1:8" x14ac:dyDescent="0.25">
      <c r="A51" s="4" t="s">
        <v>96</v>
      </c>
      <c r="B51" s="4">
        <v>48205.726570225699</v>
      </c>
      <c r="C51" s="4">
        <v>21368.826282839302</v>
      </c>
      <c r="D51" s="4">
        <v>30303.7988953534</v>
      </c>
      <c r="E51" s="4">
        <v>52243.594779258601</v>
      </c>
      <c r="F51" s="4">
        <v>74143.688102809101</v>
      </c>
      <c r="G51" s="4">
        <v>91345.539997761894</v>
      </c>
      <c r="H51" s="4">
        <v>52935.19577137466</v>
      </c>
    </row>
    <row r="52" spans="1:8" x14ac:dyDescent="0.25">
      <c r="A52" s="4" t="s">
        <v>143</v>
      </c>
      <c r="B52" s="4">
        <v>37324.858550382603</v>
      </c>
      <c r="C52" s="4">
        <v>20878.9284809251</v>
      </c>
      <c r="D52" s="4">
        <v>28746.8400637624</v>
      </c>
      <c r="E52" s="4">
        <v>44453.885670431002</v>
      </c>
      <c r="F52" s="4">
        <v>51909.2530745736</v>
      </c>
      <c r="G52" s="4">
        <v>70325.583938456199</v>
      </c>
      <c r="H52" s="4">
        <v>42273.224963088483</v>
      </c>
    </row>
    <row r="53" spans="1:8" x14ac:dyDescent="0.25">
      <c r="A53" s="4" t="s">
        <v>94</v>
      </c>
      <c r="B53" s="4">
        <v>43466.711781411999</v>
      </c>
      <c r="C53" s="4">
        <v>23637.2827800204</v>
      </c>
      <c r="D53" s="4">
        <v>30946.375692537102</v>
      </c>
      <c r="E53" s="4">
        <v>48707.258560955001</v>
      </c>
      <c r="F53" s="4">
        <v>62530.906551205699</v>
      </c>
      <c r="G53" s="4">
        <v>82766.244528803101</v>
      </c>
      <c r="H53" s="4">
        <v>48675.796649155556</v>
      </c>
    </row>
    <row r="54" spans="1:8" x14ac:dyDescent="0.25">
      <c r="A54" s="4" t="s">
        <v>98</v>
      </c>
      <c r="B54" s="4">
        <v>50296.219931838597</v>
      </c>
      <c r="C54" s="4">
        <v>25506.0104179515</v>
      </c>
      <c r="D54" s="4">
        <v>34656.068308061003</v>
      </c>
      <c r="E54" s="4">
        <v>56972.148769398496</v>
      </c>
      <c r="F54" s="4">
        <v>72115.063700089595</v>
      </c>
      <c r="G54" s="4">
        <v>94066.552388122596</v>
      </c>
      <c r="H54" s="4">
        <v>55602.010585910299</v>
      </c>
    </row>
    <row r="55" spans="1:8" x14ac:dyDescent="0.25">
      <c r="A55" s="4" t="s">
        <v>102</v>
      </c>
      <c r="B55" s="4">
        <v>42382.940842627802</v>
      </c>
      <c r="C55" s="4">
        <v>20747.510619709101</v>
      </c>
      <c r="D55" s="4">
        <v>30777.2696686501</v>
      </c>
      <c r="E55" s="4">
        <v>48843.105600012503</v>
      </c>
      <c r="F55" s="4">
        <v>62853.807746662402</v>
      </c>
      <c r="G55" s="4">
        <v>85071.947822115093</v>
      </c>
      <c r="H55" s="4">
        <v>48446.097049962838</v>
      </c>
    </row>
    <row r="56" spans="1:8" x14ac:dyDescent="0.25">
      <c r="A56" s="4" t="s">
        <v>100</v>
      </c>
      <c r="B56" s="4">
        <v>37217.5731679862</v>
      </c>
      <c r="C56" s="4">
        <v>19463.891371780701</v>
      </c>
      <c r="D56" s="4">
        <v>27335.2407847102</v>
      </c>
      <c r="E56" s="4">
        <v>42544.299698741997</v>
      </c>
      <c r="F56" s="4">
        <v>55533.489449554203</v>
      </c>
      <c r="G56" s="4">
        <v>75111.907572237906</v>
      </c>
      <c r="H56" s="4">
        <v>42867.733674168536</v>
      </c>
    </row>
    <row r="57" spans="1:8" x14ac:dyDescent="0.25">
      <c r="A57" s="4" t="s">
        <v>104</v>
      </c>
      <c r="B57" s="4">
        <v>43166.963789981703</v>
      </c>
      <c r="C57" s="4">
        <v>21385.1649644547</v>
      </c>
      <c r="D57" s="4">
        <v>31859.264654374801</v>
      </c>
      <c r="E57" s="4">
        <v>48417.197958199999</v>
      </c>
      <c r="F57" s="4">
        <v>60453.797541198001</v>
      </c>
      <c r="G57" s="4">
        <v>83414.754492587599</v>
      </c>
      <c r="H57" s="4">
        <v>288697.14340079681</v>
      </c>
    </row>
    <row r="58" spans="1:8" x14ac:dyDescent="0.25">
      <c r="A58" t="s">
        <v>90</v>
      </c>
      <c r="B58" s="4">
        <v>43481.02579661912</v>
      </c>
      <c r="C58" s="4">
        <v>21169.21448547324</v>
      </c>
      <c r="D58" s="4">
        <v>30332.030061421352</v>
      </c>
      <c r="E58" s="4">
        <v>49437.586185580629</v>
      </c>
      <c r="F58" s="4">
        <v>64150.22508194347</v>
      </c>
      <c r="G58" s="4">
        <v>86173.172053679955</v>
      </c>
      <c r="H58" s="4">
        <v>53579.078441045509</v>
      </c>
    </row>
    <row r="59" spans="1:8" x14ac:dyDescent="0.25">
      <c r="A59" s="4"/>
    </row>
    <row r="60" spans="1:8" x14ac:dyDescent="0.25">
      <c r="A60" s="4"/>
      <c r="B60" s="4"/>
      <c r="C60" s="4"/>
      <c r="D60" s="4"/>
      <c r="E60" s="4"/>
      <c r="F60" s="4"/>
      <c r="G60" s="4"/>
    </row>
    <row r="61" spans="1:8" x14ac:dyDescent="0.25">
      <c r="A61" s="4"/>
      <c r="B61" s="4"/>
      <c r="C61" s="4"/>
      <c r="D61" s="4"/>
      <c r="E61" s="4"/>
      <c r="F61" s="4"/>
      <c r="G61" s="4"/>
    </row>
    <row r="62" spans="1:8" x14ac:dyDescent="0.25">
      <c r="A62" s="4"/>
      <c r="B62" s="4"/>
      <c r="C62" s="4"/>
      <c r="D62" s="4"/>
      <c r="E62" s="4"/>
      <c r="F62" s="4"/>
      <c r="G62" s="4"/>
    </row>
    <row r="63" spans="1:8" x14ac:dyDescent="0.25">
      <c r="A63" s="4"/>
      <c r="B63" s="4"/>
      <c r="C63" s="4"/>
      <c r="D63" s="4"/>
      <c r="E63" s="4"/>
      <c r="F63" s="4"/>
      <c r="G63" s="4"/>
    </row>
    <row r="64" spans="1:8" x14ac:dyDescent="0.25">
      <c r="A64" s="4"/>
      <c r="B64" s="4"/>
      <c r="C64" s="4"/>
      <c r="D64" s="4"/>
      <c r="E64" s="4"/>
      <c r="F64" s="4"/>
      <c r="G64" s="4"/>
    </row>
    <row r="65" spans="1:7" x14ac:dyDescent="0.25">
      <c r="A65" s="4"/>
      <c r="B65" s="4"/>
      <c r="C65" s="4"/>
      <c r="D65" s="4"/>
      <c r="E65" s="4"/>
      <c r="F65" s="4"/>
      <c r="G65" s="4"/>
    </row>
    <row r="66" spans="1:7" x14ac:dyDescent="0.25">
      <c r="A66" s="4"/>
      <c r="B66" s="4"/>
      <c r="C66" s="4"/>
      <c r="D66" s="4"/>
      <c r="E66" s="4"/>
      <c r="F66" s="4"/>
      <c r="G66" s="4"/>
    </row>
    <row r="67" spans="1:7" x14ac:dyDescent="0.25">
      <c r="A67" s="4"/>
      <c r="B67" s="4"/>
      <c r="C67" s="4"/>
      <c r="D67" s="4"/>
      <c r="E67" s="4"/>
      <c r="F67" s="4"/>
      <c r="G67" s="4"/>
    </row>
    <row r="68" spans="1:7" x14ac:dyDescent="0.25">
      <c r="A68" s="4"/>
      <c r="B68" s="4"/>
      <c r="C68" s="4"/>
      <c r="D68" s="4"/>
      <c r="E68" s="4"/>
      <c r="F68" s="4"/>
      <c r="G68" s="4"/>
    </row>
    <row r="69" spans="1:7" x14ac:dyDescent="0.25">
      <c r="A69" s="4"/>
      <c r="B69" s="4"/>
      <c r="C69" s="4"/>
      <c r="D69" s="4"/>
      <c r="E69" s="4"/>
      <c r="F69" s="4"/>
      <c r="G69" s="4"/>
    </row>
    <row r="70" spans="1:7" x14ac:dyDescent="0.25">
      <c r="A70" s="4"/>
      <c r="B70" s="4"/>
      <c r="C70" s="4"/>
      <c r="D70" s="4"/>
      <c r="E70" s="4"/>
      <c r="F70" s="4"/>
      <c r="G70" s="4"/>
    </row>
    <row r="71" spans="1:7" x14ac:dyDescent="0.25">
      <c r="A71" s="4"/>
      <c r="B71" s="4"/>
      <c r="C71" s="4"/>
      <c r="D71" s="4"/>
      <c r="E71" s="4"/>
      <c r="F71" s="4"/>
      <c r="G71" s="4"/>
    </row>
    <row r="72" spans="1:7" x14ac:dyDescent="0.25">
      <c r="A72" s="4"/>
      <c r="B72" s="4"/>
      <c r="C72" s="4"/>
      <c r="D72" s="4"/>
      <c r="E72" s="4"/>
      <c r="F72" s="4"/>
      <c r="G72" s="4"/>
    </row>
    <row r="73" spans="1:7" x14ac:dyDescent="0.25">
      <c r="A73" s="4"/>
      <c r="B73" s="4"/>
      <c r="C73" s="4"/>
      <c r="D73" s="4"/>
      <c r="E73" s="4"/>
      <c r="F73" s="4"/>
      <c r="G73" s="4"/>
    </row>
    <row r="74" spans="1:7" x14ac:dyDescent="0.25">
      <c r="A74" s="4"/>
      <c r="B74" s="4"/>
      <c r="C74" s="4"/>
      <c r="D74" s="4"/>
      <c r="E74" s="4"/>
      <c r="F74" s="4"/>
      <c r="G74" s="4"/>
    </row>
    <row r="75" spans="1:7" x14ac:dyDescent="0.25">
      <c r="A75" s="4"/>
      <c r="B75" s="4"/>
      <c r="C75" s="4"/>
      <c r="D75" s="4"/>
      <c r="E75" s="4"/>
      <c r="F75" s="4"/>
      <c r="G75" s="4"/>
    </row>
    <row r="76" spans="1:7" x14ac:dyDescent="0.25">
      <c r="A76" s="4"/>
      <c r="B76" s="4"/>
      <c r="C76" s="4"/>
      <c r="D76" s="4"/>
      <c r="E76" s="4"/>
      <c r="F76" s="4"/>
      <c r="G76" s="4"/>
    </row>
    <row r="77" spans="1:7" x14ac:dyDescent="0.25">
      <c r="A77" s="4"/>
      <c r="B77" s="4"/>
      <c r="C77" s="4"/>
      <c r="D77" s="4"/>
      <c r="E77" s="4"/>
      <c r="F77" s="4"/>
      <c r="G77" s="4"/>
    </row>
    <row r="78" spans="1:7" x14ac:dyDescent="0.25">
      <c r="A78" s="4"/>
      <c r="B78" s="4"/>
      <c r="C78" s="4"/>
      <c r="D78" s="4"/>
      <c r="E78" s="4"/>
      <c r="F78" s="4"/>
      <c r="G78" s="4"/>
    </row>
    <row r="79" spans="1:7" x14ac:dyDescent="0.25">
      <c r="A79" s="4"/>
      <c r="B79" s="4"/>
      <c r="C79" s="4"/>
      <c r="D79" s="4"/>
      <c r="E79" s="4"/>
      <c r="F79" s="4"/>
      <c r="G79" s="4"/>
    </row>
    <row r="80" spans="1:7" x14ac:dyDescent="0.25">
      <c r="A80" s="4"/>
      <c r="B80" s="4"/>
      <c r="C80" s="4"/>
      <c r="D80" s="4"/>
      <c r="E80" s="4"/>
      <c r="F80" s="4"/>
      <c r="G80" s="4"/>
    </row>
    <row r="81" spans="1:7" x14ac:dyDescent="0.25">
      <c r="A81" s="4"/>
      <c r="B81" s="4"/>
      <c r="C81" s="4"/>
      <c r="D81" s="4"/>
      <c r="E81" s="4"/>
      <c r="F81" s="4"/>
      <c r="G81" s="4"/>
    </row>
    <row r="82" spans="1:7" x14ac:dyDescent="0.25">
      <c r="A82" s="4"/>
      <c r="B82" s="4"/>
      <c r="C82" s="4"/>
      <c r="D82" s="4"/>
      <c r="E82" s="4"/>
      <c r="F82" s="4"/>
      <c r="G82" s="4"/>
    </row>
    <row r="83" spans="1:7" x14ac:dyDescent="0.25">
      <c r="A83" s="4"/>
      <c r="B83" s="4"/>
      <c r="C83" s="4"/>
      <c r="D83" s="4"/>
      <c r="E83" s="4"/>
      <c r="F83" s="4"/>
      <c r="G83" s="4"/>
    </row>
    <row r="84" spans="1:7" x14ac:dyDescent="0.25">
      <c r="A84" s="4"/>
      <c r="B84" s="4"/>
      <c r="C84" s="4"/>
      <c r="D84" s="4"/>
      <c r="E84" s="4"/>
      <c r="F84" s="4"/>
      <c r="G84" s="4"/>
    </row>
    <row r="85" spans="1:7" x14ac:dyDescent="0.25">
      <c r="A85" s="4"/>
      <c r="B85" s="4"/>
      <c r="C85" s="4"/>
      <c r="D85" s="4"/>
      <c r="E85" s="4"/>
      <c r="F85" s="4"/>
      <c r="G85" s="4"/>
    </row>
    <row r="86" spans="1:7" x14ac:dyDescent="0.25">
      <c r="A86" s="4"/>
      <c r="B86" s="4"/>
      <c r="C86" s="4"/>
      <c r="D86" s="4"/>
      <c r="E86" s="4"/>
      <c r="F86" s="4"/>
      <c r="G86" s="4"/>
    </row>
    <row r="87" spans="1:7" x14ac:dyDescent="0.25">
      <c r="A87" s="4"/>
      <c r="B87" s="4"/>
      <c r="C87" s="4"/>
      <c r="D87" s="4"/>
      <c r="E87" s="4"/>
      <c r="F87" s="4"/>
      <c r="G87" s="4"/>
    </row>
    <row r="88" spans="1:7" x14ac:dyDescent="0.25">
      <c r="A88" s="4"/>
      <c r="B88" s="4"/>
      <c r="C88" s="4"/>
      <c r="D88" s="4"/>
      <c r="E88" s="4"/>
      <c r="F88" s="4"/>
      <c r="G88" s="4"/>
    </row>
    <row r="89" spans="1:7" x14ac:dyDescent="0.25">
      <c r="A89" s="4"/>
      <c r="B89" s="4"/>
      <c r="C89" s="4"/>
      <c r="D89" s="4"/>
      <c r="E89" s="4"/>
      <c r="F89" s="4"/>
      <c r="G89" s="4"/>
    </row>
    <row r="90" spans="1:7" x14ac:dyDescent="0.25">
      <c r="A90" s="4"/>
      <c r="B90" s="4"/>
      <c r="C90" s="4"/>
      <c r="D90" s="4"/>
      <c r="E90" s="4"/>
      <c r="F90" s="4"/>
      <c r="G90" s="4"/>
    </row>
    <row r="91" spans="1:7" x14ac:dyDescent="0.25">
      <c r="A91" s="4"/>
      <c r="B91" s="4"/>
      <c r="C91" s="4"/>
      <c r="D91" s="4"/>
      <c r="E91" s="4"/>
      <c r="F91" s="4"/>
      <c r="G91" s="4"/>
    </row>
    <row r="92" spans="1:7" x14ac:dyDescent="0.25">
      <c r="A92" s="4"/>
      <c r="B92" s="4"/>
      <c r="C92" s="4"/>
      <c r="D92" s="4"/>
      <c r="E92" s="4"/>
      <c r="F92" s="4"/>
      <c r="G92" s="4"/>
    </row>
    <row r="93" spans="1:7" x14ac:dyDescent="0.25">
      <c r="A93" s="4"/>
      <c r="B93" s="4"/>
      <c r="C93" s="4"/>
      <c r="D93" s="4"/>
      <c r="E93" s="4"/>
      <c r="F93" s="4"/>
      <c r="G93" s="4"/>
    </row>
    <row r="94" spans="1:7" x14ac:dyDescent="0.25">
      <c r="A94" s="4"/>
      <c r="B94" s="4"/>
      <c r="C94" s="4"/>
      <c r="D94" s="4"/>
      <c r="E94" s="4"/>
      <c r="F94" s="4"/>
      <c r="G94" s="4"/>
    </row>
    <row r="95" spans="1:7" x14ac:dyDescent="0.25">
      <c r="A95" s="4"/>
      <c r="B95" s="4"/>
      <c r="C95" s="4"/>
      <c r="D95" s="4"/>
      <c r="E95" s="4"/>
      <c r="F95" s="4"/>
      <c r="G95" s="4"/>
    </row>
    <row r="96" spans="1:7" x14ac:dyDescent="0.25">
      <c r="A96" s="4"/>
      <c r="B96" s="4"/>
      <c r="C96" s="4"/>
      <c r="D96" s="4"/>
      <c r="E96" s="4"/>
      <c r="F96" s="4"/>
      <c r="G96" s="4"/>
    </row>
    <row r="97" spans="1:7" x14ac:dyDescent="0.25">
      <c r="A97" s="4"/>
      <c r="B97" s="4"/>
      <c r="C97" s="4"/>
      <c r="D97" s="4"/>
      <c r="E97" s="4"/>
      <c r="F97" s="4"/>
      <c r="G97" s="4"/>
    </row>
    <row r="98" spans="1:7" x14ac:dyDescent="0.25">
      <c r="A98" s="4"/>
      <c r="B98" s="4"/>
      <c r="C98" s="4"/>
      <c r="D98" s="4"/>
      <c r="E98" s="4"/>
      <c r="F98" s="4"/>
      <c r="G98" s="4"/>
    </row>
    <row r="99" spans="1:7" x14ac:dyDescent="0.25">
      <c r="A99" s="4"/>
      <c r="B99" s="4"/>
      <c r="C99" s="4"/>
      <c r="D99" s="4"/>
      <c r="E99" s="4"/>
      <c r="F99" s="4"/>
      <c r="G99" s="4"/>
    </row>
    <row r="100" spans="1:7" x14ac:dyDescent="0.25">
      <c r="A100" s="4"/>
      <c r="B100" s="4"/>
      <c r="C100" s="4"/>
      <c r="D100" s="4"/>
      <c r="E100" s="4"/>
      <c r="F100" s="4"/>
      <c r="G100" s="4"/>
    </row>
    <row r="101" spans="1:7" x14ac:dyDescent="0.25">
      <c r="A101" s="4"/>
      <c r="B101" s="4"/>
      <c r="C101" s="4"/>
      <c r="D101" s="4"/>
      <c r="E101" s="4"/>
      <c r="F101" s="4"/>
      <c r="G101" s="4"/>
    </row>
    <row r="102" spans="1:7" x14ac:dyDescent="0.25">
      <c r="A102" s="4"/>
      <c r="B102" s="4"/>
      <c r="C102" s="4"/>
      <c r="D102" s="4"/>
      <c r="E102" s="4"/>
      <c r="F102" s="4"/>
      <c r="G102" s="4"/>
    </row>
    <row r="103" spans="1:7" x14ac:dyDescent="0.25">
      <c r="A103" s="4"/>
      <c r="B103" s="4"/>
      <c r="C103" s="4"/>
      <c r="D103" s="4"/>
      <c r="E103" s="4"/>
      <c r="F103" s="4"/>
      <c r="G103" s="4"/>
    </row>
    <row r="104" spans="1:7" x14ac:dyDescent="0.25">
      <c r="A104" s="4"/>
      <c r="B104" s="4"/>
      <c r="C104" s="4"/>
      <c r="D104" s="4"/>
      <c r="E104" s="4"/>
      <c r="F104" s="4"/>
      <c r="G104" s="4"/>
    </row>
    <row r="105" spans="1:7" x14ac:dyDescent="0.25">
      <c r="A105" s="4"/>
      <c r="B105" s="4"/>
      <c r="C105" s="4"/>
      <c r="D105" s="4"/>
      <c r="E105" s="4"/>
      <c r="F105" s="4"/>
      <c r="G105" s="4"/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  <row r="112" spans="1:7" x14ac:dyDescent="0.25">
      <c r="A112" s="4"/>
      <c r="B112" s="4"/>
      <c r="C112" s="4"/>
      <c r="D112" s="4"/>
      <c r="E112" s="4"/>
      <c r="F112" s="4"/>
      <c r="G112" s="4"/>
    </row>
    <row r="113" spans="1:7" x14ac:dyDescent="0.25">
      <c r="A113" s="4"/>
      <c r="B113" s="4"/>
      <c r="C113" s="4"/>
      <c r="D113" s="4"/>
      <c r="E113" s="4"/>
      <c r="F113" s="4"/>
      <c r="G113" s="4"/>
    </row>
    <row r="114" spans="1:7" x14ac:dyDescent="0.25">
      <c r="A114" s="4"/>
      <c r="B114" s="4"/>
      <c r="C114" s="4"/>
      <c r="D114" s="4"/>
      <c r="E114" s="4"/>
      <c r="F114" s="4"/>
      <c r="G114" s="4"/>
    </row>
    <row r="115" spans="1:7" x14ac:dyDescent="0.25">
      <c r="A115" s="4"/>
      <c r="B115" s="4"/>
      <c r="C115" s="4"/>
      <c r="D115" s="4"/>
      <c r="E115" s="4"/>
      <c r="F115" s="4"/>
      <c r="G115" s="4"/>
    </row>
    <row r="116" spans="1:7" x14ac:dyDescent="0.25">
      <c r="A116" s="4"/>
      <c r="B116" s="4"/>
      <c r="C116" s="4"/>
      <c r="D116" s="4"/>
      <c r="E116" s="4"/>
      <c r="F116" s="4"/>
      <c r="G116" s="4"/>
    </row>
  </sheetData>
  <mergeCells count="1">
    <mergeCell ref="A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3" sqref="B3"/>
    </sheetView>
  </sheetViews>
  <sheetFormatPr defaultColWidth="11" defaultRowHeight="15.75" x14ac:dyDescent="0.25"/>
  <sheetData>
    <row r="1" spans="1:5" x14ac:dyDescent="0.25">
      <c r="A1" t="s">
        <v>120</v>
      </c>
      <c r="B1" t="s">
        <v>121</v>
      </c>
    </row>
    <row r="2" spans="1:5" x14ac:dyDescent="0.25">
      <c r="A2" s="1" t="s">
        <v>123</v>
      </c>
      <c r="B2">
        <v>3</v>
      </c>
      <c r="C2" t="s">
        <v>132</v>
      </c>
      <c r="E2" s="5"/>
    </row>
    <row r="3" spans="1:5" x14ac:dyDescent="0.25">
      <c r="A3" t="s">
        <v>124</v>
      </c>
      <c r="B3">
        <v>3</v>
      </c>
      <c r="C3" t="s">
        <v>132</v>
      </c>
      <c r="E3" s="5"/>
    </row>
    <row r="4" spans="1:5" x14ac:dyDescent="0.25">
      <c r="A4" t="s">
        <v>125</v>
      </c>
      <c r="B4">
        <v>3</v>
      </c>
      <c r="C4" t="s">
        <v>132</v>
      </c>
      <c r="E4" s="5"/>
    </row>
    <row r="5" spans="1:5" x14ac:dyDescent="0.25">
      <c r="A5" s="1" t="s">
        <v>106</v>
      </c>
      <c r="B5">
        <v>3</v>
      </c>
      <c r="C5" t="s">
        <v>132</v>
      </c>
      <c r="E5" s="5"/>
    </row>
    <row r="6" spans="1:5" x14ac:dyDescent="0.25">
      <c r="A6" t="s">
        <v>122</v>
      </c>
      <c r="B6">
        <v>5</v>
      </c>
      <c r="E6" s="5"/>
    </row>
    <row r="7" spans="1:5" x14ac:dyDescent="0.25">
      <c r="A7" s="1" t="s">
        <v>107</v>
      </c>
      <c r="B7">
        <v>4</v>
      </c>
    </row>
    <row r="8" spans="1:5" x14ac:dyDescent="0.25">
      <c r="A8" t="s">
        <v>126</v>
      </c>
      <c r="B8">
        <v>3</v>
      </c>
    </row>
    <row r="9" spans="1:5" x14ac:dyDescent="0.25">
      <c r="A9" t="s">
        <v>108</v>
      </c>
      <c r="B9">
        <v>3</v>
      </c>
      <c r="C9" t="s">
        <v>132</v>
      </c>
    </row>
    <row r="10" spans="1:5" x14ac:dyDescent="0.25">
      <c r="A10" t="s">
        <v>130</v>
      </c>
      <c r="B10">
        <v>3</v>
      </c>
      <c r="C10" t="s">
        <v>132</v>
      </c>
    </row>
    <row r="11" spans="1:5" x14ac:dyDescent="0.25">
      <c r="A11" t="s">
        <v>129</v>
      </c>
      <c r="B11">
        <v>3</v>
      </c>
    </row>
    <row r="12" spans="1:5" x14ac:dyDescent="0.25">
      <c r="A12" t="s">
        <v>127</v>
      </c>
      <c r="B12">
        <v>3</v>
      </c>
    </row>
    <row r="13" spans="1:5" x14ac:dyDescent="0.25">
      <c r="A13" t="s">
        <v>131</v>
      </c>
      <c r="B13">
        <v>3</v>
      </c>
      <c r="C13" t="s">
        <v>132</v>
      </c>
    </row>
    <row r="14" spans="1:5" x14ac:dyDescent="0.25">
      <c r="A14" t="s">
        <v>135</v>
      </c>
      <c r="B14">
        <v>3</v>
      </c>
    </row>
    <row r="15" spans="1:5" x14ac:dyDescent="0.25">
      <c r="A15" t="s">
        <v>136</v>
      </c>
      <c r="B15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C6" sqref="C6"/>
    </sheetView>
  </sheetViews>
  <sheetFormatPr defaultColWidth="11" defaultRowHeight="15.75" x14ac:dyDescent="0.25"/>
  <cols>
    <col min="4" max="4" width="10.625" bestFit="1" customWidth="1"/>
    <col min="6" max="6" width="20.75" bestFit="1" customWidth="1"/>
    <col min="7" max="7" width="20.25" bestFit="1" customWidth="1"/>
    <col min="9" max="9" width="25.125" bestFit="1" customWidth="1"/>
    <col min="10" max="10" width="17" bestFit="1" customWidth="1"/>
    <col min="11" max="11" width="20.625" bestFit="1" customWidth="1"/>
    <col min="12" max="12" width="24.625" bestFit="1" customWidth="1"/>
  </cols>
  <sheetData>
    <row r="1" spans="1:7" x14ac:dyDescent="0.25">
      <c r="A1" t="s">
        <v>0</v>
      </c>
      <c r="B1" t="s">
        <v>1</v>
      </c>
      <c r="C1">
        <f>INDEX('Category - Zone Crosswalk'!$B$2:$B$15,MATCH('K-12'!$E$1,'Category - Zone Crosswalk'!$A$2:$A$15,0))</f>
        <v>4</v>
      </c>
      <c r="D1" t="s">
        <v>128</v>
      </c>
      <c r="E1" t="str">
        <f ca="1">MID(CELL("filename",A1),FIND("]",CELL("filename",A1))+1,255)</f>
        <v>Higher</v>
      </c>
      <c r="F1" t="s">
        <v>139</v>
      </c>
      <c r="G1" t="s">
        <v>140</v>
      </c>
    </row>
    <row r="2" spans="1:7" x14ac:dyDescent="0.25">
      <c r="A2" t="s">
        <v>2</v>
      </c>
      <c r="B2" t="s">
        <v>3</v>
      </c>
      <c r="C2" s="4">
        <f>INDEX('Mean Zone'!$B$4:$H$58,MATCH($A2,'Mean Zone'!$A$4:$A$58,0),MATCH(C$1,'Mean Zone'!$B$2:$G$2,0))</f>
        <v>63081.487719698503</v>
      </c>
      <c r="D2" s="2">
        <f t="shared" ref="D2:D53" si="0">INDEX(C$2:C$53,MATCH($B2,$B$2:$B$53,0))/INDEX(C$2:C$53,MATCH("United States",$B$2:$B$53,0))</f>
        <v>0.98334008398443196</v>
      </c>
      <c r="E2" s="4">
        <f ca="1">INDEX('Payroll per Unit'!$C$2:$P$53,MATCH($B2,'Payroll per Unit'!$B$2:$B$53,0),MATCH($E$1,'Payroll per Unit'!$C$1:$P$1,0))</f>
        <v>45671.727301403713</v>
      </c>
      <c r="F2" s="2">
        <f t="shared" ref="F2:F53" ca="1" si="1">INDEX(E$2:E$53,MATCH("United States",$B$2:$B$53,0))*D2</f>
        <v>48553.900597935171</v>
      </c>
      <c r="G2" s="7">
        <f ca="1">E2-F2</f>
        <v>-2882.1732965314586</v>
      </c>
    </row>
    <row r="3" spans="1:7" x14ac:dyDescent="0.25">
      <c r="A3" t="s">
        <v>4</v>
      </c>
      <c r="B3" t="s">
        <v>5</v>
      </c>
      <c r="C3" s="4">
        <f>INDEX('Mean Zone'!$B$4:$H$58,MATCH($A3,'Mean Zone'!$A$4:$A$58,0),MATCH(C$1,'Mean Zone'!$B$2:$G$2,0))</f>
        <v>70242.904103554596</v>
      </c>
      <c r="D3" s="2">
        <f t="shared" si="0"/>
        <v>1.0949751776214118</v>
      </c>
      <c r="E3" s="4">
        <f ca="1">INDEX('Payroll per Unit'!$C$2:$P$53,MATCH($B3,'Payroll per Unit'!$B$2:$B$53,0),MATCH($E$1,'Payroll per Unit'!$C$1:$P$1,0))</f>
        <v>52945.054049559287</v>
      </c>
      <c r="F3" s="2">
        <f t="shared" ca="1" si="1"/>
        <v>54066.051813950195</v>
      </c>
      <c r="G3" s="7">
        <f t="shared" ref="G3:G53" ca="1" si="2">E3-F3</f>
        <v>-1120.9977643909078</v>
      </c>
    </row>
    <row r="4" spans="1:7" x14ac:dyDescent="0.25">
      <c r="A4" t="s">
        <v>6</v>
      </c>
      <c r="B4" t="s">
        <v>7</v>
      </c>
      <c r="C4" s="4">
        <f>INDEX('Mean Zone'!$B$4:$H$58,MATCH($A4,'Mean Zone'!$A$4:$A$58,0),MATCH(C$1,'Mean Zone'!$B$2:$G$2,0))</f>
        <v>62856.643550241402</v>
      </c>
      <c r="D4" s="2">
        <f t="shared" si="0"/>
        <v>0.97983512092046932</v>
      </c>
      <c r="E4" s="4">
        <f ca="1">INDEX('Payroll per Unit'!$C$2:$P$53,MATCH($B4,'Payroll per Unit'!$B$2:$B$53,0),MATCH($E$1,'Payroll per Unit'!$C$1:$P$1,0))</f>
        <v>47140.409219081354</v>
      </c>
      <c r="F4" s="2">
        <f t="shared" ca="1" si="1"/>
        <v>48380.837757338333</v>
      </c>
      <c r="G4" s="7">
        <f t="shared" ca="1" si="2"/>
        <v>-1240.4285382569797</v>
      </c>
    </row>
    <row r="5" spans="1:7" x14ac:dyDescent="0.25">
      <c r="A5" t="s">
        <v>8</v>
      </c>
      <c r="B5" t="s">
        <v>9</v>
      </c>
      <c r="C5" s="4">
        <f>INDEX('Mean Zone'!$B$4:$H$58,MATCH($A5,'Mean Zone'!$A$4:$A$58,0),MATCH(C$1,'Mean Zone'!$B$2:$G$2,0))</f>
        <v>58173.853081583598</v>
      </c>
      <c r="D5" s="2">
        <f t="shared" si="0"/>
        <v>0.90683786389329357</v>
      </c>
      <c r="E5" s="4">
        <f ca="1">INDEX('Payroll per Unit'!$C$2:$P$53,MATCH($B5,'Payroll per Unit'!$B$2:$B$53,0),MATCH($E$1,'Payroll per Unit'!$C$1:$P$1,0))</f>
        <v>42671.161993294729</v>
      </c>
      <c r="F5" s="2">
        <f t="shared" ca="1" si="1"/>
        <v>44776.488032004112</v>
      </c>
      <c r="G5" s="7">
        <f t="shared" ca="1" si="2"/>
        <v>-2105.3260387093833</v>
      </c>
    </row>
    <row r="6" spans="1:7" x14ac:dyDescent="0.25">
      <c r="A6" t="s">
        <v>10</v>
      </c>
      <c r="B6" t="s">
        <v>11</v>
      </c>
      <c r="C6" s="4">
        <f>INDEX('Mean Zone'!$B$4:$H$58,MATCH($A6,'Mean Zone'!$A$4:$A$58,0),MATCH(C$1,'Mean Zone'!$B$2:$G$2,0))</f>
        <v>78113.635791720706</v>
      </c>
      <c r="D6" s="2">
        <f t="shared" si="0"/>
        <v>1.2176673689288044</v>
      </c>
      <c r="E6" s="4">
        <f ca="1">INDEX('Payroll per Unit'!$C$2:$P$53,MATCH($B6,'Payroll per Unit'!$B$2:$B$53,0),MATCH($E$1,'Payroll per Unit'!$C$1:$P$1,0))</f>
        <v>61974.868244672558</v>
      </c>
      <c r="F6" s="2">
        <f t="shared" ca="1" si="1"/>
        <v>60124.163913625671</v>
      </c>
      <c r="G6" s="7">
        <f t="shared" ca="1" si="2"/>
        <v>1850.7043310468871</v>
      </c>
    </row>
    <row r="7" spans="1:7" x14ac:dyDescent="0.25">
      <c r="A7" t="s">
        <v>12</v>
      </c>
      <c r="B7" t="s">
        <v>13</v>
      </c>
      <c r="C7" s="4">
        <f>INDEX('Mean Zone'!$B$4:$H$58,MATCH($A7,'Mean Zone'!$A$4:$A$58,0),MATCH(C$1,'Mean Zone'!$B$2:$G$2,0))</f>
        <v>69999.840711413897</v>
      </c>
      <c r="D7" s="2">
        <f t="shared" si="0"/>
        <v>1.0911862058472641</v>
      </c>
      <c r="E7" s="4">
        <f ca="1">INDEX('Payroll per Unit'!$C$2:$P$53,MATCH($B7,'Payroll per Unit'!$B$2:$B$53,0),MATCH($E$1,'Payroll per Unit'!$C$1:$P$1,0))</f>
        <v>50780.56820122472</v>
      </c>
      <c r="F7" s="2">
        <f t="shared" ca="1" si="1"/>
        <v>53878.965614692541</v>
      </c>
      <c r="G7" s="7">
        <f t="shared" ca="1" si="2"/>
        <v>-3098.397413467821</v>
      </c>
    </row>
    <row r="8" spans="1:7" x14ac:dyDescent="0.25">
      <c r="A8" t="s">
        <v>14</v>
      </c>
      <c r="B8" t="s">
        <v>15</v>
      </c>
      <c r="C8" s="4">
        <f>INDEX('Mean Zone'!$B$4:$H$58,MATCH($A8,'Mean Zone'!$A$4:$A$58,0),MATCH(C$1,'Mean Zone'!$B$2:$G$2,0))</f>
        <v>75990.326731272493</v>
      </c>
      <c r="D8" s="2">
        <f t="shared" si="0"/>
        <v>1.1845683570744272</v>
      </c>
      <c r="E8" s="4">
        <f ca="1">INDEX('Payroll per Unit'!$C$2:$P$53,MATCH($B8,'Payroll per Unit'!$B$2:$B$53,0),MATCH($E$1,'Payroll per Unit'!$C$1:$P$1,0))</f>
        <v>56958.839921165003</v>
      </c>
      <c r="F8" s="2">
        <f t="shared" ca="1" si="1"/>
        <v>58489.850253843295</v>
      </c>
      <c r="G8" s="7">
        <f t="shared" ca="1" si="2"/>
        <v>-1531.0103326782919</v>
      </c>
    </row>
    <row r="9" spans="1:7" x14ac:dyDescent="0.25">
      <c r="A9" t="s">
        <v>16</v>
      </c>
      <c r="B9" t="s">
        <v>17</v>
      </c>
      <c r="C9" s="4">
        <f>INDEX('Mean Zone'!$B$4:$H$58,MATCH($A9,'Mean Zone'!$A$4:$A$58,0),MATCH(C$1,'Mean Zone'!$B$2:$G$2,0))</f>
        <v>71559.517539457302</v>
      </c>
      <c r="D9" s="2">
        <f t="shared" si="0"/>
        <v>1.1154990874630515</v>
      </c>
      <c r="E9" s="4">
        <f ca="1">INDEX('Payroll per Unit'!$C$2:$P$53,MATCH($B9,'Payroll per Unit'!$B$2:$B$53,0),MATCH($E$1,'Payroll per Unit'!$C$1:$P$1,0))</f>
        <v>49063.760815455731</v>
      </c>
      <c r="F9" s="2">
        <f t="shared" ca="1" si="1"/>
        <v>55079.450834860778</v>
      </c>
      <c r="G9" s="7">
        <f t="shared" ca="1" si="2"/>
        <v>-6015.6900194050468</v>
      </c>
    </row>
    <row r="10" spans="1:7" x14ac:dyDescent="0.25">
      <c r="A10" t="s">
        <v>18</v>
      </c>
      <c r="B10" t="s">
        <v>19</v>
      </c>
      <c r="C10" s="4">
        <f>INDEX('Mean Zone'!$B$4:$H$58,MATCH($A10,'Mean Zone'!$A$4:$A$58,0),MATCH(C$1,'Mean Zone'!$B$2:$G$2,0))</f>
        <v>79582.026996587505</v>
      </c>
      <c r="D10" s="2">
        <f t="shared" si="0"/>
        <v>1.2405572528378808</v>
      </c>
      <c r="E10" s="4">
        <f ca="1">INDEX('Payroll per Unit'!$C$2:$P$53,MATCH($B10,'Payroll per Unit'!$B$2:$B$53,0),MATCH($E$1,'Payroll per Unit'!$C$1:$P$1,0))</f>
        <v>55153.381995133823</v>
      </c>
      <c r="F10" s="2">
        <f t="shared" ca="1" si="1"/>
        <v>61254.386474589803</v>
      </c>
      <c r="G10" s="7">
        <f t="shared" ca="1" si="2"/>
        <v>-6101.0044794559799</v>
      </c>
    </row>
    <row r="11" spans="1:7" x14ac:dyDescent="0.25">
      <c r="A11" t="s">
        <v>20</v>
      </c>
      <c r="B11" t="s">
        <v>21</v>
      </c>
      <c r="C11" s="4">
        <f>INDEX('Mean Zone'!$B$4:$H$58,MATCH($A11,'Mean Zone'!$A$4:$A$58,0),MATCH(C$1,'Mean Zone'!$B$2:$G$2,0))</f>
        <v>64096.649507062699</v>
      </c>
      <c r="D11" s="2">
        <f t="shared" si="0"/>
        <v>0.99916484198126609</v>
      </c>
      <c r="E11" s="4">
        <f ca="1">INDEX('Payroll per Unit'!$C$2:$P$53,MATCH($B11,'Payroll per Unit'!$B$2:$B$53,0),MATCH($E$1,'Payroll per Unit'!$C$1:$P$1,0))</f>
        <v>47713.606058579644</v>
      </c>
      <c r="F11" s="2">
        <f t="shared" ca="1" si="1"/>
        <v>49335.2719050534</v>
      </c>
      <c r="G11" s="7">
        <f t="shared" ca="1" si="2"/>
        <v>-1621.6658464737557</v>
      </c>
    </row>
    <row r="12" spans="1:7" x14ac:dyDescent="0.25">
      <c r="A12" t="s">
        <v>22</v>
      </c>
      <c r="B12" t="s">
        <v>23</v>
      </c>
      <c r="C12" s="4">
        <f>INDEX('Mean Zone'!$B$4:$H$58,MATCH($A12,'Mean Zone'!$A$4:$A$58,0),MATCH(C$1,'Mean Zone'!$B$2:$G$2,0))</f>
        <v>66874.352947758904</v>
      </c>
      <c r="D12" s="2">
        <f t="shared" si="0"/>
        <v>1.0424648216329049</v>
      </c>
      <c r="E12" s="4">
        <f ca="1">INDEX('Payroll per Unit'!$C$2:$P$53,MATCH($B12,'Payroll per Unit'!$B$2:$B$53,0),MATCH($E$1,'Payroll per Unit'!$C$1:$P$1,0))</f>
        <v>46348.827763070811</v>
      </c>
      <c r="F12" s="2">
        <f t="shared" ca="1" si="1"/>
        <v>51473.273744030164</v>
      </c>
      <c r="G12" s="7">
        <f t="shared" ca="1" si="2"/>
        <v>-5124.4459809593536</v>
      </c>
    </row>
    <row r="13" spans="1:7" x14ac:dyDescent="0.25">
      <c r="A13" t="s">
        <v>24</v>
      </c>
      <c r="B13" t="s">
        <v>25</v>
      </c>
      <c r="C13" s="4">
        <f>INDEX('Mean Zone'!$B$4:$H$58,MATCH($A13,'Mean Zone'!$A$4:$A$58,0),MATCH(C$1,'Mean Zone'!$B$2:$G$2,0))</f>
        <v>61463.286316465899</v>
      </c>
      <c r="D13" s="2">
        <f t="shared" si="0"/>
        <v>0.95811489730479726</v>
      </c>
      <c r="E13" s="4">
        <f ca="1">INDEX('Payroll per Unit'!$C$2:$P$53,MATCH($B13,'Payroll per Unit'!$B$2:$B$53,0),MATCH($E$1,'Payroll per Unit'!$C$1:$P$1,0))</f>
        <v>44748.587762393923</v>
      </c>
      <c r="F13" s="2">
        <f t="shared" ca="1" si="1"/>
        <v>47308.368938486681</v>
      </c>
      <c r="G13" s="7">
        <f t="shared" ca="1" si="2"/>
        <v>-2559.781176092758</v>
      </c>
    </row>
    <row r="14" spans="1:7" x14ac:dyDescent="0.25">
      <c r="A14" t="s">
        <v>26</v>
      </c>
      <c r="B14" t="s">
        <v>27</v>
      </c>
      <c r="C14" s="4">
        <f>INDEX('Mean Zone'!$B$4:$H$58,MATCH($A14,'Mean Zone'!$A$4:$A$58,0),MATCH(C$1,'Mean Zone'!$B$2:$G$2,0))</f>
        <v>57854.6714439641</v>
      </c>
      <c r="D14" s="2">
        <f t="shared" si="0"/>
        <v>0.9018623297122087</v>
      </c>
      <c r="E14" s="4">
        <f ca="1">INDEX('Payroll per Unit'!$C$2:$P$53,MATCH($B14,'Payroll per Unit'!$B$2:$B$53,0),MATCH($E$1,'Payroll per Unit'!$C$1:$P$1,0))</f>
        <v>40926.301667159911</v>
      </c>
      <c r="F14" s="2">
        <f t="shared" ca="1" si="1"/>
        <v>44530.813523271441</v>
      </c>
      <c r="G14" s="7">
        <f t="shared" ca="1" si="2"/>
        <v>-3604.5118561115305</v>
      </c>
    </row>
    <row r="15" spans="1:7" x14ac:dyDescent="0.25">
      <c r="A15" t="s">
        <v>28</v>
      </c>
      <c r="B15" t="s">
        <v>29</v>
      </c>
      <c r="C15" s="4">
        <f>INDEX('Mean Zone'!$B$4:$H$58,MATCH($A15,'Mean Zone'!$A$4:$A$58,0),MATCH(C$1,'Mean Zone'!$B$2:$G$2,0))</f>
        <v>69075.883064698704</v>
      </c>
      <c r="D15" s="2">
        <f t="shared" si="0"/>
        <v>1.0767831753741059</v>
      </c>
      <c r="E15" s="4">
        <f ca="1">INDEX('Payroll per Unit'!$C$2:$P$53,MATCH($B15,'Payroll per Unit'!$B$2:$B$53,0),MATCH($E$1,'Payroll per Unit'!$C$1:$P$1,0))</f>
        <v>45828.27219448665</v>
      </c>
      <c r="F15" s="2">
        <f t="shared" ca="1" si="1"/>
        <v>53167.794249574239</v>
      </c>
      <c r="G15" s="7">
        <f t="shared" ca="1" si="2"/>
        <v>-7339.5220550875893</v>
      </c>
    </row>
    <row r="16" spans="1:7" x14ac:dyDescent="0.25">
      <c r="A16" t="s">
        <v>30</v>
      </c>
      <c r="B16" t="s">
        <v>31</v>
      </c>
      <c r="C16" s="4">
        <f>INDEX('Mean Zone'!$B$4:$H$58,MATCH($A16,'Mean Zone'!$A$4:$A$58,0),MATCH(C$1,'Mean Zone'!$B$2:$G$2,0))</f>
        <v>61065.027356064398</v>
      </c>
      <c r="D16" s="2">
        <f t="shared" si="0"/>
        <v>0.95190667340702018</v>
      </c>
      <c r="E16" s="4">
        <f ca="1">INDEX('Payroll per Unit'!$C$2:$P$53,MATCH($B16,'Payroll per Unit'!$B$2:$B$53,0),MATCH($E$1,'Payroll per Unit'!$C$1:$P$1,0))</f>
        <v>41157.238419898589</v>
      </c>
      <c r="F16" s="2">
        <f t="shared" ca="1" si="1"/>
        <v>47001.828514749453</v>
      </c>
      <c r="G16" s="7">
        <f t="shared" ca="1" si="2"/>
        <v>-5844.5900948508643</v>
      </c>
    </row>
    <row r="17" spans="1:7" x14ac:dyDescent="0.25">
      <c r="A17" t="s">
        <v>32</v>
      </c>
      <c r="B17" t="s">
        <v>33</v>
      </c>
      <c r="C17" s="4">
        <f>INDEX('Mean Zone'!$B$4:$H$58,MATCH($A17,'Mean Zone'!$A$4:$A$58,0),MATCH(C$1,'Mean Zone'!$B$2:$G$2,0))</f>
        <v>59107.944780441503</v>
      </c>
      <c r="D17" s="2">
        <f t="shared" si="0"/>
        <v>0.92139886812460725</v>
      </c>
      <c r="E17" s="4">
        <f ca="1">INDEX('Payroll per Unit'!$C$2:$P$53,MATCH($B17,'Payroll per Unit'!$B$2:$B$53,0),MATCH($E$1,'Payroll per Unit'!$C$1:$P$1,0))</f>
        <v>51852.543285879183</v>
      </c>
      <c r="F17" s="2">
        <f t="shared" ca="1" si="1"/>
        <v>45495.459589828366</v>
      </c>
      <c r="G17" s="7">
        <f t="shared" ca="1" si="2"/>
        <v>6357.0836960508168</v>
      </c>
    </row>
    <row r="18" spans="1:7" x14ac:dyDescent="0.25">
      <c r="A18" t="s">
        <v>34</v>
      </c>
      <c r="B18" t="s">
        <v>35</v>
      </c>
      <c r="C18" s="4">
        <f>INDEX('Mean Zone'!$B$4:$H$58,MATCH($A18,'Mean Zone'!$A$4:$A$58,0),MATCH(C$1,'Mean Zone'!$B$2:$G$2,0))</f>
        <v>63455.5447272452</v>
      </c>
      <c r="D18" s="2">
        <f t="shared" si="0"/>
        <v>0.98917103792214434</v>
      </c>
      <c r="E18" s="4">
        <f ca="1">INDEX('Payroll per Unit'!$C$2:$P$53,MATCH($B18,'Payroll per Unit'!$B$2:$B$53,0),MATCH($E$1,'Payroll per Unit'!$C$1:$P$1,0))</f>
        <v>45949.841561503257</v>
      </c>
      <c r="F18" s="2">
        <f t="shared" ca="1" si="1"/>
        <v>48841.812748058917</v>
      </c>
      <c r="G18" s="7">
        <f t="shared" ca="1" si="2"/>
        <v>-2891.9711865556601</v>
      </c>
    </row>
    <row r="19" spans="1:7" x14ac:dyDescent="0.25">
      <c r="A19" t="s">
        <v>36</v>
      </c>
      <c r="B19" t="s">
        <v>37</v>
      </c>
      <c r="C19" s="4">
        <f>INDEX('Mean Zone'!$B$4:$H$58,MATCH($A19,'Mean Zone'!$A$4:$A$58,0),MATCH(C$1,'Mean Zone'!$B$2:$G$2,0))</f>
        <v>58554.075443045302</v>
      </c>
      <c r="D19" s="2">
        <f t="shared" si="0"/>
        <v>0.91276492589465086</v>
      </c>
      <c r="E19" s="4">
        <f ca="1">INDEX('Payroll per Unit'!$C$2:$P$53,MATCH($B19,'Payroll per Unit'!$B$2:$B$53,0),MATCH($E$1,'Payroll per Unit'!$C$1:$P$1,0))</f>
        <v>41794.069866515194</v>
      </c>
      <c r="F19" s="2">
        <f t="shared" ca="1" si="1"/>
        <v>45069.145662806295</v>
      </c>
      <c r="G19" s="7">
        <f t="shared" ca="1" si="2"/>
        <v>-3275.0757962911011</v>
      </c>
    </row>
    <row r="20" spans="1:7" x14ac:dyDescent="0.25">
      <c r="A20" t="s">
        <v>38</v>
      </c>
      <c r="B20" t="s">
        <v>39</v>
      </c>
      <c r="C20" s="4">
        <f>INDEX('Mean Zone'!$B$4:$H$58,MATCH($A20,'Mean Zone'!$A$4:$A$58,0),MATCH(C$1,'Mean Zone'!$B$2:$G$2,0))</f>
        <v>59232.198762659202</v>
      </c>
      <c r="D20" s="2">
        <f t="shared" si="0"/>
        <v>0.9233357901238517</v>
      </c>
      <c r="E20" s="4">
        <f ca="1">INDEX('Payroll per Unit'!$C$2:$P$53,MATCH($B20,'Payroll per Unit'!$B$2:$B$53,0),MATCH($E$1,'Payroll per Unit'!$C$1:$P$1,0))</f>
        <v>45475.948868492436</v>
      </c>
      <c r="F20" s="2">
        <f t="shared" ca="1" si="1"/>
        <v>45591.098036535637</v>
      </c>
      <c r="G20" s="7">
        <f t="shared" ca="1" si="2"/>
        <v>-115.14916804320092</v>
      </c>
    </row>
    <row r="21" spans="1:7" x14ac:dyDescent="0.25">
      <c r="A21" t="s">
        <v>40</v>
      </c>
      <c r="B21" t="s">
        <v>41</v>
      </c>
      <c r="C21" s="4">
        <f>INDEX('Mean Zone'!$B$4:$H$58,MATCH($A21,'Mean Zone'!$A$4:$A$58,0),MATCH(C$1,'Mean Zone'!$B$2:$G$2,0))</f>
        <v>58610.585233343903</v>
      </c>
      <c r="D21" s="2">
        <f t="shared" si="0"/>
        <v>0.9136458236658811</v>
      </c>
      <c r="E21" s="4">
        <f ca="1">INDEX('Payroll per Unit'!$C$2:$P$53,MATCH($B21,'Payroll per Unit'!$B$2:$B$53,0),MATCH($E$1,'Payroll per Unit'!$C$1:$P$1,0))</f>
        <v>40701.415666711611</v>
      </c>
      <c r="F21" s="2">
        <f t="shared" ca="1" si="1"/>
        <v>45112.641319617062</v>
      </c>
      <c r="G21" s="7">
        <f t="shared" ca="1" si="2"/>
        <v>-4411.2256529054503</v>
      </c>
    </row>
    <row r="22" spans="1:7" x14ac:dyDescent="0.25">
      <c r="A22" t="s">
        <v>42</v>
      </c>
      <c r="B22" t="s">
        <v>43</v>
      </c>
      <c r="C22" s="4">
        <f>INDEX('Mean Zone'!$B$4:$H$58,MATCH($A22,'Mean Zone'!$A$4:$A$58,0),MATCH(C$1,'Mean Zone'!$B$2:$G$2,0))</f>
        <v>75110.942911732898</v>
      </c>
      <c r="D22" s="2">
        <f t="shared" si="0"/>
        <v>1.1708601616874852</v>
      </c>
      <c r="E22" s="4">
        <f ca="1">INDEX('Payroll per Unit'!$C$2:$P$53,MATCH($B22,'Payroll per Unit'!$B$2:$B$53,0),MATCH($E$1,'Payroll per Unit'!$C$1:$P$1,0))</f>
        <v>51645.653066778832</v>
      </c>
      <c r="F22" s="2">
        <f t="shared" ca="1" si="1"/>
        <v>57812.987419677374</v>
      </c>
      <c r="G22" s="7">
        <f t="shared" ca="1" si="2"/>
        <v>-6167.3343528985424</v>
      </c>
    </row>
    <row r="23" spans="1:7" x14ac:dyDescent="0.25">
      <c r="A23" t="s">
        <v>44</v>
      </c>
      <c r="B23" t="s">
        <v>45</v>
      </c>
      <c r="C23" s="4">
        <f>INDEX('Mean Zone'!$B$4:$H$58,MATCH($A23,'Mean Zone'!$A$4:$A$58,0),MATCH(C$1,'Mean Zone'!$B$2:$G$2,0))</f>
        <v>77379.723190793899</v>
      </c>
      <c r="D23" s="2">
        <f t="shared" si="0"/>
        <v>1.2062268385177368</v>
      </c>
      <c r="E23" s="4">
        <f ca="1">INDEX('Payroll per Unit'!$C$2:$P$53,MATCH($B23,'Payroll per Unit'!$B$2:$B$53,0),MATCH($E$1,'Payroll per Unit'!$C$1:$P$1,0))</f>
        <v>49069.491371774529</v>
      </c>
      <c r="F23" s="2">
        <f t="shared" ca="1" si="1"/>
        <v>59559.270459759893</v>
      </c>
      <c r="G23" s="7">
        <f t="shared" ca="1" si="2"/>
        <v>-10489.779087985364</v>
      </c>
    </row>
    <row r="24" spans="1:7" x14ac:dyDescent="0.25">
      <c r="A24" t="s">
        <v>46</v>
      </c>
      <c r="B24" t="s">
        <v>47</v>
      </c>
      <c r="C24" s="4">
        <f>INDEX('Mean Zone'!$B$4:$H$58,MATCH($A24,'Mean Zone'!$A$4:$A$58,0),MATCH(C$1,'Mean Zone'!$B$2:$G$2,0))</f>
        <v>64605.198222724001</v>
      </c>
      <c r="D24" s="2">
        <f t="shared" si="0"/>
        <v>1.0070923077853486</v>
      </c>
      <c r="E24" s="4">
        <f ca="1">INDEX('Payroll per Unit'!$C$2:$P$53,MATCH($B24,'Payroll per Unit'!$B$2:$B$53,0),MATCH($E$1,'Payroll per Unit'!$C$1:$P$1,0))</f>
        <v>49513.014988595634</v>
      </c>
      <c r="F24" s="2">
        <f t="shared" ca="1" si="1"/>
        <v>49726.702492409633</v>
      </c>
      <c r="G24" s="7">
        <f t="shared" ca="1" si="2"/>
        <v>-213.68750381399877</v>
      </c>
    </row>
    <row r="25" spans="1:7" x14ac:dyDescent="0.25">
      <c r="A25" t="s">
        <v>48</v>
      </c>
      <c r="B25" t="s">
        <v>49</v>
      </c>
      <c r="C25" s="4">
        <f>INDEX('Mean Zone'!$B$4:$H$58,MATCH($A25,'Mean Zone'!$A$4:$A$58,0),MATCH(C$1,'Mean Zone'!$B$2:$G$2,0))</f>
        <v>68181.862039530402</v>
      </c>
      <c r="D25" s="2">
        <f t="shared" si="0"/>
        <v>1.0628468092268897</v>
      </c>
      <c r="E25" s="4">
        <f ca="1">INDEX('Payroll per Unit'!$C$2:$P$53,MATCH($B25,'Payroll per Unit'!$B$2:$B$53,0),MATCH($E$1,'Payroll per Unit'!$C$1:$P$1,0))</f>
        <v>55354.411408435197</v>
      </c>
      <c r="F25" s="2">
        <f t="shared" ca="1" si="1"/>
        <v>52479.66513978898</v>
      </c>
      <c r="G25" s="7">
        <f t="shared" ca="1" si="2"/>
        <v>2874.7462686462168</v>
      </c>
    </row>
    <row r="26" spans="1:7" x14ac:dyDescent="0.25">
      <c r="A26" t="s">
        <v>50</v>
      </c>
      <c r="B26" t="s">
        <v>51</v>
      </c>
      <c r="C26" s="4">
        <f>INDEX('Mean Zone'!$B$4:$H$58,MATCH($A26,'Mean Zone'!$A$4:$A$58,0),MATCH(C$1,'Mean Zone'!$B$2:$G$2,0))</f>
        <v>55264.836411303302</v>
      </c>
      <c r="D26" s="2">
        <f t="shared" si="0"/>
        <v>0.86149091980129056</v>
      </c>
      <c r="E26" s="4">
        <f ca="1">INDEX('Payroll per Unit'!$C$2:$P$53,MATCH($B26,'Payroll per Unit'!$B$2:$B$53,0),MATCH($E$1,'Payroll per Unit'!$C$1:$P$1,0))</f>
        <v>41347.062003780717</v>
      </c>
      <c r="F26" s="2">
        <f t="shared" ca="1" si="1"/>
        <v>42537.414234725555</v>
      </c>
      <c r="G26" s="7">
        <f t="shared" ca="1" si="2"/>
        <v>-1190.3522309448381</v>
      </c>
    </row>
    <row r="27" spans="1:7" x14ac:dyDescent="0.25">
      <c r="A27" t="s">
        <v>52</v>
      </c>
      <c r="B27" t="s">
        <v>53</v>
      </c>
      <c r="C27" s="4">
        <f>INDEX('Mean Zone'!$B$4:$H$58,MATCH($A27,'Mean Zone'!$A$4:$A$58,0),MATCH(C$1,'Mean Zone'!$B$2:$G$2,0))</f>
        <v>61924.944877608301</v>
      </c>
      <c r="D27" s="2">
        <f t="shared" si="0"/>
        <v>0.96531142016270921</v>
      </c>
      <c r="E27" s="4">
        <f ca="1">INDEX('Payroll per Unit'!$C$2:$P$53,MATCH($B27,'Payroll per Unit'!$B$2:$B$53,0),MATCH($E$1,'Payroll per Unit'!$C$1:$P$1,0))</f>
        <v>42195.113340765514</v>
      </c>
      <c r="F27" s="2">
        <f t="shared" ca="1" si="1"/>
        <v>47663.708114815185</v>
      </c>
      <c r="G27" s="7">
        <f t="shared" ca="1" si="2"/>
        <v>-5468.5947740496704</v>
      </c>
    </row>
    <row r="28" spans="1:7" x14ac:dyDescent="0.25">
      <c r="A28" t="s">
        <v>54</v>
      </c>
      <c r="B28" t="s">
        <v>55</v>
      </c>
      <c r="C28" s="4">
        <f>INDEX('Mean Zone'!$B$4:$H$58,MATCH($A28,'Mean Zone'!$A$4:$A$58,0),MATCH(C$1,'Mean Zone'!$B$2:$G$2,0))</f>
        <v>55934.372565026599</v>
      </c>
      <c r="D28" s="2">
        <f t="shared" si="0"/>
        <v>0.87192792376921202</v>
      </c>
      <c r="E28" s="4">
        <f ca="1">INDEX('Payroll per Unit'!$C$2:$P$53,MATCH($B28,'Payroll per Unit'!$B$2:$B$53,0),MATCH($E$1,'Payroll per Unit'!$C$1:$P$1,0))</f>
        <v>39644.477650727647</v>
      </c>
      <c r="F28" s="2">
        <f t="shared" ca="1" si="1"/>
        <v>43052.757056046707</v>
      </c>
      <c r="G28" s="7">
        <f t="shared" ca="1" si="2"/>
        <v>-3408.2794053190592</v>
      </c>
    </row>
    <row r="29" spans="1:7" x14ac:dyDescent="0.25">
      <c r="A29" t="s">
        <v>56</v>
      </c>
      <c r="B29" t="s">
        <v>57</v>
      </c>
      <c r="C29" s="4">
        <f>INDEX('Mean Zone'!$B$4:$H$58,MATCH($A29,'Mean Zone'!$A$4:$A$58,0),MATCH(C$1,'Mean Zone'!$B$2:$G$2,0))</f>
        <v>61533.478282762</v>
      </c>
      <c r="D29" s="2">
        <f t="shared" si="0"/>
        <v>0.95920907844299974</v>
      </c>
      <c r="E29" s="4">
        <f ca="1">INDEX('Payroll per Unit'!$C$2:$P$53,MATCH($B29,'Payroll per Unit'!$B$2:$B$53,0),MATCH($E$1,'Payroll per Unit'!$C$1:$P$1,0))</f>
        <v>40480.545937065588</v>
      </c>
      <c r="F29" s="2">
        <f t="shared" ca="1" si="1"/>
        <v>47362.395783406049</v>
      </c>
      <c r="G29" s="7">
        <f t="shared" ca="1" si="2"/>
        <v>-6881.8498463404612</v>
      </c>
    </row>
    <row r="30" spans="1:7" x14ac:dyDescent="0.25">
      <c r="A30" t="s">
        <v>58</v>
      </c>
      <c r="B30" t="s">
        <v>59</v>
      </c>
      <c r="C30" s="4">
        <f>INDEX('Mean Zone'!$B$4:$H$58,MATCH($A30,'Mean Zone'!$A$4:$A$58,0),MATCH(C$1,'Mean Zone'!$B$2:$G$2,0))</f>
        <v>64080.105492766197</v>
      </c>
      <c r="D30" s="2">
        <f t="shared" si="0"/>
        <v>0.99890694710598904</v>
      </c>
      <c r="E30" s="4">
        <f ca="1">INDEX('Payroll per Unit'!$C$2:$P$53,MATCH($B30,'Payroll per Unit'!$B$2:$B$53,0),MATCH($E$1,'Payroll per Unit'!$C$1:$P$1,0))</f>
        <v>53155.87083732312</v>
      </c>
      <c r="F30" s="2">
        <f t="shared" ca="1" si="1"/>
        <v>49322.537956399356</v>
      </c>
      <c r="G30" s="7">
        <f t="shared" ca="1" si="2"/>
        <v>3833.3328809237646</v>
      </c>
    </row>
    <row r="31" spans="1:7" x14ac:dyDescent="0.25">
      <c r="A31" t="s">
        <v>60</v>
      </c>
      <c r="B31" t="s">
        <v>61</v>
      </c>
      <c r="C31" s="4">
        <f>INDEX('Mean Zone'!$B$4:$H$58,MATCH($A31,'Mean Zone'!$A$4:$A$58,0),MATCH(C$1,'Mean Zone'!$B$2:$G$2,0))</f>
        <v>67858.954987753401</v>
      </c>
      <c r="D31" s="2">
        <f t="shared" si="0"/>
        <v>1.0578132017630884</v>
      </c>
      <c r="E31" s="4">
        <f ca="1">INDEX('Payroll per Unit'!$C$2:$P$53,MATCH($B31,'Payroll per Unit'!$B$2:$B$53,0),MATCH($E$1,'Payroll per Unit'!$C$1:$P$1,0))</f>
        <v>48948.639536610724</v>
      </c>
      <c r="F31" s="2">
        <f t="shared" ca="1" si="1"/>
        <v>52231.123175084227</v>
      </c>
      <c r="G31" s="7">
        <f t="shared" ca="1" si="2"/>
        <v>-3282.4836384735027</v>
      </c>
    </row>
    <row r="32" spans="1:7" x14ac:dyDescent="0.25">
      <c r="A32" t="s">
        <v>62</v>
      </c>
      <c r="B32" t="s">
        <v>63</v>
      </c>
      <c r="C32" s="4">
        <f>INDEX('Mean Zone'!$B$4:$H$58,MATCH($A32,'Mean Zone'!$A$4:$A$58,0),MATCH(C$1,'Mean Zone'!$B$2:$G$2,0))</f>
        <v>78005.843384694905</v>
      </c>
      <c r="D32" s="2">
        <f t="shared" si="0"/>
        <v>1.2159870567102875</v>
      </c>
      <c r="E32" s="4">
        <f ca="1">INDEX('Payroll per Unit'!$C$2:$P$53,MATCH($B32,'Payroll per Unit'!$B$2:$B$53,0),MATCH($E$1,'Payroll per Unit'!$C$1:$P$1,0))</f>
        <v>58716.378571273148</v>
      </c>
      <c r="F32" s="2">
        <f t="shared" ca="1" si="1"/>
        <v>60041.195962089732</v>
      </c>
      <c r="G32" s="7">
        <f t="shared" ca="1" si="2"/>
        <v>-1324.8173908165845</v>
      </c>
    </row>
    <row r="33" spans="1:7" x14ac:dyDescent="0.25">
      <c r="A33" t="s">
        <v>64</v>
      </c>
      <c r="B33" t="s">
        <v>65</v>
      </c>
      <c r="C33" s="4">
        <f>INDEX('Mean Zone'!$B$4:$H$58,MATCH($A33,'Mean Zone'!$A$4:$A$58,0),MATCH(C$1,'Mean Zone'!$B$2:$G$2,0))</f>
        <v>61914.808446768999</v>
      </c>
      <c r="D33" s="2">
        <f t="shared" si="0"/>
        <v>0.96515340932445648</v>
      </c>
      <c r="E33" s="4">
        <f ca="1">INDEX('Payroll per Unit'!$C$2:$P$53,MATCH($B33,'Payroll per Unit'!$B$2:$B$53,0),MATCH($E$1,'Payroll per Unit'!$C$1:$P$1,0))</f>
        <v>48976.196084063384</v>
      </c>
      <c r="F33" s="2">
        <f t="shared" ca="1" si="1"/>
        <v>47655.906091223478</v>
      </c>
      <c r="G33" s="7">
        <f t="shared" ca="1" si="2"/>
        <v>1320.2899928399056</v>
      </c>
    </row>
    <row r="34" spans="1:7" x14ac:dyDescent="0.25">
      <c r="A34" t="s">
        <v>66</v>
      </c>
      <c r="B34" t="s">
        <v>67</v>
      </c>
      <c r="C34" s="4">
        <f>INDEX('Mean Zone'!$B$4:$H$58,MATCH($A34,'Mean Zone'!$A$4:$A$58,0),MATCH(C$1,'Mean Zone'!$B$2:$G$2,0))</f>
        <v>81155.859583681595</v>
      </c>
      <c r="D34" s="2">
        <f t="shared" si="0"/>
        <v>1.2650908002273673</v>
      </c>
      <c r="E34" s="4">
        <f ca="1">INDEX('Payroll per Unit'!$C$2:$P$53,MATCH($B34,'Payroll per Unit'!$B$2:$B$53,0),MATCH($E$1,'Payroll per Unit'!$C$1:$P$1,0))</f>
        <v>54239.238961442788</v>
      </c>
      <c r="F34" s="2">
        <f t="shared" ca="1" si="1"/>
        <v>62465.767400339515</v>
      </c>
      <c r="G34" s="7">
        <f t="shared" ca="1" si="2"/>
        <v>-8226.5284388967266</v>
      </c>
    </row>
    <row r="35" spans="1:7" x14ac:dyDescent="0.25">
      <c r="A35" t="s">
        <v>68</v>
      </c>
      <c r="B35" t="s">
        <v>69</v>
      </c>
      <c r="C35" s="4">
        <f>INDEX('Mean Zone'!$B$4:$H$58,MATCH($A35,'Mean Zone'!$A$4:$A$58,0),MATCH(C$1,'Mean Zone'!$B$2:$G$2,0))</f>
        <v>65179.065790362503</v>
      </c>
      <c r="D35" s="2">
        <f t="shared" si="0"/>
        <v>1.0160379906244261</v>
      </c>
      <c r="E35" s="4">
        <f ca="1">INDEX('Payroll per Unit'!$C$2:$P$53,MATCH($B35,'Payroll per Unit'!$B$2:$B$53,0),MATCH($E$1,'Payroll per Unit'!$C$1:$P$1,0))</f>
        <v>44989.905875774661</v>
      </c>
      <c r="F35" s="2">
        <f t="shared" ca="1" si="1"/>
        <v>50168.40908245249</v>
      </c>
      <c r="G35" s="7">
        <f t="shared" ca="1" si="2"/>
        <v>-5178.5032066778294</v>
      </c>
    </row>
    <row r="36" spans="1:7" x14ac:dyDescent="0.25">
      <c r="A36" t="s">
        <v>70</v>
      </c>
      <c r="B36" t="s">
        <v>71</v>
      </c>
      <c r="C36" s="4">
        <f>INDEX('Mean Zone'!$B$4:$H$58,MATCH($A36,'Mean Zone'!$A$4:$A$58,0),MATCH(C$1,'Mean Zone'!$B$2:$G$2,0))</f>
        <v>56229.674471166698</v>
      </c>
      <c r="D36" s="2">
        <f t="shared" si="0"/>
        <v>0.8765312109090917</v>
      </c>
      <c r="E36" s="4">
        <f ca="1">INDEX('Payroll per Unit'!$C$2:$P$53,MATCH($B36,'Payroll per Unit'!$B$2:$B$53,0),MATCH($E$1,'Payroll per Unit'!$C$1:$P$1,0))</f>
        <v>41782.364034173785</v>
      </c>
      <c r="F36" s="2">
        <f t="shared" ca="1" si="1"/>
        <v>43280.051305364635</v>
      </c>
      <c r="G36" s="7">
        <f t="shared" ca="1" si="2"/>
        <v>-1497.6872711908509</v>
      </c>
    </row>
    <row r="37" spans="1:7" x14ac:dyDescent="0.25">
      <c r="A37" t="s">
        <v>72</v>
      </c>
      <c r="B37" t="s">
        <v>73</v>
      </c>
      <c r="C37" s="4">
        <f>INDEX('Mean Zone'!$B$4:$H$58,MATCH($A37,'Mean Zone'!$A$4:$A$58,0),MATCH(C$1,'Mean Zone'!$B$2:$G$2,0))</f>
        <v>64460.946468083697</v>
      </c>
      <c r="D37" s="2">
        <f t="shared" si="0"/>
        <v>1.0048436523136641</v>
      </c>
      <c r="E37" s="4">
        <f ca="1">INDEX('Payroll per Unit'!$C$2:$P$53,MATCH($B37,'Payroll per Unit'!$B$2:$B$53,0),MATCH($E$1,'Payroll per Unit'!$C$1:$P$1,0))</f>
        <v>46892.112993743453</v>
      </c>
      <c r="F37" s="2">
        <f t="shared" ca="1" si="1"/>
        <v>49615.671735065967</v>
      </c>
      <c r="G37" s="7">
        <f t="shared" ca="1" si="2"/>
        <v>-2723.5587413225148</v>
      </c>
    </row>
    <row r="38" spans="1:7" x14ac:dyDescent="0.25">
      <c r="A38" t="s">
        <v>74</v>
      </c>
      <c r="B38" t="s">
        <v>75</v>
      </c>
      <c r="C38" s="4">
        <f>INDEX('Mean Zone'!$B$4:$H$58,MATCH($A38,'Mean Zone'!$A$4:$A$58,0),MATCH(C$1,'Mean Zone'!$B$2:$G$2,0))</f>
        <v>56945.135069318501</v>
      </c>
      <c r="D38" s="2">
        <f t="shared" si="0"/>
        <v>0.88768410393850661</v>
      </c>
      <c r="E38" s="4">
        <f ca="1">INDEX('Payroll per Unit'!$C$2:$P$53,MATCH($B38,'Payroll per Unit'!$B$2:$B$53,0),MATCH($E$1,'Payroll per Unit'!$C$1:$P$1,0))</f>
        <v>41464.188582204697</v>
      </c>
      <c r="F38" s="2">
        <f t="shared" ca="1" si="1"/>
        <v>43830.742229439878</v>
      </c>
      <c r="G38" s="7">
        <f t="shared" ca="1" si="2"/>
        <v>-2366.5536472351814</v>
      </c>
    </row>
    <row r="39" spans="1:7" x14ac:dyDescent="0.25">
      <c r="A39" t="s">
        <v>76</v>
      </c>
      <c r="B39" t="s">
        <v>77</v>
      </c>
      <c r="C39" s="4">
        <f>INDEX('Mean Zone'!$B$4:$H$58,MATCH($A39,'Mean Zone'!$A$4:$A$58,0),MATCH(C$1,'Mean Zone'!$B$2:$G$2,0))</f>
        <v>65717.523561465001</v>
      </c>
      <c r="D39" s="2">
        <f t="shared" si="0"/>
        <v>1.0244316910426972</v>
      </c>
      <c r="E39" s="4">
        <f ca="1">INDEX('Payroll per Unit'!$C$2:$P$53,MATCH($B39,'Payroll per Unit'!$B$2:$B$53,0),MATCH($E$1,'Payroll per Unit'!$C$1:$P$1,0))</f>
        <v>52375.063334581304</v>
      </c>
      <c r="F39" s="2">
        <f t="shared" ca="1" si="1"/>
        <v>50582.860707475469</v>
      </c>
      <c r="G39" s="7">
        <f t="shared" ca="1" si="2"/>
        <v>1792.2026271058348</v>
      </c>
    </row>
    <row r="40" spans="1:7" x14ac:dyDescent="0.25">
      <c r="A40" t="s">
        <v>78</v>
      </c>
      <c r="B40" t="s">
        <v>79</v>
      </c>
      <c r="C40" s="4">
        <f>INDEX('Mean Zone'!$B$4:$H$58,MATCH($A40,'Mean Zone'!$A$4:$A$58,0),MATCH(C$1,'Mean Zone'!$B$2:$G$2,0))</f>
        <v>69524.911961256294</v>
      </c>
      <c r="D40" s="2">
        <f t="shared" si="0"/>
        <v>1.0837828218443095</v>
      </c>
      <c r="E40" s="4">
        <f ca="1">INDEX('Payroll per Unit'!$C$2:$P$53,MATCH($B40,'Payroll per Unit'!$B$2:$B$53,0),MATCH($E$1,'Payroll per Unit'!$C$1:$P$1,0))</f>
        <v>55355.133012571787</v>
      </c>
      <c r="F40" s="2">
        <f t="shared" ca="1" si="1"/>
        <v>53513.41235715495</v>
      </c>
      <c r="G40" s="7">
        <f t="shared" ca="1" si="2"/>
        <v>1841.720655416837</v>
      </c>
    </row>
    <row r="41" spans="1:7" x14ac:dyDescent="0.25">
      <c r="A41" t="s">
        <v>80</v>
      </c>
      <c r="B41" t="s">
        <v>81</v>
      </c>
      <c r="C41" s="4">
        <f>INDEX('Mean Zone'!$B$4:$H$58,MATCH($A41,'Mean Zone'!$A$4:$A$58,0),MATCH(C$1,'Mean Zone'!$B$2:$G$2,0))</f>
        <v>73633.513986408696</v>
      </c>
      <c r="D41" s="2">
        <f t="shared" si="0"/>
        <v>1.1478293940878863</v>
      </c>
      <c r="E41" s="4">
        <f ca="1">INDEX('Payroll per Unit'!$C$2:$P$53,MATCH($B41,'Payroll per Unit'!$B$2:$B$53,0),MATCH($E$1,'Payroll per Unit'!$C$1:$P$1,0))</f>
        <v>49338.740310077519</v>
      </c>
      <c r="F41" s="2">
        <f t="shared" ca="1" si="1"/>
        <v>56675.808513887161</v>
      </c>
      <c r="G41" s="7">
        <f t="shared" ca="1" si="2"/>
        <v>-7337.068203809642</v>
      </c>
    </row>
    <row r="42" spans="1:7" x14ac:dyDescent="0.25">
      <c r="A42" t="s">
        <v>82</v>
      </c>
      <c r="B42" t="s">
        <v>83</v>
      </c>
      <c r="C42" s="4">
        <f>INDEX('Mean Zone'!$B$4:$H$58,MATCH($A42,'Mean Zone'!$A$4:$A$58,0),MATCH(C$1,'Mean Zone'!$B$2:$G$2,0))</f>
        <v>58992.530433624801</v>
      </c>
      <c r="D42" s="2">
        <f t="shared" si="0"/>
        <v>0.91959974198484273</v>
      </c>
      <c r="E42" s="4">
        <f ca="1">INDEX('Payroll per Unit'!$C$2:$P$53,MATCH($B42,'Payroll per Unit'!$B$2:$B$53,0),MATCH($E$1,'Payroll per Unit'!$C$1:$P$1,0))</f>
        <v>44737.522503072374</v>
      </c>
      <c r="F42" s="2">
        <f t="shared" ca="1" si="1"/>
        <v>45406.625021629625</v>
      </c>
      <c r="G42" s="7">
        <f t="shared" ca="1" si="2"/>
        <v>-669.10251855725073</v>
      </c>
    </row>
    <row r="43" spans="1:7" x14ac:dyDescent="0.25">
      <c r="A43" t="s">
        <v>84</v>
      </c>
      <c r="B43" t="s">
        <v>85</v>
      </c>
      <c r="C43" s="4">
        <f>INDEX('Mean Zone'!$B$4:$H$58,MATCH($A43,'Mean Zone'!$A$4:$A$58,0),MATCH(C$1,'Mean Zone'!$B$2:$G$2,0))</f>
        <v>56757.265452769097</v>
      </c>
      <c r="D43" s="2">
        <f t="shared" si="0"/>
        <v>0.88475551535897434</v>
      </c>
      <c r="E43" s="4">
        <f ca="1">INDEX('Payroll per Unit'!$C$2:$P$53,MATCH($B43,'Payroll per Unit'!$B$2:$B$53,0),MATCH($E$1,'Payroll per Unit'!$C$1:$P$1,0))</f>
        <v>47221.8883528601</v>
      </c>
      <c r="F43" s="2">
        <f t="shared" ca="1" si="1"/>
        <v>43686.138748814243</v>
      </c>
      <c r="G43" s="7">
        <f t="shared" ca="1" si="2"/>
        <v>3535.7496040458573</v>
      </c>
    </row>
    <row r="44" spans="1:7" x14ac:dyDescent="0.25">
      <c r="A44" t="s">
        <v>86</v>
      </c>
      <c r="B44" t="s">
        <v>87</v>
      </c>
      <c r="C44" s="4">
        <f>INDEX('Mean Zone'!$B$4:$H$58,MATCH($A44,'Mean Zone'!$A$4:$A$58,0),MATCH(C$1,'Mean Zone'!$B$2:$G$2,0))</f>
        <v>60639.588489205402</v>
      </c>
      <c r="D44" s="2">
        <f t="shared" si="0"/>
        <v>0.94527475798793081</v>
      </c>
      <c r="E44" s="4">
        <f ca="1">INDEX('Payroll per Unit'!$C$2:$P$53,MATCH($B44,'Payroll per Unit'!$B$2:$B$53,0),MATCH($E$1,'Payroll per Unit'!$C$1:$P$1,0))</f>
        <v>40928.400873998544</v>
      </c>
      <c r="F44" s="2">
        <f t="shared" ca="1" si="1"/>
        <v>46674.3676827577</v>
      </c>
      <c r="G44" s="7">
        <f t="shared" ca="1" si="2"/>
        <v>-5745.9668087591563</v>
      </c>
    </row>
    <row r="45" spans="1:7" x14ac:dyDescent="0.25">
      <c r="A45" t="s">
        <v>88</v>
      </c>
      <c r="B45" t="s">
        <v>89</v>
      </c>
      <c r="C45" s="4">
        <f>INDEX('Mean Zone'!$B$4:$H$58,MATCH($A45,'Mean Zone'!$A$4:$A$58,0),MATCH(C$1,'Mean Zone'!$B$2:$G$2,0))</f>
        <v>68674.294443120496</v>
      </c>
      <c r="D45" s="2">
        <f t="shared" si="0"/>
        <v>1.070523047353273</v>
      </c>
      <c r="E45" s="4">
        <f ca="1">INDEX('Payroll per Unit'!$C$2:$P$53,MATCH($B45,'Payroll per Unit'!$B$2:$B$53,0),MATCH($E$1,'Payroll per Unit'!$C$1:$P$1,0))</f>
        <v>49236.484482738968</v>
      </c>
      <c r="F45" s="2">
        <f t="shared" ca="1" si="1"/>
        <v>52858.690981432999</v>
      </c>
      <c r="G45" s="7">
        <f t="shared" ca="1" si="2"/>
        <v>-3622.2064986940313</v>
      </c>
    </row>
    <row r="46" spans="1:7" x14ac:dyDescent="0.25">
      <c r="A46" t="s">
        <v>90</v>
      </c>
      <c r="B46" t="s">
        <v>91</v>
      </c>
      <c r="C46" s="4">
        <f>INDEX('Mean Zone'!$B$4:$H$58,MATCH($A46,'Mean Zone'!$A$4:$A$58,0),MATCH(C$1,'Mean Zone'!$B$2:$G$2,0))</f>
        <v>64150.22508194347</v>
      </c>
      <c r="D46" s="2">
        <f t="shared" si="0"/>
        <v>1</v>
      </c>
      <c r="E46" s="4">
        <f ca="1">INDEX('Payroll per Unit'!$C$2:$P$53,MATCH($B46,'Payroll per Unit'!$B$2:$B$53,0),MATCH($E$1,'Payroll per Unit'!$C$1:$P$1,0))</f>
        <v>49376.509092559136</v>
      </c>
      <c r="F46" s="2">
        <f t="shared" ca="1" si="1"/>
        <v>49376.509092559136</v>
      </c>
      <c r="G46" s="7">
        <f t="shared" ca="1" si="2"/>
        <v>0</v>
      </c>
    </row>
    <row r="47" spans="1:7" x14ac:dyDescent="0.25">
      <c r="A47" t="s">
        <v>92</v>
      </c>
      <c r="B47" t="s">
        <v>93</v>
      </c>
      <c r="C47" s="4">
        <f>INDEX('Mean Zone'!$B$4:$H$58,MATCH($A47,'Mean Zone'!$A$4:$A$58,0),MATCH(C$1,'Mean Zone'!$B$2:$G$2,0))</f>
        <v>62272.951509602397</v>
      </c>
      <c r="D47" s="2">
        <f t="shared" si="0"/>
        <v>0.97073629016978347</v>
      </c>
      <c r="E47" s="4">
        <f ca="1">INDEX('Payroll per Unit'!$C$2:$P$53,MATCH($B47,'Payroll per Unit'!$B$2:$B$53,0),MATCH($E$1,'Payroll per Unit'!$C$1:$P$1,0))</f>
        <v>46355.040556199303</v>
      </c>
      <c r="F47" s="2">
        <f t="shared" ca="1" si="1"/>
        <v>47931.569258045434</v>
      </c>
      <c r="G47" s="7">
        <f t="shared" ca="1" si="2"/>
        <v>-1576.5287018461313</v>
      </c>
    </row>
    <row r="48" spans="1:7" x14ac:dyDescent="0.25">
      <c r="A48" t="s">
        <v>94</v>
      </c>
      <c r="B48" t="s">
        <v>95</v>
      </c>
      <c r="C48" s="4">
        <f>INDEX('Mean Zone'!$B$4:$H$58,MATCH($A48,'Mean Zone'!$A$4:$A$58,0),MATCH(C$1,'Mean Zone'!$B$2:$G$2,0))</f>
        <v>62530.906551205699</v>
      </c>
      <c r="D48" s="2">
        <f t="shared" si="0"/>
        <v>0.97475739907896963</v>
      </c>
      <c r="E48" s="4">
        <f ca="1">INDEX('Payroll per Unit'!$C$2:$P$53,MATCH($B48,'Payroll per Unit'!$B$2:$B$53,0),MATCH($E$1,'Payroll per Unit'!$C$1:$P$1,0))</f>
        <v>50336.869947275925</v>
      </c>
      <c r="F48" s="2">
        <f t="shared" ca="1" si="1"/>
        <v>48130.117578662037</v>
      </c>
      <c r="G48" s="7">
        <f t="shared" ca="1" si="2"/>
        <v>2206.7523686138884</v>
      </c>
    </row>
    <row r="49" spans="1:7" x14ac:dyDescent="0.25">
      <c r="A49" t="s">
        <v>96</v>
      </c>
      <c r="B49" t="s">
        <v>97</v>
      </c>
      <c r="C49" s="4">
        <f>INDEX('Mean Zone'!$B$4:$H$58,MATCH($A49,'Mean Zone'!$A$4:$A$58,0),MATCH(C$1,'Mean Zone'!$B$2:$G$2,0))</f>
        <v>74143.688102809101</v>
      </c>
      <c r="D49" s="2">
        <f t="shared" si="0"/>
        <v>1.1557821973048465</v>
      </c>
      <c r="E49" s="4">
        <f ca="1">INDEX('Payroll per Unit'!$C$2:$P$53,MATCH($B49,'Payroll per Unit'!$B$2:$B$53,0),MATCH($E$1,'Payroll per Unit'!$C$1:$P$1,0))</f>
        <v>48291.494090242428</v>
      </c>
      <c r="F49" s="2">
        <f t="shared" ca="1" si="1"/>
        <v>57068.490174240731</v>
      </c>
      <c r="G49" s="7">
        <f t="shared" ca="1" si="2"/>
        <v>-8776.9960839983032</v>
      </c>
    </row>
    <row r="50" spans="1:7" x14ac:dyDescent="0.25">
      <c r="A50" t="s">
        <v>98</v>
      </c>
      <c r="B50" t="s">
        <v>99</v>
      </c>
      <c r="C50" s="4">
        <f>INDEX('Mean Zone'!$B$4:$H$58,MATCH($A50,'Mean Zone'!$A$4:$A$58,0),MATCH(C$1,'Mean Zone'!$B$2:$G$2,0))</f>
        <v>72115.063700089595</v>
      </c>
      <c r="D50" s="2">
        <f t="shared" si="0"/>
        <v>1.1241591687008439</v>
      </c>
      <c r="E50" s="4">
        <f ca="1">INDEX('Payroll per Unit'!$C$2:$P$53,MATCH($B50,'Payroll per Unit'!$B$2:$B$53,0),MATCH($E$1,'Payroll per Unit'!$C$1:$P$1,0))</f>
        <v>45545.789394428313</v>
      </c>
      <c r="F50" s="2">
        <f t="shared" ca="1" si="1"/>
        <v>55507.055414840936</v>
      </c>
      <c r="G50" s="7">
        <f t="shared" ca="1" si="2"/>
        <v>-9961.2660204126223</v>
      </c>
    </row>
    <row r="51" spans="1:7" x14ac:dyDescent="0.25">
      <c r="A51" t="s">
        <v>100</v>
      </c>
      <c r="B51" t="s">
        <v>101</v>
      </c>
      <c r="C51" s="4">
        <f>INDEX('Mean Zone'!$B$4:$H$58,MATCH($A51,'Mean Zone'!$A$4:$A$58,0),MATCH(C$1,'Mean Zone'!$B$2:$G$2,0))</f>
        <v>55533.489449554203</v>
      </c>
      <c r="D51" s="2">
        <f t="shared" si="0"/>
        <v>0.86567879346670229</v>
      </c>
      <c r="E51" s="4">
        <f ca="1">INDEX('Payroll per Unit'!$C$2:$P$53,MATCH($B51,'Payroll per Unit'!$B$2:$B$53,0),MATCH($E$1,'Payroll per Unit'!$C$1:$P$1,0))</f>
        <v>44395.734124113987</v>
      </c>
      <c r="F51" s="2">
        <f t="shared" ca="1" si="1"/>
        <v>42744.196816844247</v>
      </c>
      <c r="G51" s="7">
        <f t="shared" ca="1" si="2"/>
        <v>1651.5373072697403</v>
      </c>
    </row>
    <row r="52" spans="1:7" x14ac:dyDescent="0.25">
      <c r="A52" t="s">
        <v>102</v>
      </c>
      <c r="B52" t="s">
        <v>103</v>
      </c>
      <c r="C52" s="4">
        <f>INDEX('Mean Zone'!$B$4:$H$58,MATCH($A52,'Mean Zone'!$A$4:$A$58,0),MATCH(C$1,'Mean Zone'!$B$2:$G$2,0))</f>
        <v>62853.807746662402</v>
      </c>
      <c r="D52" s="2">
        <f t="shared" si="0"/>
        <v>0.97979091525204987</v>
      </c>
      <c r="E52" s="4">
        <f ca="1">INDEX('Payroll per Unit'!$C$2:$P$53,MATCH($B52,'Payroll per Unit'!$B$2:$B$53,0),MATCH($E$1,'Payroll per Unit'!$C$1:$P$1,0))</f>
        <v>48197.809648253911</v>
      </c>
      <c r="F52" s="2">
        <f t="shared" ca="1" si="1"/>
        <v>48378.655035749674</v>
      </c>
      <c r="G52" s="7">
        <f t="shared" ca="1" si="2"/>
        <v>-180.84538749576313</v>
      </c>
    </row>
    <row r="53" spans="1:7" x14ac:dyDescent="0.25">
      <c r="A53" t="s">
        <v>104</v>
      </c>
      <c r="B53" t="s">
        <v>105</v>
      </c>
      <c r="C53" s="4">
        <f>INDEX('Mean Zone'!$B$4:$H$58,MATCH($A53,'Mean Zone'!$A$4:$A$58,0),MATCH(C$1,'Mean Zone'!$B$2:$G$2,0))</f>
        <v>60453.797541198001</v>
      </c>
      <c r="D53" s="2">
        <f t="shared" si="0"/>
        <v>0.94237857254555579</v>
      </c>
      <c r="E53" s="4">
        <f ca="1">INDEX('Payroll per Unit'!$C$2:$P$53,MATCH($B53,'Payroll per Unit'!$B$2:$B$53,0),MATCH($E$1,'Payroll per Unit'!$C$1:$P$1,0))</f>
        <v>40372.377544529263</v>
      </c>
      <c r="F53" s="2">
        <f t="shared" ca="1" si="1"/>
        <v>46531.364155928532</v>
      </c>
      <c r="G53" s="7">
        <f t="shared" ca="1" si="2"/>
        <v>-6158.9866113992684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C9" sqref="C9"/>
    </sheetView>
  </sheetViews>
  <sheetFormatPr defaultColWidth="11" defaultRowHeight="15.75" x14ac:dyDescent="0.25"/>
  <cols>
    <col min="4" max="4" width="10.625" bestFit="1" customWidth="1"/>
    <col min="6" max="6" width="20.75" bestFit="1" customWidth="1"/>
    <col min="7" max="7" width="20.25" bestFit="1" customWidth="1"/>
    <col min="9" max="9" width="25.125" bestFit="1" customWidth="1"/>
    <col min="10" max="10" width="17" bestFit="1" customWidth="1"/>
    <col min="11" max="11" width="20.625" bestFit="1" customWidth="1"/>
    <col min="12" max="12" width="24.625" bestFit="1" customWidth="1"/>
  </cols>
  <sheetData>
    <row r="1" spans="1:7" x14ac:dyDescent="0.25">
      <c r="A1" t="s">
        <v>0</v>
      </c>
      <c r="B1" t="s">
        <v>1</v>
      </c>
      <c r="C1">
        <f>INDEX('Category - Zone Crosswalk'!$B$2:$B$15,MATCH('K-12'!$E$1,'Category - Zone Crosswalk'!$A$2:$A$15,0))</f>
        <v>4</v>
      </c>
      <c r="D1" t="s">
        <v>128</v>
      </c>
      <c r="E1" t="str">
        <f ca="1">MID(CELL("filename",A1),FIND("]",CELL("filename",A1))+1,255)</f>
        <v>Highway</v>
      </c>
      <c r="F1" t="s">
        <v>139</v>
      </c>
      <c r="G1" t="s">
        <v>140</v>
      </c>
    </row>
    <row r="2" spans="1:7" x14ac:dyDescent="0.25">
      <c r="A2" t="s">
        <v>2</v>
      </c>
      <c r="B2" t="s">
        <v>3</v>
      </c>
      <c r="C2" s="4">
        <f>INDEX('Mean Zone'!$B$4:$H$58,MATCH($A2,'Mean Zone'!$A$4:$A$58,0),MATCH(C$1,'Mean Zone'!$B$2:$G$2,0))</f>
        <v>63081.487719698503</v>
      </c>
      <c r="D2" s="2">
        <f t="shared" ref="D2:D53" si="0">INDEX(C$2:C$53,MATCH($B2,$B$2:$B$53,0))/INDEX(C$2:C$53,MATCH("United States",$B$2:$B$53,0))</f>
        <v>0.98334008398443196</v>
      </c>
      <c r="E2" s="4">
        <f ca="1">INDEX('Payroll per Unit'!$C$2:$P$53,MATCH($B2,'Payroll per Unit'!$B$2:$B$53,0),MATCH($E$1,'Payroll per Unit'!$C$1:$P$1,0))</f>
        <v>37598.935967937367</v>
      </c>
      <c r="F2" s="2">
        <f t="shared" ref="F2:F53" ca="1" si="1">INDEX(E$2:E$53,MATCH("United States",$B$2:$B$53,0))*D2</f>
        <v>49734.144662053557</v>
      </c>
      <c r="G2" s="7">
        <f ca="1">E2-F2</f>
        <v>-12135.208694116191</v>
      </c>
    </row>
    <row r="3" spans="1:7" x14ac:dyDescent="0.25">
      <c r="A3" t="s">
        <v>4</v>
      </c>
      <c r="B3" t="s">
        <v>5</v>
      </c>
      <c r="C3" s="4">
        <f>INDEX('Mean Zone'!$B$4:$H$58,MATCH($A3,'Mean Zone'!$A$4:$A$58,0),MATCH(C$1,'Mean Zone'!$B$2:$G$2,0))</f>
        <v>70242.904103554596</v>
      </c>
      <c r="D3" s="2">
        <f t="shared" si="0"/>
        <v>1.0949751776214118</v>
      </c>
      <c r="E3" s="4">
        <f ca="1">INDEX('Payroll per Unit'!$C$2:$P$53,MATCH($B3,'Payroll per Unit'!$B$2:$B$53,0),MATCH($E$1,'Payroll per Unit'!$C$1:$P$1,0))</f>
        <v>68379.537401574809</v>
      </c>
      <c r="F3" s="2">
        <f t="shared" ca="1" si="1"/>
        <v>55380.284778509289</v>
      </c>
      <c r="G3" s="7">
        <f t="shared" ref="G3:G53" ca="1" si="2">E3-F3</f>
        <v>12999.25262306552</v>
      </c>
    </row>
    <row r="4" spans="1:7" x14ac:dyDescent="0.25">
      <c r="A4" t="s">
        <v>6</v>
      </c>
      <c r="B4" t="s">
        <v>7</v>
      </c>
      <c r="C4" s="4">
        <f>INDEX('Mean Zone'!$B$4:$H$58,MATCH($A4,'Mean Zone'!$A$4:$A$58,0),MATCH(C$1,'Mean Zone'!$B$2:$G$2,0))</f>
        <v>62856.643550241402</v>
      </c>
      <c r="D4" s="2">
        <f t="shared" si="0"/>
        <v>0.97983512092046932</v>
      </c>
      <c r="E4" s="4">
        <f ca="1">INDEX('Payroll per Unit'!$C$2:$P$53,MATCH($B4,'Payroll per Unit'!$B$2:$B$53,0),MATCH($E$1,'Payroll per Unit'!$C$1:$P$1,0))</f>
        <v>50141.390801272777</v>
      </c>
      <c r="F4" s="2">
        <f t="shared" ca="1" si="1"/>
        <v>49556.875024725283</v>
      </c>
      <c r="G4" s="7">
        <f t="shared" ca="1" si="2"/>
        <v>584.51577654749417</v>
      </c>
    </row>
    <row r="5" spans="1:7" x14ac:dyDescent="0.25">
      <c r="A5" t="s">
        <v>8</v>
      </c>
      <c r="B5" t="s">
        <v>9</v>
      </c>
      <c r="C5" s="4">
        <f>INDEX('Mean Zone'!$B$4:$H$58,MATCH($A5,'Mean Zone'!$A$4:$A$58,0),MATCH(C$1,'Mean Zone'!$B$2:$G$2,0))</f>
        <v>58173.853081583598</v>
      </c>
      <c r="D5" s="2">
        <f t="shared" si="0"/>
        <v>0.90683786389329357</v>
      </c>
      <c r="E5" s="4">
        <f ca="1">INDEX('Payroll per Unit'!$C$2:$P$53,MATCH($B5,'Payroll per Unit'!$B$2:$B$53,0),MATCH($E$1,'Payroll per Unit'!$C$1:$P$1,0))</f>
        <v>37610.534424379235</v>
      </c>
      <c r="F5" s="2">
        <f t="shared" ca="1" si="1"/>
        <v>45864.911074458672</v>
      </c>
      <c r="G5" s="7">
        <f t="shared" ca="1" si="2"/>
        <v>-8254.3766500794372</v>
      </c>
    </row>
    <row r="6" spans="1:7" x14ac:dyDescent="0.25">
      <c r="A6" t="s">
        <v>10</v>
      </c>
      <c r="B6" t="s">
        <v>11</v>
      </c>
      <c r="C6" s="4">
        <f>INDEX('Mean Zone'!$B$4:$H$58,MATCH($A6,'Mean Zone'!$A$4:$A$58,0),MATCH(C$1,'Mean Zone'!$B$2:$G$2,0))</f>
        <v>78113.635791720706</v>
      </c>
      <c r="D6" s="2">
        <f t="shared" si="0"/>
        <v>1.2176673689288044</v>
      </c>
      <c r="E6" s="4">
        <f ca="1">INDEX('Payroll per Unit'!$C$2:$P$53,MATCH($B6,'Payroll per Unit'!$B$2:$B$53,0),MATCH($E$1,'Payroll per Unit'!$C$1:$P$1,0))</f>
        <v>79685.867792771533</v>
      </c>
      <c r="F6" s="2">
        <f t="shared" ca="1" si="1"/>
        <v>61585.656949102937</v>
      </c>
      <c r="G6" s="7">
        <f t="shared" ca="1" si="2"/>
        <v>18100.210843668596</v>
      </c>
    </row>
    <row r="7" spans="1:7" x14ac:dyDescent="0.25">
      <c r="A7" t="s">
        <v>12</v>
      </c>
      <c r="B7" t="s">
        <v>13</v>
      </c>
      <c r="C7" s="4">
        <f>INDEX('Mean Zone'!$B$4:$H$58,MATCH($A7,'Mean Zone'!$A$4:$A$58,0),MATCH(C$1,'Mean Zone'!$B$2:$G$2,0))</f>
        <v>69999.840711413897</v>
      </c>
      <c r="D7" s="2">
        <f t="shared" si="0"/>
        <v>1.0911862058472641</v>
      </c>
      <c r="E7" s="4">
        <f ca="1">INDEX('Payroll per Unit'!$C$2:$P$53,MATCH($B7,'Payroll per Unit'!$B$2:$B$53,0),MATCH($E$1,'Payroll per Unit'!$C$1:$P$1,0))</f>
        <v>54053.482442187691</v>
      </c>
      <c r="F7" s="2">
        <f t="shared" ca="1" si="1"/>
        <v>55188.65090391694</v>
      </c>
      <c r="G7" s="7">
        <f t="shared" ca="1" si="2"/>
        <v>-1135.1684617292485</v>
      </c>
    </row>
    <row r="8" spans="1:7" x14ac:dyDescent="0.25">
      <c r="A8" t="s">
        <v>14</v>
      </c>
      <c r="B8" t="s">
        <v>15</v>
      </c>
      <c r="C8" s="4">
        <f>INDEX('Mean Zone'!$B$4:$H$58,MATCH($A8,'Mean Zone'!$A$4:$A$58,0),MATCH(C$1,'Mean Zone'!$B$2:$G$2,0))</f>
        <v>75990.326731272493</v>
      </c>
      <c r="D8" s="2">
        <f t="shared" si="0"/>
        <v>1.1845683570744272</v>
      </c>
      <c r="E8" s="4">
        <f ca="1">INDEX('Payroll per Unit'!$C$2:$P$53,MATCH($B8,'Payroll per Unit'!$B$2:$B$53,0),MATCH($E$1,'Payroll per Unit'!$C$1:$P$1,0))</f>
        <v>57014.364672364674</v>
      </c>
      <c r="F8" s="2">
        <f t="shared" ca="1" si="1"/>
        <v>59911.616532621061</v>
      </c>
      <c r="G8" s="7">
        <f t="shared" ca="1" si="2"/>
        <v>-2897.2518602563869</v>
      </c>
    </row>
    <row r="9" spans="1:7" x14ac:dyDescent="0.25">
      <c r="A9" t="s">
        <v>16</v>
      </c>
      <c r="B9" t="s">
        <v>17</v>
      </c>
      <c r="C9" s="4">
        <f>INDEX('Mean Zone'!$B$4:$H$58,MATCH($A9,'Mean Zone'!$A$4:$A$58,0),MATCH(C$1,'Mean Zone'!$B$2:$G$2,0))</f>
        <v>71559.517539457302</v>
      </c>
      <c r="D9" s="2">
        <f t="shared" si="0"/>
        <v>1.1154990874630515</v>
      </c>
      <c r="E9" s="4">
        <f ca="1">INDEX('Payroll per Unit'!$C$2:$P$53,MATCH($B9,'Payroll per Unit'!$B$2:$B$53,0),MATCH($E$1,'Payroll per Unit'!$C$1:$P$1,0))</f>
        <v>40890.40487062405</v>
      </c>
      <c r="F9" s="2">
        <f t="shared" ca="1" si="1"/>
        <v>56418.317416169171</v>
      </c>
      <c r="G9" s="7">
        <f t="shared" ca="1" si="2"/>
        <v>-15527.912545545121</v>
      </c>
    </row>
    <row r="10" spans="1:7" x14ac:dyDescent="0.25">
      <c r="A10" t="s">
        <v>18</v>
      </c>
      <c r="B10" t="s">
        <v>19</v>
      </c>
      <c r="C10" s="4">
        <f>INDEX('Mean Zone'!$B$4:$H$58,MATCH($A10,'Mean Zone'!$A$4:$A$58,0),MATCH(C$1,'Mean Zone'!$B$2:$G$2,0))</f>
        <v>79582.026996587505</v>
      </c>
      <c r="D10" s="2">
        <f t="shared" si="0"/>
        <v>1.2405572528378808</v>
      </c>
      <c r="E10" s="4">
        <f ca="1">INDEX('Payroll per Unit'!$C$2:$P$53,MATCH($B10,'Payroll per Unit'!$B$2:$B$53,0),MATCH($E$1,'Payroll per Unit'!$C$1:$P$1,0))</f>
        <v>60020.120509849359</v>
      </c>
      <c r="F10" s="2">
        <f t="shared" ca="1" si="1"/>
        <v>62743.352863438951</v>
      </c>
      <c r="G10" s="7">
        <f t="shared" ca="1" si="2"/>
        <v>-2723.2323535895921</v>
      </c>
    </row>
    <row r="11" spans="1:7" x14ac:dyDescent="0.25">
      <c r="A11" t="s">
        <v>20</v>
      </c>
      <c r="B11" t="s">
        <v>21</v>
      </c>
      <c r="C11" s="4">
        <f>INDEX('Mean Zone'!$B$4:$H$58,MATCH($A11,'Mean Zone'!$A$4:$A$58,0),MATCH(C$1,'Mean Zone'!$B$2:$G$2,0))</f>
        <v>64096.649507062699</v>
      </c>
      <c r="D11" s="2">
        <f t="shared" si="0"/>
        <v>0.99916484198126609</v>
      </c>
      <c r="E11" s="4">
        <f ca="1">INDEX('Payroll per Unit'!$C$2:$P$53,MATCH($B11,'Payroll per Unit'!$B$2:$B$53,0),MATCH($E$1,'Payroll per Unit'!$C$1:$P$1,0))</f>
        <v>44773.281246774692</v>
      </c>
      <c r="F11" s="2">
        <f t="shared" ca="1" si="1"/>
        <v>50534.509476093823</v>
      </c>
      <c r="G11" s="7">
        <f t="shared" ca="1" si="2"/>
        <v>-5761.2282293191311</v>
      </c>
    </row>
    <row r="12" spans="1:7" x14ac:dyDescent="0.25">
      <c r="A12" t="s">
        <v>22</v>
      </c>
      <c r="B12" t="s">
        <v>23</v>
      </c>
      <c r="C12" s="4">
        <f>INDEX('Mean Zone'!$B$4:$H$58,MATCH($A12,'Mean Zone'!$A$4:$A$58,0),MATCH(C$1,'Mean Zone'!$B$2:$G$2,0))</f>
        <v>66874.352947758904</v>
      </c>
      <c r="D12" s="2">
        <f t="shared" si="0"/>
        <v>1.0424648216329049</v>
      </c>
      <c r="E12" s="4">
        <f ca="1">INDEX('Payroll per Unit'!$C$2:$P$53,MATCH($B12,'Payroll per Unit'!$B$2:$B$53,0),MATCH($E$1,'Payroll per Unit'!$C$1:$P$1,0))</f>
        <v>36376.093824502037</v>
      </c>
      <c r="F12" s="2">
        <f t="shared" ca="1" si="1"/>
        <v>52724.48168096193</v>
      </c>
      <c r="G12" s="7">
        <f t="shared" ca="1" si="2"/>
        <v>-16348.387856459893</v>
      </c>
    </row>
    <row r="13" spans="1:7" x14ac:dyDescent="0.25">
      <c r="A13" t="s">
        <v>24</v>
      </c>
      <c r="B13" t="s">
        <v>25</v>
      </c>
      <c r="C13" s="4">
        <f>INDEX('Mean Zone'!$B$4:$H$58,MATCH($A13,'Mean Zone'!$A$4:$A$58,0),MATCH(C$1,'Mean Zone'!$B$2:$G$2,0))</f>
        <v>61463.286316465899</v>
      </c>
      <c r="D13" s="2">
        <f t="shared" si="0"/>
        <v>0.95811489730479726</v>
      </c>
      <c r="E13" s="4">
        <f ca="1">INDEX('Payroll per Unit'!$C$2:$P$53,MATCH($B13,'Payroll per Unit'!$B$2:$B$53,0),MATCH($E$1,'Payroll per Unit'!$C$1:$P$1,0))</f>
        <v>48897.104825291179</v>
      </c>
      <c r="F13" s="2">
        <f t="shared" ca="1" si="1"/>
        <v>48458.336725526766</v>
      </c>
      <c r="G13" s="7">
        <f t="shared" ca="1" si="2"/>
        <v>438.76809976441291</v>
      </c>
    </row>
    <row r="14" spans="1:7" x14ac:dyDescent="0.25">
      <c r="A14" t="s">
        <v>26</v>
      </c>
      <c r="B14" t="s">
        <v>27</v>
      </c>
      <c r="C14" s="4">
        <f>INDEX('Mean Zone'!$B$4:$H$58,MATCH($A14,'Mean Zone'!$A$4:$A$58,0),MATCH(C$1,'Mean Zone'!$B$2:$G$2,0))</f>
        <v>57854.6714439641</v>
      </c>
      <c r="D14" s="2">
        <f t="shared" si="0"/>
        <v>0.9018623297122087</v>
      </c>
      <c r="E14" s="4">
        <f ca="1">INDEX('Payroll per Unit'!$C$2:$P$53,MATCH($B14,'Payroll per Unit'!$B$2:$B$53,0),MATCH($E$1,'Payroll per Unit'!$C$1:$P$1,0))</f>
        <v>42699.667067307695</v>
      </c>
      <c r="F14" s="2">
        <f t="shared" ca="1" si="1"/>
        <v>45613.264730774201</v>
      </c>
      <c r="G14" s="7">
        <f t="shared" ca="1" si="2"/>
        <v>-2913.5976634665058</v>
      </c>
    </row>
    <row r="15" spans="1:7" x14ac:dyDescent="0.25">
      <c r="A15" t="s">
        <v>28</v>
      </c>
      <c r="B15" t="s">
        <v>29</v>
      </c>
      <c r="C15" s="4">
        <f>INDEX('Mean Zone'!$B$4:$H$58,MATCH($A15,'Mean Zone'!$A$4:$A$58,0),MATCH(C$1,'Mean Zone'!$B$2:$G$2,0))</f>
        <v>69075.883064698704</v>
      </c>
      <c r="D15" s="2">
        <f t="shared" si="0"/>
        <v>1.0767831753741059</v>
      </c>
      <c r="E15" s="4">
        <f ca="1">INDEX('Payroll per Unit'!$C$2:$P$53,MATCH($B15,'Payroll per Unit'!$B$2:$B$53,0),MATCH($E$1,'Payroll per Unit'!$C$1:$P$1,0))</f>
        <v>59396.264421354354</v>
      </c>
      <c r="F15" s="2">
        <f t="shared" ca="1" si="1"/>
        <v>54460.192446064269</v>
      </c>
      <c r="G15" s="7">
        <f t="shared" ca="1" si="2"/>
        <v>4936.0719752900841</v>
      </c>
    </row>
    <row r="16" spans="1:7" x14ac:dyDescent="0.25">
      <c r="A16" t="s">
        <v>30</v>
      </c>
      <c r="B16" t="s">
        <v>31</v>
      </c>
      <c r="C16" s="4">
        <f>INDEX('Mean Zone'!$B$4:$H$58,MATCH($A16,'Mean Zone'!$A$4:$A$58,0),MATCH(C$1,'Mean Zone'!$B$2:$G$2,0))</f>
        <v>61065.027356064398</v>
      </c>
      <c r="D16" s="2">
        <f t="shared" si="0"/>
        <v>0.95190667340702018</v>
      </c>
      <c r="E16" s="4">
        <f ca="1">INDEX('Payroll per Unit'!$C$2:$P$53,MATCH($B16,'Payroll per Unit'!$B$2:$B$53,0),MATCH($E$1,'Payroll per Unit'!$C$1:$P$1,0))</f>
        <v>39394.206822570261</v>
      </c>
      <c r="F16" s="2">
        <f t="shared" ca="1" si="1"/>
        <v>48144.344943380158</v>
      </c>
      <c r="G16" s="7">
        <f t="shared" ca="1" si="2"/>
        <v>-8750.1381208098974</v>
      </c>
    </row>
    <row r="17" spans="1:7" x14ac:dyDescent="0.25">
      <c r="A17" t="s">
        <v>32</v>
      </c>
      <c r="B17" t="s">
        <v>33</v>
      </c>
      <c r="C17" s="4">
        <f>INDEX('Mean Zone'!$B$4:$H$58,MATCH($A17,'Mean Zone'!$A$4:$A$58,0),MATCH(C$1,'Mean Zone'!$B$2:$G$2,0))</f>
        <v>59107.944780441503</v>
      </c>
      <c r="D17" s="2">
        <f t="shared" si="0"/>
        <v>0.92139886812460725</v>
      </c>
      <c r="E17" s="4">
        <f ca="1">INDEX('Payroll per Unit'!$C$2:$P$53,MATCH($B17,'Payroll per Unit'!$B$2:$B$53,0),MATCH($E$1,'Payroll per Unit'!$C$1:$P$1,0))</f>
        <v>51114.971710355567</v>
      </c>
      <c r="F17" s="2">
        <f t="shared" ca="1" si="1"/>
        <v>46601.359331434629</v>
      </c>
      <c r="G17" s="7">
        <f t="shared" ca="1" si="2"/>
        <v>4513.6123789209378</v>
      </c>
    </row>
    <row r="18" spans="1:7" x14ac:dyDescent="0.25">
      <c r="A18" t="s">
        <v>34</v>
      </c>
      <c r="B18" t="s">
        <v>35</v>
      </c>
      <c r="C18" s="4">
        <f>INDEX('Mean Zone'!$B$4:$H$58,MATCH($A18,'Mean Zone'!$A$4:$A$58,0),MATCH(C$1,'Mean Zone'!$B$2:$G$2,0))</f>
        <v>63455.5447272452</v>
      </c>
      <c r="D18" s="2">
        <f t="shared" si="0"/>
        <v>0.98917103792214434</v>
      </c>
      <c r="E18" s="4">
        <f ca="1">INDEX('Payroll per Unit'!$C$2:$P$53,MATCH($B18,'Payroll per Unit'!$B$2:$B$53,0),MATCH($E$1,'Payroll per Unit'!$C$1:$P$1,0))</f>
        <v>39774.026161704249</v>
      </c>
      <c r="F18" s="2">
        <f t="shared" ca="1" si="1"/>
        <v>50029.055356104494</v>
      </c>
      <c r="G18" s="7">
        <f t="shared" ca="1" si="2"/>
        <v>-10255.029194400246</v>
      </c>
    </row>
    <row r="19" spans="1:7" x14ac:dyDescent="0.25">
      <c r="A19" t="s">
        <v>36</v>
      </c>
      <c r="B19" t="s">
        <v>37</v>
      </c>
      <c r="C19" s="4">
        <f>INDEX('Mean Zone'!$B$4:$H$58,MATCH($A19,'Mean Zone'!$A$4:$A$58,0),MATCH(C$1,'Mean Zone'!$B$2:$G$2,0))</f>
        <v>58554.075443045302</v>
      </c>
      <c r="D19" s="2">
        <f t="shared" si="0"/>
        <v>0.91276492589465086</v>
      </c>
      <c r="E19" s="4">
        <f ca="1">INDEX('Payroll per Unit'!$C$2:$P$53,MATCH($B19,'Payroll per Unit'!$B$2:$B$53,0),MATCH($E$1,'Payroll per Unit'!$C$1:$P$1,0))</f>
        <v>37685.264984227128</v>
      </c>
      <c r="F19" s="2">
        <f t="shared" ca="1" si="1"/>
        <v>46164.682601926608</v>
      </c>
      <c r="G19" s="7">
        <f t="shared" ca="1" si="2"/>
        <v>-8479.4176176994806</v>
      </c>
    </row>
    <row r="20" spans="1:7" x14ac:dyDescent="0.25">
      <c r="A20" t="s">
        <v>38</v>
      </c>
      <c r="B20" t="s">
        <v>39</v>
      </c>
      <c r="C20" s="4">
        <f>INDEX('Mean Zone'!$B$4:$H$58,MATCH($A20,'Mean Zone'!$A$4:$A$58,0),MATCH(C$1,'Mean Zone'!$B$2:$G$2,0))</f>
        <v>59232.198762659202</v>
      </c>
      <c r="D20" s="2">
        <f t="shared" si="0"/>
        <v>0.9233357901238517</v>
      </c>
      <c r="E20" s="4">
        <f ca="1">INDEX('Payroll per Unit'!$C$2:$P$53,MATCH($B20,'Payroll per Unit'!$B$2:$B$53,0),MATCH($E$1,'Payroll per Unit'!$C$1:$P$1,0))</f>
        <v>40121.837069220892</v>
      </c>
      <c r="F20" s="2">
        <f t="shared" ca="1" si="1"/>
        <v>46699.322549326869</v>
      </c>
      <c r="G20" s="7">
        <f t="shared" ca="1" si="2"/>
        <v>-6577.4854801059773</v>
      </c>
    </row>
    <row r="21" spans="1:7" x14ac:dyDescent="0.25">
      <c r="A21" t="s">
        <v>40</v>
      </c>
      <c r="B21" t="s">
        <v>41</v>
      </c>
      <c r="C21" s="4">
        <f>INDEX('Mean Zone'!$B$4:$H$58,MATCH($A21,'Mean Zone'!$A$4:$A$58,0),MATCH(C$1,'Mean Zone'!$B$2:$G$2,0))</f>
        <v>58610.585233343903</v>
      </c>
      <c r="D21" s="2">
        <f t="shared" si="0"/>
        <v>0.9136458236658811</v>
      </c>
      <c r="E21" s="4">
        <f ca="1">INDEX('Payroll per Unit'!$C$2:$P$53,MATCH($B21,'Payroll per Unit'!$B$2:$B$53,0),MATCH($E$1,'Payroll per Unit'!$C$1:$P$1,0))</f>
        <v>43151.958990536281</v>
      </c>
      <c r="F21" s="2">
        <f t="shared" ca="1" si="1"/>
        <v>46209.235547444026</v>
      </c>
      <c r="G21" s="7">
        <f t="shared" ca="1" si="2"/>
        <v>-3057.2765569077455</v>
      </c>
    </row>
    <row r="22" spans="1:7" x14ac:dyDescent="0.25">
      <c r="A22" t="s">
        <v>42</v>
      </c>
      <c r="B22" t="s">
        <v>43</v>
      </c>
      <c r="C22" s="4">
        <f>INDEX('Mean Zone'!$B$4:$H$58,MATCH($A22,'Mean Zone'!$A$4:$A$58,0),MATCH(C$1,'Mean Zone'!$B$2:$G$2,0))</f>
        <v>75110.942911732898</v>
      </c>
      <c r="D22" s="2">
        <f t="shared" si="0"/>
        <v>1.1708601616874852</v>
      </c>
      <c r="E22" s="4">
        <f ca="1">INDEX('Payroll per Unit'!$C$2:$P$53,MATCH($B22,'Payroll per Unit'!$B$2:$B$53,0),MATCH($E$1,'Payroll per Unit'!$C$1:$P$1,0))</f>
        <v>49997.265242313704</v>
      </c>
      <c r="F22" s="2">
        <f t="shared" ca="1" si="1"/>
        <v>59218.300574557601</v>
      </c>
      <c r="G22" s="7">
        <f t="shared" ca="1" si="2"/>
        <v>-9221.0353322438968</v>
      </c>
    </row>
    <row r="23" spans="1:7" x14ac:dyDescent="0.25">
      <c r="A23" t="s">
        <v>44</v>
      </c>
      <c r="B23" t="s">
        <v>45</v>
      </c>
      <c r="C23" s="4">
        <f>INDEX('Mean Zone'!$B$4:$H$58,MATCH($A23,'Mean Zone'!$A$4:$A$58,0),MATCH(C$1,'Mean Zone'!$B$2:$G$2,0))</f>
        <v>77379.723190793899</v>
      </c>
      <c r="D23" s="2">
        <f t="shared" si="0"/>
        <v>1.2062268385177368</v>
      </c>
      <c r="E23" s="4">
        <f ca="1">INDEX('Payroll per Unit'!$C$2:$P$53,MATCH($B23,'Payroll per Unit'!$B$2:$B$53,0),MATCH($E$1,'Payroll per Unit'!$C$1:$P$1,0))</f>
        <v>58115.946006749153</v>
      </c>
      <c r="F23" s="2">
        <f t="shared" ca="1" si="1"/>
        <v>61007.032113461973</v>
      </c>
      <c r="G23" s="7">
        <f t="shared" ca="1" si="2"/>
        <v>-2891.0861067128208</v>
      </c>
    </row>
    <row r="24" spans="1:7" x14ac:dyDescent="0.25">
      <c r="A24" t="s">
        <v>46</v>
      </c>
      <c r="B24" t="s">
        <v>47</v>
      </c>
      <c r="C24" s="4">
        <f>INDEX('Mean Zone'!$B$4:$H$58,MATCH($A24,'Mean Zone'!$A$4:$A$58,0),MATCH(C$1,'Mean Zone'!$B$2:$G$2,0))</f>
        <v>64605.198222724001</v>
      </c>
      <c r="D24" s="2">
        <f t="shared" si="0"/>
        <v>1.0070923077853486</v>
      </c>
      <c r="E24" s="4">
        <f ca="1">INDEX('Payroll per Unit'!$C$2:$P$53,MATCH($B24,'Payroll per Unit'!$B$2:$B$53,0),MATCH($E$1,'Payroll per Unit'!$C$1:$P$1,0))</f>
        <v>50868.691471498008</v>
      </c>
      <c r="F24" s="2">
        <f t="shared" ca="1" si="1"/>
        <v>50935.454924698119</v>
      </c>
      <c r="G24" s="7">
        <f t="shared" ca="1" si="2"/>
        <v>-66.763453200110234</v>
      </c>
    </row>
    <row r="25" spans="1:7" x14ac:dyDescent="0.25">
      <c r="A25" t="s">
        <v>48</v>
      </c>
      <c r="B25" t="s">
        <v>49</v>
      </c>
      <c r="C25" s="4">
        <f>INDEX('Mean Zone'!$B$4:$H$58,MATCH($A25,'Mean Zone'!$A$4:$A$58,0),MATCH(C$1,'Mean Zone'!$B$2:$G$2,0))</f>
        <v>68181.862039530402</v>
      </c>
      <c r="D25" s="2">
        <f t="shared" si="0"/>
        <v>1.0628468092268897</v>
      </c>
      <c r="E25" s="4">
        <f ca="1">INDEX('Payroll per Unit'!$C$2:$P$53,MATCH($B25,'Payroll per Unit'!$B$2:$B$53,0),MATCH($E$1,'Payroll per Unit'!$C$1:$P$1,0))</f>
        <v>55872.67694427698</v>
      </c>
      <c r="F25" s="2">
        <f t="shared" ca="1" si="1"/>
        <v>53755.336352717044</v>
      </c>
      <c r="G25" s="7">
        <f t="shared" ca="1" si="2"/>
        <v>2117.340591559936</v>
      </c>
    </row>
    <row r="26" spans="1:7" x14ac:dyDescent="0.25">
      <c r="A26" t="s">
        <v>50</v>
      </c>
      <c r="B26" t="s">
        <v>51</v>
      </c>
      <c r="C26" s="4">
        <f>INDEX('Mean Zone'!$B$4:$H$58,MATCH($A26,'Mean Zone'!$A$4:$A$58,0),MATCH(C$1,'Mean Zone'!$B$2:$G$2,0))</f>
        <v>55264.836411303302</v>
      </c>
      <c r="D26" s="2">
        <f t="shared" si="0"/>
        <v>0.86149091980129056</v>
      </c>
      <c r="E26" s="4">
        <f ca="1">INDEX('Payroll per Unit'!$C$2:$P$53,MATCH($B26,'Payroll per Unit'!$B$2:$B$53,0),MATCH($E$1,'Payroll per Unit'!$C$1:$P$1,0))</f>
        <v>31282.976663356505</v>
      </c>
      <c r="F26" s="2">
        <f t="shared" ca="1" si="1"/>
        <v>43571.410062768562</v>
      </c>
      <c r="G26" s="7">
        <f t="shared" ca="1" si="2"/>
        <v>-12288.433399412057</v>
      </c>
    </row>
    <row r="27" spans="1:7" x14ac:dyDescent="0.25">
      <c r="A27" t="s">
        <v>52</v>
      </c>
      <c r="B27" t="s">
        <v>53</v>
      </c>
      <c r="C27" s="4">
        <f>INDEX('Mean Zone'!$B$4:$H$58,MATCH($A27,'Mean Zone'!$A$4:$A$58,0),MATCH(C$1,'Mean Zone'!$B$2:$G$2,0))</f>
        <v>61924.944877608301</v>
      </c>
      <c r="D27" s="2">
        <f t="shared" si="0"/>
        <v>0.96531142016270921</v>
      </c>
      <c r="E27" s="4">
        <f ca="1">INDEX('Payroll per Unit'!$C$2:$P$53,MATCH($B27,'Payroll per Unit'!$B$2:$B$53,0),MATCH($E$1,'Payroll per Unit'!$C$1:$P$1,0))</f>
        <v>37506.160353009742</v>
      </c>
      <c r="F27" s="2">
        <f t="shared" ca="1" si="1"/>
        <v>48822.313456170072</v>
      </c>
      <c r="G27" s="7">
        <f t="shared" ca="1" si="2"/>
        <v>-11316.15310316033</v>
      </c>
    </row>
    <row r="28" spans="1:7" x14ac:dyDescent="0.25">
      <c r="A28" t="s">
        <v>54</v>
      </c>
      <c r="B28" t="s">
        <v>55</v>
      </c>
      <c r="C28" s="4">
        <f>INDEX('Mean Zone'!$B$4:$H$58,MATCH($A28,'Mean Zone'!$A$4:$A$58,0),MATCH(C$1,'Mean Zone'!$B$2:$G$2,0))</f>
        <v>55934.372565026599</v>
      </c>
      <c r="D28" s="2">
        <f t="shared" si="0"/>
        <v>0.87192792376921202</v>
      </c>
      <c r="E28" s="4">
        <f ca="1">INDEX('Payroll per Unit'!$C$2:$P$53,MATCH($B28,'Payroll per Unit'!$B$2:$B$53,0),MATCH($E$1,'Payroll per Unit'!$C$1:$P$1,0))</f>
        <v>48170.90214516603</v>
      </c>
      <c r="F28" s="2">
        <f t="shared" ca="1" si="1"/>
        <v>44099.279793325841</v>
      </c>
      <c r="G28" s="7">
        <f t="shared" ca="1" si="2"/>
        <v>4071.6223518401894</v>
      </c>
    </row>
    <row r="29" spans="1:7" x14ac:dyDescent="0.25">
      <c r="A29" t="s">
        <v>56</v>
      </c>
      <c r="B29" t="s">
        <v>57</v>
      </c>
      <c r="C29" s="4">
        <f>INDEX('Mean Zone'!$B$4:$H$58,MATCH($A29,'Mean Zone'!$A$4:$A$58,0),MATCH(C$1,'Mean Zone'!$B$2:$G$2,0))</f>
        <v>61533.478282762</v>
      </c>
      <c r="D29" s="2">
        <f t="shared" si="0"/>
        <v>0.95920907844299974</v>
      </c>
      <c r="E29" s="4">
        <f ca="1">INDEX('Payroll per Unit'!$C$2:$P$53,MATCH($B29,'Payroll per Unit'!$B$2:$B$53,0),MATCH($E$1,'Payroll per Unit'!$C$1:$P$1,0))</f>
        <v>42484.13697575991</v>
      </c>
      <c r="F29" s="2">
        <f t="shared" ca="1" si="1"/>
        <v>48513.676850372845</v>
      </c>
      <c r="G29" s="7">
        <f t="shared" ca="1" si="2"/>
        <v>-6029.5398746129358</v>
      </c>
    </row>
    <row r="30" spans="1:7" x14ac:dyDescent="0.25">
      <c r="A30" t="s">
        <v>58</v>
      </c>
      <c r="B30" t="s">
        <v>59</v>
      </c>
      <c r="C30" s="4">
        <f>INDEX('Mean Zone'!$B$4:$H$58,MATCH($A30,'Mean Zone'!$A$4:$A$58,0),MATCH(C$1,'Mean Zone'!$B$2:$G$2,0))</f>
        <v>64080.105492766197</v>
      </c>
      <c r="D30" s="2">
        <f t="shared" si="0"/>
        <v>0.99890694710598904</v>
      </c>
      <c r="E30" s="4">
        <f ca="1">INDEX('Payroll per Unit'!$C$2:$P$53,MATCH($B30,'Payroll per Unit'!$B$2:$B$53,0),MATCH($E$1,'Payroll per Unit'!$C$1:$P$1,0))</f>
        <v>58820.512526843238</v>
      </c>
      <c r="F30" s="2">
        <f t="shared" ca="1" si="1"/>
        <v>50521.465991704717</v>
      </c>
      <c r="G30" s="7">
        <f t="shared" ca="1" si="2"/>
        <v>8299.046535138521</v>
      </c>
    </row>
    <row r="31" spans="1:7" x14ac:dyDescent="0.25">
      <c r="A31" t="s">
        <v>60</v>
      </c>
      <c r="B31" t="s">
        <v>61</v>
      </c>
      <c r="C31" s="4">
        <f>INDEX('Mean Zone'!$B$4:$H$58,MATCH($A31,'Mean Zone'!$A$4:$A$58,0),MATCH(C$1,'Mean Zone'!$B$2:$G$2,0))</f>
        <v>67858.954987753401</v>
      </c>
      <c r="D31" s="2">
        <f t="shared" si="0"/>
        <v>1.0578132017630884</v>
      </c>
      <c r="E31" s="4">
        <f ca="1">INDEX('Payroll per Unit'!$C$2:$P$53,MATCH($B31,'Payroll per Unit'!$B$2:$B$53,0),MATCH($E$1,'Payroll per Unit'!$C$1:$P$1,0))</f>
        <v>46926.451182534867</v>
      </c>
      <c r="F31" s="2">
        <f t="shared" ca="1" si="1"/>
        <v>53500.752851185898</v>
      </c>
      <c r="G31" s="7">
        <f t="shared" ca="1" si="2"/>
        <v>-6574.3016686510309</v>
      </c>
    </row>
    <row r="32" spans="1:7" x14ac:dyDescent="0.25">
      <c r="A32" t="s">
        <v>62</v>
      </c>
      <c r="B32" t="s">
        <v>63</v>
      </c>
      <c r="C32" s="4">
        <f>INDEX('Mean Zone'!$B$4:$H$58,MATCH($A32,'Mean Zone'!$A$4:$A$58,0),MATCH(C$1,'Mean Zone'!$B$2:$G$2,0))</f>
        <v>78005.843384694905</v>
      </c>
      <c r="D32" s="2">
        <f t="shared" si="0"/>
        <v>1.2159870567102875</v>
      </c>
      <c r="E32" s="4">
        <f ca="1">INDEX('Payroll per Unit'!$C$2:$P$53,MATCH($B32,'Payroll per Unit'!$B$2:$B$53,0),MATCH($E$1,'Payroll per Unit'!$C$1:$P$1,0))</f>
        <v>58501.0908334489</v>
      </c>
      <c r="F32" s="2">
        <f t="shared" ca="1" si="1"/>
        <v>61500.672219695261</v>
      </c>
      <c r="G32" s="7">
        <f t="shared" ca="1" si="2"/>
        <v>-2999.5813862463619</v>
      </c>
    </row>
    <row r="33" spans="1:7" x14ac:dyDescent="0.25">
      <c r="A33" t="s">
        <v>64</v>
      </c>
      <c r="B33" t="s">
        <v>65</v>
      </c>
      <c r="C33" s="4">
        <f>INDEX('Mean Zone'!$B$4:$H$58,MATCH($A33,'Mean Zone'!$A$4:$A$58,0),MATCH(C$1,'Mean Zone'!$B$2:$G$2,0))</f>
        <v>61914.808446768999</v>
      </c>
      <c r="D33" s="2">
        <f t="shared" si="0"/>
        <v>0.96515340932445648</v>
      </c>
      <c r="E33" s="4">
        <f ca="1">INDEX('Payroll per Unit'!$C$2:$P$53,MATCH($B33,'Payroll per Unit'!$B$2:$B$53,0),MATCH($E$1,'Payroll per Unit'!$C$1:$P$1,0))</f>
        <v>42164.501623782162</v>
      </c>
      <c r="F33" s="2">
        <f t="shared" ca="1" si="1"/>
        <v>48814.321781656014</v>
      </c>
      <c r="G33" s="7">
        <f t="shared" ca="1" si="2"/>
        <v>-6649.8201578738517</v>
      </c>
    </row>
    <row r="34" spans="1:7" x14ac:dyDescent="0.25">
      <c r="A34" t="s">
        <v>66</v>
      </c>
      <c r="B34" t="s">
        <v>67</v>
      </c>
      <c r="C34" s="4">
        <f>INDEX('Mean Zone'!$B$4:$H$58,MATCH($A34,'Mean Zone'!$A$4:$A$58,0),MATCH(C$1,'Mean Zone'!$B$2:$G$2,0))</f>
        <v>81155.859583681595</v>
      </c>
      <c r="D34" s="2">
        <f t="shared" si="0"/>
        <v>1.2650908002273673</v>
      </c>
      <c r="E34" s="4">
        <f ca="1">INDEX('Payroll per Unit'!$C$2:$P$53,MATCH($B34,'Payroll per Unit'!$B$2:$B$53,0),MATCH($E$1,'Payroll per Unit'!$C$1:$P$1,0))</f>
        <v>58398.065302997158</v>
      </c>
      <c r="F34" s="2">
        <f t="shared" ca="1" si="1"/>
        <v>63984.179933152293</v>
      </c>
      <c r="G34" s="7">
        <f t="shared" ca="1" si="2"/>
        <v>-5586.1146301551344</v>
      </c>
    </row>
    <row r="35" spans="1:7" x14ac:dyDescent="0.25">
      <c r="A35" t="s">
        <v>68</v>
      </c>
      <c r="B35" t="s">
        <v>69</v>
      </c>
      <c r="C35" s="4">
        <f>INDEX('Mean Zone'!$B$4:$H$58,MATCH($A35,'Mean Zone'!$A$4:$A$58,0),MATCH(C$1,'Mean Zone'!$B$2:$G$2,0))</f>
        <v>65179.065790362503</v>
      </c>
      <c r="D35" s="2">
        <f t="shared" si="0"/>
        <v>1.0160379906244261</v>
      </c>
      <c r="E35" s="4">
        <f ca="1">INDEX('Payroll per Unit'!$C$2:$P$53,MATCH($B35,'Payroll per Unit'!$B$2:$B$53,0),MATCH($E$1,'Payroll per Unit'!$C$1:$P$1,0))</f>
        <v>42608.697021839842</v>
      </c>
      <c r="F35" s="2">
        <f t="shared" ca="1" si="1"/>
        <v>51387.898480763477</v>
      </c>
      <c r="G35" s="7">
        <f t="shared" ca="1" si="2"/>
        <v>-8779.2014589236351</v>
      </c>
    </row>
    <row r="36" spans="1:7" x14ac:dyDescent="0.25">
      <c r="A36" t="s">
        <v>70</v>
      </c>
      <c r="B36" t="s">
        <v>71</v>
      </c>
      <c r="C36" s="4">
        <f>INDEX('Mean Zone'!$B$4:$H$58,MATCH($A36,'Mean Zone'!$A$4:$A$58,0),MATCH(C$1,'Mean Zone'!$B$2:$G$2,0))</f>
        <v>56229.674471166698</v>
      </c>
      <c r="D36" s="2">
        <f t="shared" si="0"/>
        <v>0.8765312109090917</v>
      </c>
      <c r="E36" s="4">
        <f ca="1">INDEX('Payroll per Unit'!$C$2:$P$53,MATCH($B36,'Payroll per Unit'!$B$2:$B$53,0),MATCH($E$1,'Payroll per Unit'!$C$1:$P$1,0))</f>
        <v>48118.121052631577</v>
      </c>
      <c r="F36" s="2">
        <f t="shared" ca="1" si="1"/>
        <v>44332.099091821328</v>
      </c>
      <c r="G36" s="7">
        <f t="shared" ca="1" si="2"/>
        <v>3786.0219608102489</v>
      </c>
    </row>
    <row r="37" spans="1:7" x14ac:dyDescent="0.25">
      <c r="A37" t="s">
        <v>72</v>
      </c>
      <c r="B37" t="s">
        <v>73</v>
      </c>
      <c r="C37" s="4">
        <f>INDEX('Mean Zone'!$B$4:$H$58,MATCH($A37,'Mean Zone'!$A$4:$A$58,0),MATCH(C$1,'Mean Zone'!$B$2:$G$2,0))</f>
        <v>64460.946468083697</v>
      </c>
      <c r="D37" s="2">
        <f t="shared" si="0"/>
        <v>1.0048436523136641</v>
      </c>
      <c r="E37" s="4">
        <f ca="1">INDEX('Payroll per Unit'!$C$2:$P$53,MATCH($B37,'Payroll per Unit'!$B$2:$B$53,0),MATCH($E$1,'Payroll per Unit'!$C$1:$P$1,0))</f>
        <v>52905.208904284038</v>
      </c>
      <c r="F37" s="2">
        <f t="shared" ca="1" si="1"/>
        <v>50821.725241198663</v>
      </c>
      <c r="G37" s="7">
        <f t="shared" ca="1" si="2"/>
        <v>2083.4836630853752</v>
      </c>
    </row>
    <row r="38" spans="1:7" x14ac:dyDescent="0.25">
      <c r="A38" t="s">
        <v>74</v>
      </c>
      <c r="B38" t="s">
        <v>75</v>
      </c>
      <c r="C38" s="4">
        <f>INDEX('Mean Zone'!$B$4:$H$58,MATCH($A38,'Mean Zone'!$A$4:$A$58,0),MATCH(C$1,'Mean Zone'!$B$2:$G$2,0))</f>
        <v>56945.135069318501</v>
      </c>
      <c r="D38" s="2">
        <f t="shared" si="0"/>
        <v>0.88768410393850661</v>
      </c>
      <c r="E38" s="4">
        <f ca="1">INDEX('Payroll per Unit'!$C$2:$P$53,MATCH($B38,'Payroll per Unit'!$B$2:$B$53,0),MATCH($E$1,'Payroll per Unit'!$C$1:$P$1,0))</f>
        <v>36748.485707305153</v>
      </c>
      <c r="F38" s="2">
        <f t="shared" ca="1" si="1"/>
        <v>44896.176163791992</v>
      </c>
      <c r="G38" s="7">
        <f t="shared" ca="1" si="2"/>
        <v>-8147.6904564868382</v>
      </c>
    </row>
    <row r="39" spans="1:7" x14ac:dyDescent="0.25">
      <c r="A39" t="s">
        <v>76</v>
      </c>
      <c r="B39" t="s">
        <v>77</v>
      </c>
      <c r="C39" s="4">
        <f>INDEX('Mean Zone'!$B$4:$H$58,MATCH($A39,'Mean Zone'!$A$4:$A$58,0),MATCH(C$1,'Mean Zone'!$B$2:$G$2,0))</f>
        <v>65717.523561465001</v>
      </c>
      <c r="D39" s="2">
        <f t="shared" si="0"/>
        <v>1.0244316910426972</v>
      </c>
      <c r="E39" s="4">
        <f ca="1">INDEX('Payroll per Unit'!$C$2:$P$53,MATCH($B39,'Payroll per Unit'!$B$2:$B$53,0),MATCH($E$1,'Payroll per Unit'!$C$1:$P$1,0))</f>
        <v>56574.773866516472</v>
      </c>
      <c r="F39" s="2">
        <f t="shared" ca="1" si="1"/>
        <v>51812.424560449697</v>
      </c>
      <c r="G39" s="7">
        <f t="shared" ca="1" si="2"/>
        <v>4762.3493060667752</v>
      </c>
    </row>
    <row r="40" spans="1:7" x14ac:dyDescent="0.25">
      <c r="A40" t="s">
        <v>78</v>
      </c>
      <c r="B40" t="s">
        <v>79</v>
      </c>
      <c r="C40" s="4">
        <f>INDEX('Mean Zone'!$B$4:$H$58,MATCH($A40,'Mean Zone'!$A$4:$A$58,0),MATCH(C$1,'Mean Zone'!$B$2:$G$2,0))</f>
        <v>69524.911961256294</v>
      </c>
      <c r="D40" s="2">
        <f t="shared" si="0"/>
        <v>1.0837828218443095</v>
      </c>
      <c r="E40" s="4">
        <f ca="1">INDEX('Payroll per Unit'!$C$2:$P$53,MATCH($B40,'Payroll per Unit'!$B$2:$B$53,0),MATCH($E$1,'Payroll per Unit'!$C$1:$P$1,0))</f>
        <v>47968.492173279941</v>
      </c>
      <c r="F40" s="2">
        <f t="shared" ca="1" si="1"/>
        <v>54814.211809051871</v>
      </c>
      <c r="G40" s="7">
        <f t="shared" ca="1" si="2"/>
        <v>-6845.7196357719295</v>
      </c>
    </row>
    <row r="41" spans="1:7" x14ac:dyDescent="0.25">
      <c r="A41" t="s">
        <v>80</v>
      </c>
      <c r="B41" t="s">
        <v>81</v>
      </c>
      <c r="C41" s="4">
        <f>INDEX('Mean Zone'!$B$4:$H$58,MATCH($A41,'Mean Zone'!$A$4:$A$58,0),MATCH(C$1,'Mean Zone'!$B$2:$G$2,0))</f>
        <v>73633.513986408696</v>
      </c>
      <c r="D41" s="2">
        <f t="shared" si="0"/>
        <v>1.1478293940878863</v>
      </c>
      <c r="E41" s="4">
        <f ca="1">INDEX('Payroll per Unit'!$C$2:$P$53,MATCH($B41,'Payroll per Unit'!$B$2:$B$53,0),MATCH($E$1,'Payroll per Unit'!$C$1:$P$1,0))</f>
        <v>55549.390106449595</v>
      </c>
      <c r="F41" s="2">
        <f t="shared" ca="1" si="1"/>
        <v>58053.479221160269</v>
      </c>
      <c r="G41" s="7">
        <f t="shared" ca="1" si="2"/>
        <v>-2504.089114710674</v>
      </c>
    </row>
    <row r="42" spans="1:7" x14ac:dyDescent="0.25">
      <c r="A42" t="s">
        <v>82</v>
      </c>
      <c r="B42" t="s">
        <v>83</v>
      </c>
      <c r="C42" s="4">
        <f>INDEX('Mean Zone'!$B$4:$H$58,MATCH($A42,'Mean Zone'!$A$4:$A$58,0),MATCH(C$1,'Mean Zone'!$B$2:$G$2,0))</f>
        <v>58992.530433624801</v>
      </c>
      <c r="D42" s="2">
        <f t="shared" si="0"/>
        <v>0.91959974198484273</v>
      </c>
      <c r="E42" s="4">
        <f ca="1">INDEX('Payroll per Unit'!$C$2:$P$53,MATCH($B42,'Payroll per Unit'!$B$2:$B$53,0),MATCH($E$1,'Payroll per Unit'!$C$1:$P$1,0))</f>
        <v>36959.6532769556</v>
      </c>
      <c r="F42" s="2">
        <f t="shared" ca="1" si="1"/>
        <v>46510.365380147938</v>
      </c>
      <c r="G42" s="7">
        <f t="shared" ca="1" si="2"/>
        <v>-9550.712103192338</v>
      </c>
    </row>
    <row r="43" spans="1:7" x14ac:dyDescent="0.25">
      <c r="A43" t="s">
        <v>84</v>
      </c>
      <c r="B43" t="s">
        <v>85</v>
      </c>
      <c r="C43" s="4">
        <f>INDEX('Mean Zone'!$B$4:$H$58,MATCH($A43,'Mean Zone'!$A$4:$A$58,0),MATCH(C$1,'Mean Zone'!$B$2:$G$2,0))</f>
        <v>56757.265452769097</v>
      </c>
      <c r="D43" s="2">
        <f t="shared" si="0"/>
        <v>0.88475551535897434</v>
      </c>
      <c r="E43" s="4">
        <f ca="1">INDEX('Payroll per Unit'!$C$2:$P$53,MATCH($B43,'Payroll per Unit'!$B$2:$B$53,0),MATCH($E$1,'Payroll per Unit'!$C$1:$P$1,0))</f>
        <v>40516.180165289254</v>
      </c>
      <c r="F43" s="2">
        <f t="shared" ca="1" si="1"/>
        <v>44748.057674123673</v>
      </c>
      <c r="G43" s="7">
        <f t="shared" ca="1" si="2"/>
        <v>-4231.8775088344191</v>
      </c>
    </row>
    <row r="44" spans="1:7" x14ac:dyDescent="0.25">
      <c r="A44" t="s">
        <v>86</v>
      </c>
      <c r="B44" t="s">
        <v>87</v>
      </c>
      <c r="C44" s="4">
        <f>INDEX('Mean Zone'!$B$4:$H$58,MATCH($A44,'Mean Zone'!$A$4:$A$58,0),MATCH(C$1,'Mean Zone'!$B$2:$G$2,0))</f>
        <v>60639.588489205402</v>
      </c>
      <c r="D44" s="2">
        <f t="shared" si="0"/>
        <v>0.94527475798793081</v>
      </c>
      <c r="E44" s="4">
        <f ca="1">INDEX('Payroll per Unit'!$C$2:$P$53,MATCH($B44,'Payroll per Unit'!$B$2:$B$53,0),MATCH($E$1,'Payroll per Unit'!$C$1:$P$1,0))</f>
        <v>36074.465442151108</v>
      </c>
      <c r="F44" s="2">
        <f t="shared" ca="1" si="1"/>
        <v>47808.924221483998</v>
      </c>
      <c r="G44" s="7">
        <f t="shared" ca="1" si="2"/>
        <v>-11734.45877933289</v>
      </c>
    </row>
    <row r="45" spans="1:7" x14ac:dyDescent="0.25">
      <c r="A45" t="s">
        <v>88</v>
      </c>
      <c r="B45" t="s">
        <v>89</v>
      </c>
      <c r="C45" s="4">
        <f>INDEX('Mean Zone'!$B$4:$H$58,MATCH($A45,'Mean Zone'!$A$4:$A$58,0),MATCH(C$1,'Mean Zone'!$B$2:$G$2,0))</f>
        <v>68674.294443120496</v>
      </c>
      <c r="D45" s="2">
        <f t="shared" si="0"/>
        <v>1.070523047353273</v>
      </c>
      <c r="E45" s="4">
        <f ca="1">INDEX('Payroll per Unit'!$C$2:$P$53,MATCH($B45,'Payroll per Unit'!$B$2:$B$53,0),MATCH($E$1,'Payroll per Unit'!$C$1:$P$1,0))</f>
        <v>43382.044332312129</v>
      </c>
      <c r="F45" s="2">
        <f t="shared" ca="1" si="1"/>
        <v>54143.575522111023</v>
      </c>
      <c r="G45" s="7">
        <f t="shared" ca="1" si="2"/>
        <v>-10761.531189798894</v>
      </c>
    </row>
    <row r="46" spans="1:7" x14ac:dyDescent="0.25">
      <c r="A46" t="s">
        <v>90</v>
      </c>
      <c r="B46" t="s">
        <v>91</v>
      </c>
      <c r="C46" s="4">
        <f>INDEX('Mean Zone'!$B$4:$H$58,MATCH($A46,'Mean Zone'!$A$4:$A$58,0),MATCH(C$1,'Mean Zone'!$B$2:$G$2,0))</f>
        <v>64150.22508194347</v>
      </c>
      <c r="D46" s="2">
        <f t="shared" si="0"/>
        <v>1</v>
      </c>
      <c r="E46" s="4">
        <f ca="1">INDEX('Payroll per Unit'!$C$2:$P$53,MATCH($B46,'Payroll per Unit'!$B$2:$B$53,0),MATCH($E$1,'Payroll per Unit'!$C$1:$P$1,0))</f>
        <v>50576.749053627449</v>
      </c>
      <c r="F46" s="2">
        <f t="shared" ca="1" si="1"/>
        <v>50576.749053627449</v>
      </c>
      <c r="G46" s="7">
        <f t="shared" ca="1" si="2"/>
        <v>0</v>
      </c>
    </row>
    <row r="47" spans="1:7" x14ac:dyDescent="0.25">
      <c r="A47" t="s">
        <v>92</v>
      </c>
      <c r="B47" t="s">
        <v>93</v>
      </c>
      <c r="C47" s="4">
        <f>INDEX('Mean Zone'!$B$4:$H$58,MATCH($A47,'Mean Zone'!$A$4:$A$58,0),MATCH(C$1,'Mean Zone'!$B$2:$G$2,0))</f>
        <v>62272.951509602397</v>
      </c>
      <c r="D47" s="2">
        <f t="shared" si="0"/>
        <v>0.97073629016978347</v>
      </c>
      <c r="E47" s="4">
        <f ca="1">INDEX('Payroll per Unit'!$C$2:$P$53,MATCH($B47,'Payroll per Unit'!$B$2:$B$53,0),MATCH($E$1,'Payroll per Unit'!$C$1:$P$1,0))</f>
        <v>47758.561656730468</v>
      </c>
      <c r="F47" s="2">
        <f t="shared" ca="1" si="1"/>
        <v>49096.685745166418</v>
      </c>
      <c r="G47" s="7">
        <f t="shared" ca="1" si="2"/>
        <v>-1338.1240884359504</v>
      </c>
    </row>
    <row r="48" spans="1:7" x14ac:dyDescent="0.25">
      <c r="A48" t="s">
        <v>94</v>
      </c>
      <c r="B48" t="s">
        <v>95</v>
      </c>
      <c r="C48" s="4">
        <f>INDEX('Mean Zone'!$B$4:$H$58,MATCH($A48,'Mean Zone'!$A$4:$A$58,0),MATCH(C$1,'Mean Zone'!$B$2:$G$2,0))</f>
        <v>62530.906551205699</v>
      </c>
      <c r="D48" s="2">
        <f t="shared" si="0"/>
        <v>0.97475739907896963</v>
      </c>
      <c r="E48" s="4">
        <f ca="1">INDEX('Payroll per Unit'!$C$2:$P$53,MATCH($B48,'Payroll per Unit'!$B$2:$B$53,0),MATCH($E$1,'Payroll per Unit'!$C$1:$P$1,0))</f>
        <v>45150.135265700483</v>
      </c>
      <c r="F48" s="2">
        <f t="shared" ca="1" si="1"/>
        <v>49300.060361383628</v>
      </c>
      <c r="G48" s="7">
        <f t="shared" ca="1" si="2"/>
        <v>-4149.9250956831456</v>
      </c>
    </row>
    <row r="49" spans="1:7" x14ac:dyDescent="0.25">
      <c r="A49" t="s">
        <v>96</v>
      </c>
      <c r="B49" t="s">
        <v>97</v>
      </c>
      <c r="C49" s="4">
        <f>INDEX('Mean Zone'!$B$4:$H$58,MATCH($A49,'Mean Zone'!$A$4:$A$58,0),MATCH(C$1,'Mean Zone'!$B$2:$G$2,0))</f>
        <v>74143.688102809101</v>
      </c>
      <c r="D49" s="2">
        <f t="shared" si="0"/>
        <v>1.1557821973048465</v>
      </c>
      <c r="E49" s="4">
        <f ca="1">INDEX('Payroll per Unit'!$C$2:$P$53,MATCH($B49,'Payroll per Unit'!$B$2:$B$53,0),MATCH($E$1,'Payroll per Unit'!$C$1:$P$1,0))</f>
        <v>51051.894812680119</v>
      </c>
      <c r="F49" s="2">
        <f t="shared" ca="1" si="1"/>
        <v>58455.706153737352</v>
      </c>
      <c r="G49" s="7">
        <f t="shared" ca="1" si="2"/>
        <v>-7403.8113410572332</v>
      </c>
    </row>
    <row r="50" spans="1:7" x14ac:dyDescent="0.25">
      <c r="A50" t="s">
        <v>98</v>
      </c>
      <c r="B50" t="s">
        <v>99</v>
      </c>
      <c r="C50" s="4">
        <f>INDEX('Mean Zone'!$B$4:$H$58,MATCH($A50,'Mean Zone'!$A$4:$A$58,0),MATCH(C$1,'Mean Zone'!$B$2:$G$2,0))</f>
        <v>72115.063700089595</v>
      </c>
      <c r="D50" s="2">
        <f t="shared" si="0"/>
        <v>1.1241591687008439</v>
      </c>
      <c r="E50" s="4">
        <f ca="1">INDEX('Payroll per Unit'!$C$2:$P$53,MATCH($B50,'Payroll per Unit'!$B$2:$B$53,0),MATCH($E$1,'Payroll per Unit'!$C$1:$P$1,0))</f>
        <v>61499.985462837598</v>
      </c>
      <c r="F50" s="2">
        <f t="shared" ca="1" si="1"/>
        <v>56856.316171717022</v>
      </c>
      <c r="G50" s="7">
        <f t="shared" ca="1" si="2"/>
        <v>4643.6692911205755</v>
      </c>
    </row>
    <row r="51" spans="1:7" x14ac:dyDescent="0.25">
      <c r="A51" t="s">
        <v>100</v>
      </c>
      <c r="B51" t="s">
        <v>101</v>
      </c>
      <c r="C51" s="4">
        <f>INDEX('Mean Zone'!$B$4:$H$58,MATCH($A51,'Mean Zone'!$A$4:$A$58,0),MATCH(C$1,'Mean Zone'!$B$2:$G$2,0))</f>
        <v>55533.489449554203</v>
      </c>
      <c r="D51" s="2">
        <f t="shared" si="0"/>
        <v>0.86567879346670229</v>
      </c>
      <c r="E51" s="4">
        <f ca="1">INDEX('Payroll per Unit'!$C$2:$P$53,MATCH($B51,'Payroll per Unit'!$B$2:$B$53,0),MATCH($E$1,'Payroll per Unit'!$C$1:$P$1,0))</f>
        <v>36702.277650147684</v>
      </c>
      <c r="F51" s="2">
        <f t="shared" ca="1" si="1"/>
        <v>43783.219098212387</v>
      </c>
      <c r="G51" s="7">
        <f t="shared" ca="1" si="2"/>
        <v>-7080.9414480647029</v>
      </c>
    </row>
    <row r="52" spans="1:7" x14ac:dyDescent="0.25">
      <c r="A52" t="s">
        <v>102</v>
      </c>
      <c r="B52" t="s">
        <v>103</v>
      </c>
      <c r="C52" s="4">
        <f>INDEX('Mean Zone'!$B$4:$H$58,MATCH($A52,'Mean Zone'!$A$4:$A$58,0),MATCH(C$1,'Mean Zone'!$B$2:$G$2,0))</f>
        <v>62853.807746662402</v>
      </c>
      <c r="D52" s="2">
        <f t="shared" si="0"/>
        <v>0.97979091525204987</v>
      </c>
      <c r="E52" s="4">
        <f ca="1">INDEX('Payroll per Unit'!$C$2:$P$53,MATCH($B52,'Payroll per Unit'!$B$2:$B$53,0),MATCH($E$1,'Payroll per Unit'!$C$1:$P$1,0))</f>
        <v>51097.824957651042</v>
      </c>
      <c r="F52" s="2">
        <f t="shared" ca="1" si="1"/>
        <v>49554.639245726888</v>
      </c>
      <c r="G52" s="7">
        <f t="shared" ca="1" si="2"/>
        <v>1543.185711924154</v>
      </c>
    </row>
    <row r="53" spans="1:7" x14ac:dyDescent="0.25">
      <c r="A53" t="s">
        <v>104</v>
      </c>
      <c r="B53" t="s">
        <v>105</v>
      </c>
      <c r="C53" s="4">
        <f>INDEX('Mean Zone'!$B$4:$H$58,MATCH($A53,'Mean Zone'!$A$4:$A$58,0),MATCH(C$1,'Mean Zone'!$B$2:$G$2,0))</f>
        <v>60453.797541198001</v>
      </c>
      <c r="D53" s="2">
        <f t="shared" si="0"/>
        <v>0.94237857254555579</v>
      </c>
      <c r="E53" s="4">
        <f ca="1">INDEX('Payroll per Unit'!$C$2:$P$53,MATCH($B53,'Payroll per Unit'!$B$2:$B$53,0),MATCH($E$1,'Payroll per Unit'!$C$1:$P$1,0))</f>
        <v>46916.630786601432</v>
      </c>
      <c r="F53" s="2">
        <f t="shared" ca="1" si="1"/>
        <v>47662.444577152222</v>
      </c>
      <c r="G53" s="7">
        <f t="shared" ca="1" si="2"/>
        <v>-745.81379055079015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sqref="A1:G53"/>
    </sheetView>
  </sheetViews>
  <sheetFormatPr defaultColWidth="11" defaultRowHeight="15.75" x14ac:dyDescent="0.25"/>
  <cols>
    <col min="4" max="4" width="10.625" bestFit="1" customWidth="1"/>
    <col min="6" max="6" width="20.75" bestFit="1" customWidth="1"/>
    <col min="7" max="7" width="20.25" bestFit="1" customWidth="1"/>
    <col min="9" max="9" width="25.125" bestFit="1" customWidth="1"/>
    <col min="10" max="10" width="17" bestFit="1" customWidth="1"/>
    <col min="11" max="11" width="20.625" bestFit="1" customWidth="1"/>
    <col min="12" max="12" width="24.625" bestFit="1" customWidth="1"/>
  </cols>
  <sheetData>
    <row r="1" spans="1:7" x14ac:dyDescent="0.25">
      <c r="A1" t="s">
        <v>0</v>
      </c>
      <c r="B1" t="s">
        <v>1</v>
      </c>
      <c r="C1">
        <f>INDEX('Category - Zone Crosswalk'!$B$2:$B$15,MATCH('K-12'!$E$1,'Category - Zone Crosswalk'!$A$2:$A$15,0))</f>
        <v>4</v>
      </c>
      <c r="D1" t="s">
        <v>128</v>
      </c>
      <c r="E1" t="str">
        <f ca="1">MID(CELL("filename",A1),FIND("]",CELL("filename",A1))+1,255)</f>
        <v>Transit</v>
      </c>
      <c r="F1" t="s">
        <v>139</v>
      </c>
      <c r="G1" t="s">
        <v>140</v>
      </c>
    </row>
    <row r="2" spans="1:7" x14ac:dyDescent="0.25">
      <c r="A2" t="s">
        <v>2</v>
      </c>
      <c r="B2" t="s">
        <v>3</v>
      </c>
      <c r="C2" s="4">
        <f>INDEX('Mean Zone'!$B$4:$H$58,MATCH($A2,'Mean Zone'!$A$4:$A$58,0),MATCH(C$1,'Mean Zone'!$B$2:$G$2,0))</f>
        <v>63081.487719698503</v>
      </c>
      <c r="D2" s="2">
        <f t="shared" ref="D2:D53" si="0">INDEX(C$2:C$53,MATCH($B2,$B$2:$B$53,0))/INDEX(C$2:C$53,MATCH("United States",$B$2:$B$53,0))</f>
        <v>0.98334008398443196</v>
      </c>
      <c r="E2" s="4">
        <f ca="1">INDEX('Payroll per Unit'!$C$2:$P$53,MATCH($B2,'Payroll per Unit'!$B$2:$B$53,0),MATCH($E$1,'Payroll per Unit'!$C$1:$P$1,0))</f>
        <v>32912.095400340717</v>
      </c>
      <c r="F2" s="2">
        <f t="shared" ref="F2:F53" ca="1" si="1">INDEX(E$2:E$53,MATCH("United States",$B$2:$B$53,0))*D2</f>
        <v>62609.233920710649</v>
      </c>
      <c r="G2" s="7">
        <f ca="1">E2-F2</f>
        <v>-29697.138520369932</v>
      </c>
    </row>
    <row r="3" spans="1:7" x14ac:dyDescent="0.25">
      <c r="A3" t="s">
        <v>4</v>
      </c>
      <c r="B3" t="s">
        <v>5</v>
      </c>
      <c r="C3" s="4">
        <f>INDEX('Mean Zone'!$B$4:$H$58,MATCH($A3,'Mean Zone'!$A$4:$A$58,0),MATCH(C$1,'Mean Zone'!$B$2:$G$2,0))</f>
        <v>70242.904103554596</v>
      </c>
      <c r="D3" s="2">
        <f t="shared" si="0"/>
        <v>1.0949751776214118</v>
      </c>
      <c r="E3" s="4">
        <f ca="1">INDEX('Payroll per Unit'!$C$2:$P$53,MATCH($B3,'Payroll per Unit'!$B$2:$B$53,0),MATCH($E$1,'Payroll per Unit'!$C$1:$P$1,0))</f>
        <v>62771.24705882353</v>
      </c>
      <c r="F3" s="2">
        <f t="shared" ca="1" si="1"/>
        <v>69717.037014587942</v>
      </c>
      <c r="G3" s="7">
        <f t="shared" ref="G3:G53" ca="1" si="2">E3-F3</f>
        <v>-6945.7899557644123</v>
      </c>
    </row>
    <row r="4" spans="1:7" x14ac:dyDescent="0.25">
      <c r="A4" t="s">
        <v>6</v>
      </c>
      <c r="B4" t="s">
        <v>7</v>
      </c>
      <c r="C4" s="4">
        <f>INDEX('Mean Zone'!$B$4:$H$58,MATCH($A4,'Mean Zone'!$A$4:$A$58,0),MATCH(C$1,'Mean Zone'!$B$2:$G$2,0))</f>
        <v>62856.643550241402</v>
      </c>
      <c r="D4" s="2">
        <f t="shared" si="0"/>
        <v>0.97983512092046932</v>
      </c>
      <c r="E4" s="4">
        <f ca="1">INDEX('Payroll per Unit'!$C$2:$P$53,MATCH($B4,'Payroll per Unit'!$B$2:$B$53,0),MATCH($E$1,'Payroll per Unit'!$C$1:$P$1,0))</f>
        <v>52341.095744680853</v>
      </c>
      <c r="F4" s="2">
        <f t="shared" ca="1" si="1"/>
        <v>62386.073026601742</v>
      </c>
      <c r="G4" s="7">
        <f t="shared" ca="1" si="2"/>
        <v>-10044.977281920888</v>
      </c>
    </row>
    <row r="5" spans="1:7" x14ac:dyDescent="0.25">
      <c r="A5" t="s">
        <v>8</v>
      </c>
      <c r="B5" t="s">
        <v>9</v>
      </c>
      <c r="C5" s="4">
        <f>INDEX('Mean Zone'!$B$4:$H$58,MATCH($A5,'Mean Zone'!$A$4:$A$58,0),MATCH(C$1,'Mean Zone'!$B$2:$G$2,0))</f>
        <v>58173.853081583598</v>
      </c>
      <c r="D5" s="2">
        <f t="shared" si="0"/>
        <v>0.90683786389329357</v>
      </c>
      <c r="E5" s="4">
        <f ca="1">INDEX('Payroll per Unit'!$C$2:$P$53,MATCH($B5,'Payroll per Unit'!$B$2:$B$53,0),MATCH($E$1,'Payroll per Unit'!$C$1:$P$1,0))</f>
        <v>37263.988130563797</v>
      </c>
      <c r="F5" s="2">
        <f t="shared" ca="1" si="1"/>
        <v>57738.33984128695</v>
      </c>
      <c r="G5" s="7">
        <f t="shared" ca="1" si="2"/>
        <v>-20474.351710723153</v>
      </c>
    </row>
    <row r="6" spans="1:7" x14ac:dyDescent="0.25">
      <c r="A6" t="s">
        <v>10</v>
      </c>
      <c r="B6" t="s">
        <v>11</v>
      </c>
      <c r="C6" s="4">
        <f>INDEX('Mean Zone'!$B$4:$H$58,MATCH($A6,'Mean Zone'!$A$4:$A$58,0),MATCH(C$1,'Mean Zone'!$B$2:$G$2,0))</f>
        <v>78113.635791720706</v>
      </c>
      <c r="D6" s="2">
        <f t="shared" si="0"/>
        <v>1.2176673689288044</v>
      </c>
      <c r="E6" s="4">
        <f ca="1">INDEX('Payroll per Unit'!$C$2:$P$53,MATCH($B6,'Payroll per Unit'!$B$2:$B$53,0),MATCH($E$1,'Payroll per Unit'!$C$1:$P$1,0))</f>
        <v>64507.096062416189</v>
      </c>
      <c r="F6" s="2">
        <f t="shared" ca="1" si="1"/>
        <v>77528.845188504245</v>
      </c>
      <c r="G6" s="7">
        <f t="shared" ca="1" si="2"/>
        <v>-13021.749126088056</v>
      </c>
    </row>
    <row r="7" spans="1:7" x14ac:dyDescent="0.25">
      <c r="A7" t="s">
        <v>12</v>
      </c>
      <c r="B7" t="s">
        <v>13</v>
      </c>
      <c r="C7" s="4">
        <f>INDEX('Mean Zone'!$B$4:$H$58,MATCH($A7,'Mean Zone'!$A$4:$A$58,0),MATCH(C$1,'Mean Zone'!$B$2:$G$2,0))</f>
        <v>69999.840711413897</v>
      </c>
      <c r="D7" s="2">
        <f t="shared" si="0"/>
        <v>1.0911862058472641</v>
      </c>
      <c r="E7" s="4">
        <f ca="1">INDEX('Payroll per Unit'!$C$2:$P$53,MATCH($B7,'Payroll per Unit'!$B$2:$B$53,0),MATCH($E$1,'Payroll per Unit'!$C$1:$P$1,0))</f>
        <v>57927.689614935822</v>
      </c>
      <c r="F7" s="2">
        <f t="shared" ca="1" si="1"/>
        <v>69475.793294342788</v>
      </c>
      <c r="G7" s="7">
        <f t="shared" ca="1" si="2"/>
        <v>-11548.103679406966</v>
      </c>
    </row>
    <row r="8" spans="1:7" x14ac:dyDescent="0.25">
      <c r="A8" t="s">
        <v>14</v>
      </c>
      <c r="B8" t="s">
        <v>15</v>
      </c>
      <c r="C8" s="4">
        <f>INDEX('Mean Zone'!$B$4:$H$58,MATCH($A8,'Mean Zone'!$A$4:$A$58,0),MATCH(C$1,'Mean Zone'!$B$2:$G$2,0))</f>
        <v>75990.326731272493</v>
      </c>
      <c r="D8" s="2">
        <f t="shared" si="0"/>
        <v>1.1845683570744272</v>
      </c>
      <c r="E8" s="4">
        <f ca="1">INDEX('Payroll per Unit'!$C$2:$P$53,MATCH($B8,'Payroll per Unit'!$B$2:$B$53,0),MATCH($E$1,'Payroll per Unit'!$C$1:$P$1,0))</f>
        <v>50709.6563876652</v>
      </c>
      <c r="F8" s="2">
        <f t="shared" ca="1" si="1"/>
        <v>75421.432087496272</v>
      </c>
      <c r="G8" s="7">
        <f t="shared" ca="1" si="2"/>
        <v>-24711.775699831072</v>
      </c>
    </row>
    <row r="9" spans="1:7" x14ac:dyDescent="0.25">
      <c r="A9" t="s">
        <v>16</v>
      </c>
      <c r="B9" t="s">
        <v>17</v>
      </c>
      <c r="C9" s="4">
        <f>INDEX('Mean Zone'!$B$4:$H$58,MATCH($A9,'Mean Zone'!$A$4:$A$58,0),MATCH(C$1,'Mean Zone'!$B$2:$G$2,0))</f>
        <v>71559.517539457302</v>
      </c>
      <c r="D9" s="2">
        <f t="shared" si="0"/>
        <v>1.1154990874630515</v>
      </c>
      <c r="E9" s="4">
        <f ca="1">INDEX('Payroll per Unit'!$C$2:$P$53,MATCH($B9,'Payroll per Unit'!$B$2:$B$53,0),MATCH($E$1,'Payroll per Unit'!$C$1:$P$1,0))</f>
        <v>48847.290246768505</v>
      </c>
      <c r="F9" s="2">
        <f t="shared" ca="1" si="1"/>
        <v>71023.793744198832</v>
      </c>
      <c r="G9" s="7">
        <f t="shared" ca="1" si="2"/>
        <v>-22176.503497430327</v>
      </c>
    </row>
    <row r="10" spans="1:7" x14ac:dyDescent="0.25">
      <c r="A10" t="s">
        <v>18</v>
      </c>
      <c r="B10" t="s">
        <v>19</v>
      </c>
      <c r="C10" s="4">
        <f>INDEX('Mean Zone'!$B$4:$H$58,MATCH($A10,'Mean Zone'!$A$4:$A$58,0),MATCH(C$1,'Mean Zone'!$B$2:$G$2,0))</f>
        <v>79582.026996587505</v>
      </c>
      <c r="D10" s="2">
        <f t="shared" si="0"/>
        <v>1.2405572528378808</v>
      </c>
      <c r="E10" s="4">
        <f ca="1">INDEX('Payroll per Unit'!$C$2:$P$53,MATCH($B10,'Payroll per Unit'!$B$2:$B$53,0),MATCH($E$1,'Payroll per Unit'!$C$1:$P$1,0))</f>
        <v>79408.322809711157</v>
      </c>
      <c r="F10" s="2">
        <f t="shared" ca="1" si="1"/>
        <v>78986.24341666796</v>
      </c>
      <c r="G10" s="7">
        <f t="shared" ca="1" si="2"/>
        <v>422.07939304319734</v>
      </c>
    </row>
    <row r="11" spans="1:7" x14ac:dyDescent="0.25">
      <c r="A11" t="s">
        <v>20</v>
      </c>
      <c r="B11" t="s">
        <v>21</v>
      </c>
      <c r="C11" s="4">
        <f>INDEX('Mean Zone'!$B$4:$H$58,MATCH($A11,'Mean Zone'!$A$4:$A$58,0),MATCH(C$1,'Mean Zone'!$B$2:$G$2,0))</f>
        <v>64096.649507062699</v>
      </c>
      <c r="D11" s="2">
        <f t="shared" si="0"/>
        <v>0.99916484198126609</v>
      </c>
      <c r="E11" s="4">
        <f ca="1">INDEX('Payroll per Unit'!$C$2:$P$53,MATCH($B11,'Payroll per Unit'!$B$2:$B$53,0),MATCH($E$1,'Payroll per Unit'!$C$1:$P$1,0))</f>
        <v>50719.718538565627</v>
      </c>
      <c r="F11" s="2">
        <f t="shared" ca="1" si="1"/>
        <v>63616.795792029734</v>
      </c>
      <c r="G11" s="7">
        <f t="shared" ca="1" si="2"/>
        <v>-12897.077253464107</v>
      </c>
    </row>
    <row r="12" spans="1:7" x14ac:dyDescent="0.25">
      <c r="A12" t="s">
        <v>22</v>
      </c>
      <c r="B12" t="s">
        <v>23</v>
      </c>
      <c r="C12" s="4">
        <f>INDEX('Mean Zone'!$B$4:$H$58,MATCH($A12,'Mean Zone'!$A$4:$A$58,0),MATCH(C$1,'Mean Zone'!$B$2:$G$2,0))</f>
        <v>66874.352947758904</v>
      </c>
      <c r="D12" s="2">
        <f t="shared" si="0"/>
        <v>1.0424648216329049</v>
      </c>
      <c r="E12" s="4">
        <f ca="1">INDEX('Payroll per Unit'!$C$2:$P$53,MATCH($B12,'Payroll per Unit'!$B$2:$B$53,0),MATCH($E$1,'Payroll per Unit'!$C$1:$P$1,0))</f>
        <v>47178.835710099629</v>
      </c>
      <c r="F12" s="2">
        <f t="shared" ca="1" si="1"/>
        <v>66373.704209498843</v>
      </c>
      <c r="G12" s="7">
        <f t="shared" ca="1" si="2"/>
        <v>-19194.868499399214</v>
      </c>
    </row>
    <row r="13" spans="1:7" x14ac:dyDescent="0.25">
      <c r="A13" t="s">
        <v>24</v>
      </c>
      <c r="B13" t="s">
        <v>25</v>
      </c>
      <c r="C13" s="4">
        <f>INDEX('Mean Zone'!$B$4:$H$58,MATCH($A13,'Mean Zone'!$A$4:$A$58,0),MATCH(C$1,'Mean Zone'!$B$2:$G$2,0))</f>
        <v>61463.286316465899</v>
      </c>
      <c r="D13" s="2">
        <f t="shared" si="0"/>
        <v>0.95811489730479726</v>
      </c>
      <c r="E13" s="4">
        <f ca="1">INDEX('Payroll per Unit'!$C$2:$P$53,MATCH($B13,'Payroll per Unit'!$B$2:$B$53,0),MATCH($E$1,'Payroll per Unit'!$C$1:$P$1,0))</f>
        <v>41183.739130434784</v>
      </c>
      <c r="F13" s="2">
        <f t="shared" ca="1" si="1"/>
        <v>61003.147034554742</v>
      </c>
      <c r="G13" s="7">
        <f t="shared" ca="1" si="2"/>
        <v>-19819.407904119958</v>
      </c>
    </row>
    <row r="14" spans="1:7" x14ac:dyDescent="0.25">
      <c r="A14" t="s">
        <v>26</v>
      </c>
      <c r="B14" t="s">
        <v>27</v>
      </c>
      <c r="C14" s="4">
        <f>INDEX('Mean Zone'!$B$4:$H$58,MATCH($A14,'Mean Zone'!$A$4:$A$58,0),MATCH(C$1,'Mean Zone'!$B$2:$G$2,0))</f>
        <v>57854.6714439641</v>
      </c>
      <c r="D14" s="2">
        <f t="shared" si="0"/>
        <v>0.9018623297122087</v>
      </c>
      <c r="E14" s="4">
        <f ca="1">INDEX('Payroll per Unit'!$C$2:$P$53,MATCH($B14,'Payroll per Unit'!$B$2:$B$53,0),MATCH($E$1,'Payroll per Unit'!$C$1:$P$1,0))</f>
        <v>31986.588235294119</v>
      </c>
      <c r="F14" s="2">
        <f t="shared" ca="1" si="1"/>
        <v>57421.547727858808</v>
      </c>
      <c r="G14" s="7">
        <f t="shared" ca="1" si="2"/>
        <v>-25434.959492564689</v>
      </c>
    </row>
    <row r="15" spans="1:7" x14ac:dyDescent="0.25">
      <c r="A15" t="s">
        <v>28</v>
      </c>
      <c r="B15" t="s">
        <v>29</v>
      </c>
      <c r="C15" s="4">
        <f>INDEX('Mean Zone'!$B$4:$H$58,MATCH($A15,'Mean Zone'!$A$4:$A$58,0),MATCH(C$1,'Mean Zone'!$B$2:$G$2,0))</f>
        <v>69075.883064698704</v>
      </c>
      <c r="D15" s="2">
        <f t="shared" si="0"/>
        <v>1.0767831753741059</v>
      </c>
      <c r="E15" s="4">
        <f ca="1">INDEX('Payroll per Unit'!$C$2:$P$53,MATCH($B15,'Payroll per Unit'!$B$2:$B$53,0),MATCH($E$1,'Payroll per Unit'!$C$1:$P$1,0))</f>
        <v>63607.481426945989</v>
      </c>
      <c r="F15" s="2">
        <f t="shared" ca="1" si="1"/>
        <v>68558.752772199936</v>
      </c>
      <c r="G15" s="7">
        <f t="shared" ca="1" si="2"/>
        <v>-4951.2713452539465</v>
      </c>
    </row>
    <row r="16" spans="1:7" x14ac:dyDescent="0.25">
      <c r="A16" t="s">
        <v>30</v>
      </c>
      <c r="B16" t="s">
        <v>31</v>
      </c>
      <c r="C16" s="4">
        <f>INDEX('Mean Zone'!$B$4:$H$58,MATCH($A16,'Mean Zone'!$A$4:$A$58,0),MATCH(C$1,'Mean Zone'!$B$2:$G$2,0))</f>
        <v>61065.027356064398</v>
      </c>
      <c r="D16" s="2">
        <f t="shared" si="0"/>
        <v>0.95190667340702018</v>
      </c>
      <c r="E16" s="4">
        <f ca="1">INDEX('Payroll per Unit'!$C$2:$P$53,MATCH($B16,'Payroll per Unit'!$B$2:$B$53,0),MATCH($E$1,'Payroll per Unit'!$C$1:$P$1,0))</f>
        <v>46907.966827919838</v>
      </c>
      <c r="F16" s="2">
        <f t="shared" ca="1" si="1"/>
        <v>60607.869603502491</v>
      </c>
      <c r="G16" s="7">
        <f t="shared" ca="1" si="2"/>
        <v>-13699.902775582654</v>
      </c>
    </row>
    <row r="17" spans="1:7" x14ac:dyDescent="0.25">
      <c r="A17" t="s">
        <v>32</v>
      </c>
      <c r="B17" t="s">
        <v>33</v>
      </c>
      <c r="C17" s="4">
        <f>INDEX('Mean Zone'!$B$4:$H$58,MATCH($A17,'Mean Zone'!$A$4:$A$58,0),MATCH(C$1,'Mean Zone'!$B$2:$G$2,0))</f>
        <v>59107.944780441503</v>
      </c>
      <c r="D17" s="2">
        <f t="shared" si="0"/>
        <v>0.92139886812460725</v>
      </c>
      <c r="E17" s="4">
        <f ca="1">INDEX('Payroll per Unit'!$C$2:$P$53,MATCH($B17,'Payroll per Unit'!$B$2:$B$53,0),MATCH($E$1,'Payroll per Unit'!$C$1:$P$1,0))</f>
        <v>41240.72172808132</v>
      </c>
      <c r="F17" s="2">
        <f t="shared" ca="1" si="1"/>
        <v>58665.43854791631</v>
      </c>
      <c r="G17" s="7">
        <f t="shared" ca="1" si="2"/>
        <v>-17424.71681983499</v>
      </c>
    </row>
    <row r="18" spans="1:7" x14ac:dyDescent="0.25">
      <c r="A18" t="s">
        <v>34</v>
      </c>
      <c r="B18" t="s">
        <v>35</v>
      </c>
      <c r="C18" s="4">
        <f>INDEX('Mean Zone'!$B$4:$H$58,MATCH($A18,'Mean Zone'!$A$4:$A$58,0),MATCH(C$1,'Mean Zone'!$B$2:$G$2,0))</f>
        <v>63455.5447272452</v>
      </c>
      <c r="D18" s="2">
        <f t="shared" si="0"/>
        <v>0.98917103792214434</v>
      </c>
      <c r="E18" s="4">
        <f ca="1">INDEX('Payroll per Unit'!$C$2:$P$53,MATCH($B18,'Payroll per Unit'!$B$2:$B$53,0),MATCH($E$1,'Payroll per Unit'!$C$1:$P$1,0))</f>
        <v>40138.929936305729</v>
      </c>
      <c r="F18" s="2">
        <f t="shared" ca="1" si="1"/>
        <v>62980.490584618696</v>
      </c>
      <c r="G18" s="7">
        <f t="shared" ca="1" si="2"/>
        <v>-22841.560648312967</v>
      </c>
    </row>
    <row r="19" spans="1:7" x14ac:dyDescent="0.25">
      <c r="A19" t="s">
        <v>36</v>
      </c>
      <c r="B19" t="s">
        <v>37</v>
      </c>
      <c r="C19" s="4">
        <f>INDEX('Mean Zone'!$B$4:$H$58,MATCH($A19,'Mean Zone'!$A$4:$A$58,0),MATCH(C$1,'Mean Zone'!$B$2:$G$2,0))</f>
        <v>58554.075443045302</v>
      </c>
      <c r="D19" s="2">
        <f t="shared" si="0"/>
        <v>0.91276492589465086</v>
      </c>
      <c r="E19" s="4">
        <f ca="1">INDEX('Payroll per Unit'!$C$2:$P$53,MATCH($B19,'Payroll per Unit'!$B$2:$B$53,0),MATCH($E$1,'Payroll per Unit'!$C$1:$P$1,0))</f>
        <v>44938.579256360077</v>
      </c>
      <c r="F19" s="2">
        <f t="shared" ca="1" si="1"/>
        <v>58115.715702750771</v>
      </c>
      <c r="G19" s="7">
        <f t="shared" ca="1" si="2"/>
        <v>-13177.136446390694</v>
      </c>
    </row>
    <row r="20" spans="1:7" x14ac:dyDescent="0.25">
      <c r="A20" t="s">
        <v>38</v>
      </c>
      <c r="B20" t="s">
        <v>39</v>
      </c>
      <c r="C20" s="4">
        <f>INDEX('Mean Zone'!$B$4:$H$58,MATCH($A20,'Mean Zone'!$A$4:$A$58,0),MATCH(C$1,'Mean Zone'!$B$2:$G$2,0))</f>
        <v>59232.198762659202</v>
      </c>
      <c r="D20" s="2">
        <f t="shared" si="0"/>
        <v>0.9233357901238517</v>
      </c>
      <c r="E20" s="4">
        <f ca="1">INDEX('Payroll per Unit'!$C$2:$P$53,MATCH($B20,'Payroll per Unit'!$B$2:$B$53,0),MATCH($E$1,'Payroll per Unit'!$C$1:$P$1,0))</f>
        <v>39263.19</v>
      </c>
      <c r="F20" s="2">
        <f t="shared" ca="1" si="1"/>
        <v>58788.762314039515</v>
      </c>
      <c r="G20" s="7">
        <f t="shared" ca="1" si="2"/>
        <v>-19525.572314039513</v>
      </c>
    </row>
    <row r="21" spans="1:7" x14ac:dyDescent="0.25">
      <c r="A21" t="s">
        <v>40</v>
      </c>
      <c r="B21" t="s">
        <v>41</v>
      </c>
      <c r="C21" s="4">
        <f>INDEX('Mean Zone'!$B$4:$H$58,MATCH($A21,'Mean Zone'!$A$4:$A$58,0),MATCH(C$1,'Mean Zone'!$B$2:$G$2,0))</f>
        <v>58610.585233343903</v>
      </c>
      <c r="D21" s="2">
        <f t="shared" si="0"/>
        <v>0.9136458236658811</v>
      </c>
      <c r="E21" s="4">
        <f ca="1">INDEX('Payroll per Unit'!$C$2:$P$53,MATCH($B21,'Payroll per Unit'!$B$2:$B$53,0),MATCH($E$1,'Payroll per Unit'!$C$1:$P$1,0))</f>
        <v>45059.684210526313</v>
      </c>
      <c r="F21" s="2">
        <f t="shared" ca="1" si="1"/>
        <v>58171.802437663187</v>
      </c>
      <c r="G21" s="7">
        <f t="shared" ca="1" si="2"/>
        <v>-13112.118227136874</v>
      </c>
    </row>
    <row r="22" spans="1:7" x14ac:dyDescent="0.25">
      <c r="A22" t="s">
        <v>42</v>
      </c>
      <c r="B22" t="s">
        <v>43</v>
      </c>
      <c r="C22" s="4">
        <f>INDEX('Mean Zone'!$B$4:$H$58,MATCH($A22,'Mean Zone'!$A$4:$A$58,0),MATCH(C$1,'Mean Zone'!$B$2:$G$2,0))</f>
        <v>75110.942911732898</v>
      </c>
      <c r="D22" s="2">
        <f t="shared" si="0"/>
        <v>1.1708601616874852</v>
      </c>
      <c r="E22" s="4">
        <f ca="1">INDEX('Payroll per Unit'!$C$2:$P$53,MATCH($B22,'Payroll per Unit'!$B$2:$B$53,0),MATCH($E$1,'Payroll per Unit'!$C$1:$P$1,0))</f>
        <v>51958.656799259945</v>
      </c>
      <c r="F22" s="2">
        <f t="shared" ca="1" si="1"/>
        <v>74548.631694641081</v>
      </c>
      <c r="G22" s="7">
        <f t="shared" ca="1" si="2"/>
        <v>-22589.974895381136</v>
      </c>
    </row>
    <row r="23" spans="1:7" x14ac:dyDescent="0.25">
      <c r="A23" t="s">
        <v>44</v>
      </c>
      <c r="B23" t="s">
        <v>45</v>
      </c>
      <c r="C23" s="4">
        <f>INDEX('Mean Zone'!$B$4:$H$58,MATCH($A23,'Mean Zone'!$A$4:$A$58,0),MATCH(C$1,'Mean Zone'!$B$2:$G$2,0))</f>
        <v>77379.723190793899</v>
      </c>
      <c r="D23" s="2">
        <f t="shared" si="0"/>
        <v>1.2062268385177368</v>
      </c>
      <c r="E23" s="4">
        <f ca="1">INDEX('Payroll per Unit'!$C$2:$P$53,MATCH($B23,'Payroll per Unit'!$B$2:$B$53,0),MATCH($E$1,'Payroll per Unit'!$C$1:$P$1,0))</f>
        <v>49420.015564202331</v>
      </c>
      <c r="F23" s="2">
        <f t="shared" ca="1" si="1"/>
        <v>76800.426957264033</v>
      </c>
      <c r="G23" s="7">
        <f t="shared" ca="1" si="2"/>
        <v>-27380.411393061702</v>
      </c>
    </row>
    <row r="24" spans="1:7" x14ac:dyDescent="0.25">
      <c r="A24" t="s">
        <v>46</v>
      </c>
      <c r="B24" t="s">
        <v>47</v>
      </c>
      <c r="C24" s="4">
        <f>INDEX('Mean Zone'!$B$4:$H$58,MATCH($A24,'Mean Zone'!$A$4:$A$58,0),MATCH(C$1,'Mean Zone'!$B$2:$G$2,0))</f>
        <v>64605.198222724001</v>
      </c>
      <c r="D24" s="2">
        <f t="shared" si="0"/>
        <v>1.0070923077853486</v>
      </c>
      <c r="E24" s="4">
        <f ca="1">INDEX('Payroll per Unit'!$C$2:$P$53,MATCH($B24,'Payroll per Unit'!$B$2:$B$53,0),MATCH($E$1,'Payroll per Unit'!$C$1:$P$1,0))</f>
        <v>36633.174161896975</v>
      </c>
      <c r="F24" s="2">
        <f t="shared" ca="1" si="1"/>
        <v>64121.537304157595</v>
      </c>
      <c r="G24" s="7">
        <f t="shared" ca="1" si="2"/>
        <v>-27488.363142260619</v>
      </c>
    </row>
    <row r="25" spans="1:7" x14ac:dyDescent="0.25">
      <c r="A25" t="s">
        <v>48</v>
      </c>
      <c r="B25" t="s">
        <v>49</v>
      </c>
      <c r="C25" s="4">
        <f>INDEX('Mean Zone'!$B$4:$H$58,MATCH($A25,'Mean Zone'!$A$4:$A$58,0),MATCH(C$1,'Mean Zone'!$B$2:$G$2,0))</f>
        <v>68181.862039530402</v>
      </c>
      <c r="D25" s="2">
        <f t="shared" si="0"/>
        <v>1.0628468092268897</v>
      </c>
      <c r="E25" s="4">
        <f ca="1">INDEX('Payroll per Unit'!$C$2:$P$53,MATCH($B25,'Payroll per Unit'!$B$2:$B$53,0),MATCH($E$1,'Payroll per Unit'!$C$1:$P$1,0))</f>
        <v>54978.262964202077</v>
      </c>
      <c r="F25" s="2">
        <f t="shared" ca="1" si="1"/>
        <v>67671.424753819723</v>
      </c>
      <c r="G25" s="7">
        <f t="shared" ca="1" si="2"/>
        <v>-12693.161789617647</v>
      </c>
    </row>
    <row r="26" spans="1:7" x14ac:dyDescent="0.25">
      <c r="A26" t="s">
        <v>50</v>
      </c>
      <c r="B26" t="s">
        <v>51</v>
      </c>
      <c r="C26" s="4">
        <f>INDEX('Mean Zone'!$B$4:$H$58,MATCH($A26,'Mean Zone'!$A$4:$A$58,0),MATCH(C$1,'Mean Zone'!$B$2:$G$2,0))</f>
        <v>55264.836411303302</v>
      </c>
      <c r="D26" s="2">
        <f t="shared" si="0"/>
        <v>0.86149091980129056</v>
      </c>
      <c r="E26" s="4">
        <f ca="1">INDEX('Payroll per Unit'!$C$2:$P$53,MATCH($B26,'Payroll per Unit'!$B$2:$B$53,0),MATCH($E$1,'Payroll per Unit'!$C$1:$P$1,0))</f>
        <v>28536.246575342466</v>
      </c>
      <c r="F26" s="2">
        <f t="shared" ca="1" si="1"/>
        <v>54851.101258739189</v>
      </c>
      <c r="G26" s="7">
        <f t="shared" ca="1" si="2"/>
        <v>-26314.854683396723</v>
      </c>
    </row>
    <row r="27" spans="1:7" x14ac:dyDescent="0.25">
      <c r="A27" t="s">
        <v>52</v>
      </c>
      <c r="B27" t="s">
        <v>53</v>
      </c>
      <c r="C27" s="4">
        <f>INDEX('Mean Zone'!$B$4:$H$58,MATCH($A27,'Mean Zone'!$A$4:$A$58,0),MATCH(C$1,'Mean Zone'!$B$2:$G$2,0))</f>
        <v>61924.944877608301</v>
      </c>
      <c r="D27" s="2">
        <f t="shared" si="0"/>
        <v>0.96531142016270921</v>
      </c>
      <c r="E27" s="4">
        <f ca="1">INDEX('Payroll per Unit'!$C$2:$P$53,MATCH($B27,'Payroll per Unit'!$B$2:$B$53,0),MATCH($E$1,'Payroll per Unit'!$C$1:$P$1,0))</f>
        <v>52274.802281368822</v>
      </c>
      <c r="F27" s="2">
        <f t="shared" ca="1" si="1"/>
        <v>61461.349431024813</v>
      </c>
      <c r="G27" s="7">
        <f t="shared" ca="1" si="2"/>
        <v>-9186.5471496559912</v>
      </c>
    </row>
    <row r="28" spans="1:7" x14ac:dyDescent="0.25">
      <c r="A28" t="s">
        <v>54</v>
      </c>
      <c r="B28" t="s">
        <v>55</v>
      </c>
      <c r="C28" s="4">
        <f>INDEX('Mean Zone'!$B$4:$H$58,MATCH($A28,'Mean Zone'!$A$4:$A$58,0),MATCH(C$1,'Mean Zone'!$B$2:$G$2,0))</f>
        <v>55934.372565026599</v>
      </c>
      <c r="D28" s="2">
        <f t="shared" si="0"/>
        <v>0.87192792376921202</v>
      </c>
      <c r="E28" s="4">
        <f ca="1">INDEX('Payroll per Unit'!$C$2:$P$53,MATCH($B28,'Payroll per Unit'!$B$2:$B$53,0),MATCH($E$1,'Payroll per Unit'!$C$1:$P$1,0))</f>
        <v>36612.387096774197</v>
      </c>
      <c r="F28" s="2">
        <f t="shared" ca="1" si="1"/>
        <v>55515.624991170829</v>
      </c>
      <c r="G28" s="7">
        <f t="shared" ca="1" si="2"/>
        <v>-18903.237894396632</v>
      </c>
    </row>
    <row r="29" spans="1:7" x14ac:dyDescent="0.25">
      <c r="A29" t="s">
        <v>56</v>
      </c>
      <c r="B29" t="s">
        <v>57</v>
      </c>
      <c r="C29" s="4">
        <f>INDEX('Mean Zone'!$B$4:$H$58,MATCH($A29,'Mean Zone'!$A$4:$A$58,0),MATCH(C$1,'Mean Zone'!$B$2:$G$2,0))</f>
        <v>61533.478282762</v>
      </c>
      <c r="D29" s="2">
        <f t="shared" si="0"/>
        <v>0.95920907844299974</v>
      </c>
      <c r="E29" s="4">
        <f ca="1">INDEX('Payroll per Unit'!$C$2:$P$53,MATCH($B29,'Payroll per Unit'!$B$2:$B$53,0),MATCH($E$1,'Payroll per Unit'!$C$1:$P$1,0))</f>
        <v>46605.211267605635</v>
      </c>
      <c r="F29" s="2">
        <f t="shared" ca="1" si="1"/>
        <v>61072.813515103124</v>
      </c>
      <c r="G29" s="7">
        <f t="shared" ca="1" si="2"/>
        <v>-14467.602247497489</v>
      </c>
    </row>
    <row r="30" spans="1:7" x14ac:dyDescent="0.25">
      <c r="A30" t="s">
        <v>58</v>
      </c>
      <c r="B30" t="s">
        <v>59</v>
      </c>
      <c r="C30" s="4">
        <f>INDEX('Mean Zone'!$B$4:$H$58,MATCH($A30,'Mean Zone'!$A$4:$A$58,0),MATCH(C$1,'Mean Zone'!$B$2:$G$2,0))</f>
        <v>64080.105492766197</v>
      </c>
      <c r="D30" s="2">
        <f t="shared" si="0"/>
        <v>0.99890694710598904</v>
      </c>
      <c r="E30" s="4">
        <f ca="1">INDEX('Payroll per Unit'!$C$2:$P$53,MATCH($B30,'Payroll per Unit'!$B$2:$B$53,0),MATCH($E$1,'Payroll per Unit'!$C$1:$P$1,0))</f>
        <v>74136.049792531121</v>
      </c>
      <c r="F30" s="2">
        <f t="shared" ca="1" si="1"/>
        <v>63600.375632985932</v>
      </c>
      <c r="G30" s="7">
        <f t="shared" ca="1" si="2"/>
        <v>10535.674159545189</v>
      </c>
    </row>
    <row r="31" spans="1:7" x14ac:dyDescent="0.25">
      <c r="A31" t="s">
        <v>60</v>
      </c>
      <c r="B31" t="s">
        <v>61</v>
      </c>
      <c r="C31" s="4">
        <f>INDEX('Mean Zone'!$B$4:$H$58,MATCH($A31,'Mean Zone'!$A$4:$A$58,0),MATCH(C$1,'Mean Zone'!$B$2:$G$2,0))</f>
        <v>67858.954987753401</v>
      </c>
      <c r="D31" s="2">
        <f t="shared" si="0"/>
        <v>1.0578132017630884</v>
      </c>
      <c r="E31" s="4">
        <f ca="1">INDEX('Payroll per Unit'!$C$2:$P$53,MATCH($B31,'Payroll per Unit'!$B$2:$B$53,0),MATCH($E$1,'Payroll per Unit'!$C$1:$P$1,0))</f>
        <v>42499.012987012989</v>
      </c>
      <c r="F31" s="2">
        <f t="shared" ca="1" si="1"/>
        <v>67350.935116207067</v>
      </c>
      <c r="G31" s="7">
        <f t="shared" ca="1" si="2"/>
        <v>-24851.922129194078</v>
      </c>
    </row>
    <row r="32" spans="1:7" x14ac:dyDescent="0.25">
      <c r="A32" t="s">
        <v>62</v>
      </c>
      <c r="B32" t="s">
        <v>63</v>
      </c>
      <c r="C32" s="4">
        <f>INDEX('Mean Zone'!$B$4:$H$58,MATCH($A32,'Mean Zone'!$A$4:$A$58,0),MATCH(C$1,'Mean Zone'!$B$2:$G$2,0))</f>
        <v>78005.843384694905</v>
      </c>
      <c r="D32" s="2">
        <f t="shared" si="0"/>
        <v>1.2159870567102875</v>
      </c>
      <c r="E32" s="4">
        <f ca="1">INDEX('Payroll per Unit'!$C$2:$P$53,MATCH($B32,'Payroll per Unit'!$B$2:$B$53,0),MATCH($E$1,'Payroll per Unit'!$C$1:$P$1,0))</f>
        <v>56861.420750696605</v>
      </c>
      <c r="F32" s="2">
        <f t="shared" ca="1" si="1"/>
        <v>77421.859759493076</v>
      </c>
      <c r="G32" s="7">
        <f t="shared" ca="1" si="2"/>
        <v>-20560.439008796471</v>
      </c>
    </row>
    <row r="33" spans="1:7" x14ac:dyDescent="0.25">
      <c r="A33" t="s">
        <v>64</v>
      </c>
      <c r="B33" t="s">
        <v>65</v>
      </c>
      <c r="C33" s="4">
        <f>INDEX('Mean Zone'!$B$4:$H$58,MATCH($A33,'Mean Zone'!$A$4:$A$58,0),MATCH(C$1,'Mean Zone'!$B$2:$G$2,0))</f>
        <v>61914.808446768999</v>
      </c>
      <c r="D33" s="2">
        <f t="shared" si="0"/>
        <v>0.96515340932445648</v>
      </c>
      <c r="E33" s="4">
        <f ca="1">INDEX('Payroll per Unit'!$C$2:$P$53,MATCH($B33,'Payroll per Unit'!$B$2:$B$53,0),MATCH($E$1,'Payroll per Unit'!$C$1:$P$1,0))</f>
        <v>42267.879581151836</v>
      </c>
      <c r="F33" s="2">
        <f t="shared" ca="1" si="1"/>
        <v>61451.288885649621</v>
      </c>
      <c r="G33" s="7">
        <f t="shared" ca="1" si="2"/>
        <v>-19183.409304497785</v>
      </c>
    </row>
    <row r="34" spans="1:7" x14ac:dyDescent="0.25">
      <c r="A34" t="s">
        <v>66</v>
      </c>
      <c r="B34" t="s">
        <v>67</v>
      </c>
      <c r="C34" s="4">
        <f>INDEX('Mean Zone'!$B$4:$H$58,MATCH($A34,'Mean Zone'!$A$4:$A$58,0),MATCH(C$1,'Mean Zone'!$B$2:$G$2,0))</f>
        <v>81155.859583681595</v>
      </c>
      <c r="D34" s="2">
        <f t="shared" si="0"/>
        <v>1.2650908002273673</v>
      </c>
      <c r="E34" s="4">
        <f ca="1">INDEX('Payroll per Unit'!$C$2:$P$53,MATCH($B34,'Payroll per Unit'!$B$2:$B$53,0),MATCH($E$1,'Payroll per Unit'!$C$1:$P$1,0))</f>
        <v>78813.842685927448</v>
      </c>
      <c r="F34" s="2">
        <f t="shared" ca="1" si="1"/>
        <v>80548.293649776853</v>
      </c>
      <c r="G34" s="7">
        <f t="shared" ca="1" si="2"/>
        <v>-1734.4509638494055</v>
      </c>
    </row>
    <row r="35" spans="1:7" x14ac:dyDescent="0.25">
      <c r="A35" t="s">
        <v>68</v>
      </c>
      <c r="B35" t="s">
        <v>69</v>
      </c>
      <c r="C35" s="4">
        <f>INDEX('Mean Zone'!$B$4:$H$58,MATCH($A35,'Mean Zone'!$A$4:$A$58,0),MATCH(C$1,'Mean Zone'!$B$2:$G$2,0))</f>
        <v>65179.065790362503</v>
      </c>
      <c r="D35" s="2">
        <f t="shared" si="0"/>
        <v>1.0160379906244261</v>
      </c>
      <c r="E35" s="4">
        <f ca="1">INDEX('Payroll per Unit'!$C$2:$P$53,MATCH($B35,'Payroll per Unit'!$B$2:$B$53,0),MATCH($E$1,'Payroll per Unit'!$C$1:$P$1,0))</f>
        <v>34575.392971246009</v>
      </c>
      <c r="F35" s="2">
        <f t="shared" ca="1" si="1"/>
        <v>64691.1086646404</v>
      </c>
      <c r="G35" s="7">
        <f t="shared" ca="1" si="2"/>
        <v>-30115.715693394392</v>
      </c>
    </row>
    <row r="36" spans="1:7" x14ac:dyDescent="0.25">
      <c r="A36" t="s">
        <v>70</v>
      </c>
      <c r="B36" t="s">
        <v>71</v>
      </c>
      <c r="C36" s="4">
        <f>INDEX('Mean Zone'!$B$4:$H$58,MATCH($A36,'Mean Zone'!$A$4:$A$58,0),MATCH(C$1,'Mean Zone'!$B$2:$G$2,0))</f>
        <v>56229.674471166698</v>
      </c>
      <c r="D36" s="2">
        <f t="shared" si="0"/>
        <v>0.8765312109090917</v>
      </c>
      <c r="E36" s="4">
        <f ca="1">INDEX('Payroll per Unit'!$C$2:$P$53,MATCH($B36,'Payroll per Unit'!$B$2:$B$53,0),MATCH($E$1,'Payroll per Unit'!$C$1:$P$1,0))</f>
        <v>39300</v>
      </c>
      <c r="F36" s="2">
        <f t="shared" ca="1" si="1"/>
        <v>55808.716146549268</v>
      </c>
      <c r="G36" s="7">
        <f t="shared" ca="1" si="2"/>
        <v>-16508.716146549268</v>
      </c>
    </row>
    <row r="37" spans="1:7" x14ac:dyDescent="0.25">
      <c r="A37" t="s">
        <v>72</v>
      </c>
      <c r="B37" t="s">
        <v>73</v>
      </c>
      <c r="C37" s="4">
        <f>INDEX('Mean Zone'!$B$4:$H$58,MATCH($A37,'Mean Zone'!$A$4:$A$58,0),MATCH(C$1,'Mean Zone'!$B$2:$G$2,0))</f>
        <v>64460.946468083697</v>
      </c>
      <c r="D37" s="2">
        <f t="shared" si="0"/>
        <v>1.0048436523136641</v>
      </c>
      <c r="E37" s="4">
        <f ca="1">INDEX('Payroll per Unit'!$C$2:$P$53,MATCH($B37,'Payroll per Unit'!$B$2:$B$53,0),MATCH($E$1,'Payroll per Unit'!$C$1:$P$1,0))</f>
        <v>50298.03673469388</v>
      </c>
      <c r="F37" s="2">
        <f t="shared" ca="1" si="1"/>
        <v>63978.365477109393</v>
      </c>
      <c r="G37" s="7">
        <f t="shared" ca="1" si="2"/>
        <v>-13680.328742415513</v>
      </c>
    </row>
    <row r="38" spans="1:7" x14ac:dyDescent="0.25">
      <c r="A38" t="s">
        <v>74</v>
      </c>
      <c r="B38" t="s">
        <v>75</v>
      </c>
      <c r="C38" s="4">
        <f>INDEX('Mean Zone'!$B$4:$H$58,MATCH($A38,'Mean Zone'!$A$4:$A$58,0),MATCH(C$1,'Mean Zone'!$B$2:$G$2,0))</f>
        <v>56945.135069318501</v>
      </c>
      <c r="D38" s="2">
        <f t="shared" si="0"/>
        <v>0.88768410393850661</v>
      </c>
      <c r="E38" s="4">
        <f ca="1">INDEX('Payroll per Unit'!$C$2:$P$53,MATCH($B38,'Payroll per Unit'!$B$2:$B$53,0),MATCH($E$1,'Payroll per Unit'!$C$1:$P$1,0))</f>
        <v>37743.375</v>
      </c>
      <c r="F38" s="2">
        <f t="shared" ca="1" si="1"/>
        <v>56518.820514248728</v>
      </c>
      <c r="G38" s="7">
        <f t="shared" ca="1" si="2"/>
        <v>-18775.445514248728</v>
      </c>
    </row>
    <row r="39" spans="1:7" x14ac:dyDescent="0.25">
      <c r="A39" t="s">
        <v>76</v>
      </c>
      <c r="B39" t="s">
        <v>77</v>
      </c>
      <c r="C39" s="4">
        <f>INDEX('Mean Zone'!$B$4:$H$58,MATCH($A39,'Mean Zone'!$A$4:$A$58,0),MATCH(C$1,'Mean Zone'!$B$2:$G$2,0))</f>
        <v>65717.523561465001</v>
      </c>
      <c r="D39" s="2">
        <f t="shared" si="0"/>
        <v>1.0244316910426972</v>
      </c>
      <c r="E39" s="4">
        <f ca="1">INDEX('Payroll per Unit'!$C$2:$P$53,MATCH($B39,'Payroll per Unit'!$B$2:$B$53,0),MATCH($E$1,'Payroll per Unit'!$C$1:$P$1,0))</f>
        <v>61728.172303765154</v>
      </c>
      <c r="F39" s="2">
        <f t="shared" ca="1" si="1"/>
        <v>65225.535320796334</v>
      </c>
      <c r="G39" s="7">
        <f t="shared" ca="1" si="2"/>
        <v>-3497.3630170311808</v>
      </c>
    </row>
    <row r="40" spans="1:7" x14ac:dyDescent="0.25">
      <c r="A40" t="s">
        <v>78</v>
      </c>
      <c r="B40" t="s">
        <v>79</v>
      </c>
      <c r="C40" s="4">
        <f>INDEX('Mean Zone'!$B$4:$H$58,MATCH($A40,'Mean Zone'!$A$4:$A$58,0),MATCH(C$1,'Mean Zone'!$B$2:$G$2,0))</f>
        <v>69524.911961256294</v>
      </c>
      <c r="D40" s="2">
        <f t="shared" si="0"/>
        <v>1.0837828218443095</v>
      </c>
      <c r="E40" s="4">
        <f ca="1">INDEX('Payroll per Unit'!$C$2:$P$53,MATCH($B40,'Payroll per Unit'!$B$2:$B$53,0),MATCH($E$1,'Payroll per Unit'!$C$1:$P$1,0))</f>
        <v>67354.225669251944</v>
      </c>
      <c r="F40" s="2">
        <f t="shared" ca="1" si="1"/>
        <v>69004.420054916132</v>
      </c>
      <c r="G40" s="7">
        <f t="shared" ca="1" si="2"/>
        <v>-1650.1943856641883</v>
      </c>
    </row>
    <row r="41" spans="1:7" x14ac:dyDescent="0.25">
      <c r="A41" t="s">
        <v>80</v>
      </c>
      <c r="B41" t="s">
        <v>81</v>
      </c>
      <c r="C41" s="4">
        <f>INDEX('Mean Zone'!$B$4:$H$58,MATCH($A41,'Mean Zone'!$A$4:$A$58,0),MATCH(C$1,'Mean Zone'!$B$2:$G$2,0))</f>
        <v>73633.513986408696</v>
      </c>
      <c r="D41" s="2">
        <f t="shared" si="0"/>
        <v>1.1478293940878863</v>
      </c>
      <c r="E41" s="4">
        <f ca="1">INDEX('Payroll per Unit'!$C$2:$P$53,MATCH($B41,'Payroll per Unit'!$B$2:$B$53,0),MATCH($E$1,'Payroll per Unit'!$C$1:$P$1,0))</f>
        <v>54723.048567870486</v>
      </c>
      <c r="F41" s="2">
        <f t="shared" ca="1" si="1"/>
        <v>73082.2634060891</v>
      </c>
      <c r="G41" s="7">
        <f t="shared" ca="1" si="2"/>
        <v>-18359.214838218613</v>
      </c>
    </row>
    <row r="42" spans="1:7" x14ac:dyDescent="0.25">
      <c r="A42" t="s">
        <v>82</v>
      </c>
      <c r="B42" t="s">
        <v>83</v>
      </c>
      <c r="C42" s="4">
        <f>INDEX('Mean Zone'!$B$4:$H$58,MATCH($A42,'Mean Zone'!$A$4:$A$58,0),MATCH(C$1,'Mean Zone'!$B$2:$G$2,0))</f>
        <v>58992.530433624801</v>
      </c>
      <c r="D42" s="2">
        <f t="shared" si="0"/>
        <v>0.91959974198484273</v>
      </c>
      <c r="E42" s="4">
        <f ca="1">INDEX('Payroll per Unit'!$C$2:$P$53,MATCH($B42,'Payroll per Unit'!$B$2:$B$53,0),MATCH($E$1,'Payroll per Unit'!$C$1:$P$1,0))</f>
        <v>30683.954372623575</v>
      </c>
      <c r="F42" s="2">
        <f t="shared" ca="1" si="1"/>
        <v>58550.888240070664</v>
      </c>
      <c r="G42" s="7">
        <f t="shared" ca="1" si="2"/>
        <v>-27866.933867447089</v>
      </c>
    </row>
    <row r="43" spans="1:7" x14ac:dyDescent="0.25">
      <c r="A43" t="s">
        <v>84</v>
      </c>
      <c r="B43" t="s">
        <v>85</v>
      </c>
      <c r="C43" s="4">
        <f>INDEX('Mean Zone'!$B$4:$H$58,MATCH($A43,'Mean Zone'!$A$4:$A$58,0),MATCH(C$1,'Mean Zone'!$B$2:$G$2,0))</f>
        <v>56757.265452769097</v>
      </c>
      <c r="D43" s="2">
        <f t="shared" si="0"/>
        <v>0.88475551535897434</v>
      </c>
      <c r="E43" s="4">
        <f ca="1">INDEX('Payroll per Unit'!$C$2:$P$53,MATCH($B43,'Payroll per Unit'!$B$2:$B$53,0),MATCH($E$1,'Payroll per Unit'!$C$1:$P$1,0))</f>
        <v>28830.146341463416</v>
      </c>
      <c r="F43" s="2">
        <f t="shared" ca="1" si="1"/>
        <v>56332.357366432661</v>
      </c>
      <c r="G43" s="7">
        <f t="shared" ca="1" si="2"/>
        <v>-27502.211024969245</v>
      </c>
    </row>
    <row r="44" spans="1:7" x14ac:dyDescent="0.25">
      <c r="A44" t="s">
        <v>86</v>
      </c>
      <c r="B44" t="s">
        <v>87</v>
      </c>
      <c r="C44" s="4">
        <f>INDEX('Mean Zone'!$B$4:$H$58,MATCH($A44,'Mean Zone'!$A$4:$A$58,0),MATCH(C$1,'Mean Zone'!$B$2:$G$2,0))</f>
        <v>60639.588489205402</v>
      </c>
      <c r="D44" s="2">
        <f t="shared" si="0"/>
        <v>0.94527475798793081</v>
      </c>
      <c r="E44" s="4">
        <f ca="1">INDEX('Payroll per Unit'!$C$2:$P$53,MATCH($B44,'Payroll per Unit'!$B$2:$B$53,0),MATCH($E$1,'Payroll per Unit'!$C$1:$P$1,0))</f>
        <v>43146.796238244511</v>
      </c>
      <c r="F44" s="2">
        <f t="shared" ca="1" si="1"/>
        <v>60185.615745881136</v>
      </c>
      <c r="G44" s="7">
        <f t="shared" ca="1" si="2"/>
        <v>-17038.819507636625</v>
      </c>
    </row>
    <row r="45" spans="1:7" x14ac:dyDescent="0.25">
      <c r="A45" t="s">
        <v>88</v>
      </c>
      <c r="B45" t="s">
        <v>89</v>
      </c>
      <c r="C45" s="4">
        <f>INDEX('Mean Zone'!$B$4:$H$58,MATCH($A45,'Mean Zone'!$A$4:$A$58,0),MATCH(C$1,'Mean Zone'!$B$2:$G$2,0))</f>
        <v>68674.294443120496</v>
      </c>
      <c r="D45" s="2">
        <f t="shared" si="0"/>
        <v>1.070523047353273</v>
      </c>
      <c r="E45" s="4">
        <f ca="1">INDEX('Payroll per Unit'!$C$2:$P$53,MATCH($B45,'Payroll per Unit'!$B$2:$B$53,0),MATCH($E$1,'Payroll per Unit'!$C$1:$P$1,0))</f>
        <v>49031.910788565358</v>
      </c>
      <c r="F45" s="2">
        <f t="shared" ca="1" si="1"/>
        <v>68160.170607175402</v>
      </c>
      <c r="G45" s="7">
        <f t="shared" ca="1" si="2"/>
        <v>-19128.259818610044</v>
      </c>
    </row>
    <row r="46" spans="1:7" x14ac:dyDescent="0.25">
      <c r="A46" t="s">
        <v>90</v>
      </c>
      <c r="B46" t="s">
        <v>91</v>
      </c>
      <c r="C46" s="4">
        <f>INDEX('Mean Zone'!$B$4:$H$58,MATCH($A46,'Mean Zone'!$A$4:$A$58,0),MATCH(C$1,'Mean Zone'!$B$2:$G$2,0))</f>
        <v>64150.22508194347</v>
      </c>
      <c r="D46" s="2">
        <f t="shared" si="0"/>
        <v>1</v>
      </c>
      <c r="E46" s="4">
        <f ca="1">INDEX('Payroll per Unit'!$C$2:$P$53,MATCH($B46,'Payroll per Unit'!$B$2:$B$53,0),MATCH($E$1,'Payroll per Unit'!$C$1:$P$1,0))</f>
        <v>63669.970278260174</v>
      </c>
      <c r="F46" s="2">
        <f t="shared" ca="1" si="1"/>
        <v>63669.970278260174</v>
      </c>
      <c r="G46" s="7">
        <f t="shared" ca="1" si="2"/>
        <v>0</v>
      </c>
    </row>
    <row r="47" spans="1:7" x14ac:dyDescent="0.25">
      <c r="A47" t="s">
        <v>92</v>
      </c>
      <c r="B47" t="s">
        <v>93</v>
      </c>
      <c r="C47" s="4">
        <f>INDEX('Mean Zone'!$B$4:$H$58,MATCH($A47,'Mean Zone'!$A$4:$A$58,0),MATCH(C$1,'Mean Zone'!$B$2:$G$2,0))</f>
        <v>62272.951509602397</v>
      </c>
      <c r="D47" s="2">
        <f t="shared" si="0"/>
        <v>0.97073629016978347</v>
      </c>
      <c r="E47" s="4">
        <f ca="1">INDEX('Payroll per Unit'!$C$2:$P$53,MATCH($B47,'Payroll per Unit'!$B$2:$B$53,0),MATCH($E$1,'Payroll per Unit'!$C$1:$P$1,0))</f>
        <v>48219.334582942829</v>
      </c>
      <c r="F47" s="2">
        <f t="shared" ca="1" si="1"/>
        <v>61806.750743138655</v>
      </c>
      <c r="G47" s="7">
        <f t="shared" ca="1" si="2"/>
        <v>-13587.416160195826</v>
      </c>
    </row>
    <row r="48" spans="1:7" x14ac:dyDescent="0.25">
      <c r="A48" t="s">
        <v>94</v>
      </c>
      <c r="B48" t="s">
        <v>95</v>
      </c>
      <c r="C48" s="4">
        <f>INDEX('Mean Zone'!$B$4:$H$58,MATCH($A48,'Mean Zone'!$A$4:$A$58,0),MATCH(C$1,'Mean Zone'!$B$2:$G$2,0))</f>
        <v>62530.906551205699</v>
      </c>
      <c r="D48" s="2">
        <f t="shared" si="0"/>
        <v>0.97475739907896963</v>
      </c>
      <c r="E48" s="4">
        <f ca="1">INDEX('Payroll per Unit'!$C$2:$P$53,MATCH($B48,'Payroll per Unit'!$B$2:$B$53,0),MATCH($E$1,'Payroll per Unit'!$C$1:$P$1,0))</f>
        <v>42037.270588235297</v>
      </c>
      <c r="F48" s="2">
        <f t="shared" ca="1" si="1"/>
        <v>62062.77462787219</v>
      </c>
      <c r="G48" s="7">
        <f t="shared" ca="1" si="2"/>
        <v>-20025.504039636893</v>
      </c>
    </row>
    <row r="49" spans="1:7" x14ac:dyDescent="0.25">
      <c r="A49" t="s">
        <v>96</v>
      </c>
      <c r="B49" t="s">
        <v>97</v>
      </c>
      <c r="C49" s="4">
        <f>INDEX('Mean Zone'!$B$4:$H$58,MATCH($A49,'Mean Zone'!$A$4:$A$58,0),MATCH(C$1,'Mean Zone'!$B$2:$G$2,0))</f>
        <v>74143.688102809101</v>
      </c>
      <c r="D49" s="2">
        <f t="shared" si="0"/>
        <v>1.1557821973048465</v>
      </c>
      <c r="E49" s="4">
        <f ca="1">INDEX('Payroll per Unit'!$C$2:$P$53,MATCH($B49,'Payroll per Unit'!$B$2:$B$53,0),MATCH($E$1,'Payroll per Unit'!$C$1:$P$1,0))</f>
        <v>39922.959451029317</v>
      </c>
      <c r="F49" s="2">
        <f t="shared" ca="1" si="1"/>
        <v>73588.618150541821</v>
      </c>
      <c r="G49" s="7">
        <f t="shared" ca="1" si="2"/>
        <v>-33665.658699512504</v>
      </c>
    </row>
    <row r="50" spans="1:7" x14ac:dyDescent="0.25">
      <c r="A50" t="s">
        <v>98</v>
      </c>
      <c r="B50" t="s">
        <v>99</v>
      </c>
      <c r="C50" s="4">
        <f>INDEX('Mean Zone'!$B$4:$H$58,MATCH($A50,'Mean Zone'!$A$4:$A$58,0),MATCH(C$1,'Mean Zone'!$B$2:$G$2,0))</f>
        <v>72115.063700089595</v>
      </c>
      <c r="D50" s="2">
        <f t="shared" si="0"/>
        <v>1.1241591687008439</v>
      </c>
      <c r="E50" s="4">
        <f ca="1">INDEX('Payroll per Unit'!$C$2:$P$53,MATCH($B50,'Payroll per Unit'!$B$2:$B$53,0),MATCH($E$1,'Payroll per Unit'!$C$1:$P$1,0))</f>
        <v>63956.227696404792</v>
      </c>
      <c r="F50" s="2">
        <f t="shared" ca="1" si="1"/>
        <v>71575.180859216402</v>
      </c>
      <c r="G50" s="7">
        <f t="shared" ca="1" si="2"/>
        <v>-7618.9531628116092</v>
      </c>
    </row>
    <row r="51" spans="1:7" x14ac:dyDescent="0.25">
      <c r="A51" t="s">
        <v>100</v>
      </c>
      <c r="B51" t="s">
        <v>101</v>
      </c>
      <c r="C51" s="4">
        <f>INDEX('Mean Zone'!$B$4:$H$58,MATCH($A51,'Mean Zone'!$A$4:$A$58,0),MATCH(C$1,'Mean Zone'!$B$2:$G$2,0))</f>
        <v>55533.489449554203</v>
      </c>
      <c r="D51" s="2">
        <f t="shared" si="0"/>
        <v>0.86567879346670229</v>
      </c>
      <c r="E51" s="4">
        <f ca="1">INDEX('Payroll per Unit'!$C$2:$P$53,MATCH($B51,'Payroll per Unit'!$B$2:$B$53,0),MATCH($E$1,'Payroll per Unit'!$C$1:$P$1,0))</f>
        <v>35504.16974169742</v>
      </c>
      <c r="F51" s="2">
        <f t="shared" ca="1" si="1"/>
        <v>55117.743050545061</v>
      </c>
      <c r="G51" s="7">
        <f t="shared" ca="1" si="2"/>
        <v>-19613.573308847641</v>
      </c>
    </row>
    <row r="52" spans="1:7" x14ac:dyDescent="0.25">
      <c r="A52" t="s">
        <v>102</v>
      </c>
      <c r="B52" t="s">
        <v>103</v>
      </c>
      <c r="C52" s="4">
        <f>INDEX('Mean Zone'!$B$4:$H$58,MATCH($A52,'Mean Zone'!$A$4:$A$58,0),MATCH(C$1,'Mean Zone'!$B$2:$G$2,0))</f>
        <v>62853.807746662402</v>
      </c>
      <c r="D52" s="2">
        <f t="shared" si="0"/>
        <v>0.97979091525204987</v>
      </c>
      <c r="E52" s="4">
        <f ca="1">INDEX('Payroll per Unit'!$C$2:$P$53,MATCH($B52,'Payroll per Unit'!$B$2:$B$53,0),MATCH($E$1,'Payroll per Unit'!$C$1:$P$1,0))</f>
        <v>45534.585062240665</v>
      </c>
      <c r="F52" s="2">
        <f t="shared" ca="1" si="1"/>
        <v>62383.258453007351</v>
      </c>
      <c r="G52" s="7">
        <f t="shared" ca="1" si="2"/>
        <v>-16848.673390766686</v>
      </c>
    </row>
    <row r="53" spans="1:7" x14ac:dyDescent="0.25">
      <c r="A53" t="s">
        <v>104</v>
      </c>
      <c r="B53" t="s">
        <v>105</v>
      </c>
      <c r="C53" s="4">
        <f>INDEX('Mean Zone'!$B$4:$H$58,MATCH($A53,'Mean Zone'!$A$4:$A$58,0),MATCH(C$1,'Mean Zone'!$B$2:$G$2,0))</f>
        <v>60453.797541198001</v>
      </c>
      <c r="D53" s="2">
        <f t="shared" si="0"/>
        <v>0.94237857254555579</v>
      </c>
      <c r="E53" s="4">
        <f ca="1">INDEX('Payroll per Unit'!$C$2:$P$53,MATCH($B53,'Payroll per Unit'!$B$2:$B$53,0),MATCH($E$1,'Payroll per Unit'!$C$1:$P$1,0))</f>
        <v>33182.375</v>
      </c>
      <c r="F53" s="2">
        <f t="shared" ca="1" si="1"/>
        <v>60001.215704844784</v>
      </c>
      <c r="G53" s="7">
        <f t="shared" ca="1" si="2"/>
        <v>-26818.840704844784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D24" sqref="D24"/>
    </sheetView>
  </sheetViews>
  <sheetFormatPr defaultColWidth="11" defaultRowHeight="15.75" x14ac:dyDescent="0.25"/>
  <cols>
    <col min="4" max="4" width="10.625" bestFit="1" customWidth="1"/>
    <col min="6" max="6" width="20.75" bestFit="1" customWidth="1"/>
    <col min="7" max="7" width="20.25" bestFit="1" customWidth="1"/>
    <col min="9" max="9" width="25.125" bestFit="1" customWidth="1"/>
    <col min="10" max="10" width="17" bestFit="1" customWidth="1"/>
    <col min="11" max="11" width="20.625" bestFit="1" customWidth="1"/>
    <col min="12" max="12" width="24.625" bestFit="1" customWidth="1"/>
  </cols>
  <sheetData>
    <row r="1" spans="1:7" x14ac:dyDescent="0.25">
      <c r="A1" t="s">
        <v>0</v>
      </c>
      <c r="B1" t="s">
        <v>1</v>
      </c>
      <c r="C1">
        <f>INDEX('Category - Zone Crosswalk'!$B$2:$B$15,MATCH('K-12'!$E$1,'Category - Zone Crosswalk'!$A$2:$A$15,0))</f>
        <v>4</v>
      </c>
      <c r="D1" t="s">
        <v>128</v>
      </c>
      <c r="E1" t="str">
        <f ca="1">MID(CELL("filename",A1),FIND("]",CELL("filename",A1))+1,255)</f>
        <v>Corrections</v>
      </c>
      <c r="F1" t="s">
        <v>139</v>
      </c>
      <c r="G1" t="s">
        <v>140</v>
      </c>
    </row>
    <row r="2" spans="1:7" x14ac:dyDescent="0.25">
      <c r="A2" t="s">
        <v>2</v>
      </c>
      <c r="B2" t="s">
        <v>3</v>
      </c>
      <c r="C2" s="4">
        <f>INDEX('Mean Zone'!$B$4:$H$58,MATCH($A2,'Mean Zone'!$A$4:$A$58,0),MATCH(C$1,'Mean Zone'!$B$2:$G$2,0))</f>
        <v>63081.487719698503</v>
      </c>
      <c r="D2" s="2">
        <f t="shared" ref="D2:D53" si="0">INDEX(C$2:C$53,MATCH($B2,$B$2:$B$53,0))/INDEX(C$2:C$53,MATCH("United States",$B$2:$B$53,0))</f>
        <v>0.98334008398443196</v>
      </c>
      <c r="E2" s="4">
        <f ca="1">INDEX('Payroll per Unit'!$C$2:$P$53,MATCH($B2,'Payroll per Unit'!$B$2:$B$53,0),MATCH($E$1,'Payroll per Unit'!$C$1:$P$1,0))</f>
        <v>37046.638148667604</v>
      </c>
      <c r="F2" s="2">
        <f t="shared" ref="F2:F53" ca="1" si="1">INDEX(E$2:E$53,MATCH("United States",$B$2:$B$53,0))*D2</f>
        <v>49925.571959124449</v>
      </c>
      <c r="G2" s="7">
        <f ca="1">E2-F2</f>
        <v>-12878.933810456845</v>
      </c>
    </row>
    <row r="3" spans="1:7" x14ac:dyDescent="0.25">
      <c r="A3" t="s">
        <v>4</v>
      </c>
      <c r="B3" t="s">
        <v>5</v>
      </c>
      <c r="C3" s="4">
        <f>INDEX('Mean Zone'!$B$4:$H$58,MATCH($A3,'Mean Zone'!$A$4:$A$58,0),MATCH(C$1,'Mean Zone'!$B$2:$G$2,0))</f>
        <v>70242.904103554596</v>
      </c>
      <c r="D3" s="2">
        <f t="shared" si="0"/>
        <v>1.0949751776214118</v>
      </c>
      <c r="E3" s="4">
        <f ca="1">INDEX('Payroll per Unit'!$C$2:$P$53,MATCH($B3,'Payroll per Unit'!$B$2:$B$53,0),MATCH($E$1,'Payroll per Unit'!$C$1:$P$1,0))</f>
        <v>61757.985096870339</v>
      </c>
      <c r="F3" s="2">
        <f t="shared" ca="1" si="1"/>
        <v>55593.444134082871</v>
      </c>
      <c r="G3" s="7">
        <f t="shared" ref="G3:G53" ca="1" si="2">E3-F3</f>
        <v>6164.5409627874687</v>
      </c>
    </row>
    <row r="4" spans="1:7" x14ac:dyDescent="0.25">
      <c r="A4" t="s">
        <v>6</v>
      </c>
      <c r="B4" t="s">
        <v>7</v>
      </c>
      <c r="C4" s="4">
        <f>INDEX('Mean Zone'!$B$4:$H$58,MATCH($A4,'Mean Zone'!$A$4:$A$58,0),MATCH(C$1,'Mean Zone'!$B$2:$G$2,0))</f>
        <v>62856.643550241402</v>
      </c>
      <c r="D4" s="2">
        <f t="shared" si="0"/>
        <v>0.97983512092046932</v>
      </c>
      <c r="E4" s="4">
        <f ca="1">INDEX('Payroll per Unit'!$C$2:$P$53,MATCH($B4,'Payroll per Unit'!$B$2:$B$53,0),MATCH($E$1,'Payroll per Unit'!$C$1:$P$1,0))</f>
        <v>43166.67327851359</v>
      </c>
      <c r="F4" s="2">
        <f t="shared" ca="1" si="1"/>
        <v>49747.620008915219</v>
      </c>
      <c r="G4" s="7">
        <f t="shared" ca="1" si="2"/>
        <v>-6580.9467304016289</v>
      </c>
    </row>
    <row r="5" spans="1:7" x14ac:dyDescent="0.25">
      <c r="A5" t="s">
        <v>8</v>
      </c>
      <c r="B5" t="s">
        <v>9</v>
      </c>
      <c r="C5" s="4">
        <f>INDEX('Mean Zone'!$B$4:$H$58,MATCH($A5,'Mean Zone'!$A$4:$A$58,0),MATCH(C$1,'Mean Zone'!$B$2:$G$2,0))</f>
        <v>58173.853081583598</v>
      </c>
      <c r="D5" s="2">
        <f t="shared" si="0"/>
        <v>0.90683786389329357</v>
      </c>
      <c r="E5" s="4">
        <f ca="1">INDEX('Payroll per Unit'!$C$2:$P$53,MATCH($B5,'Payroll per Unit'!$B$2:$B$53,0),MATCH($E$1,'Payroll per Unit'!$C$1:$P$1,0))</f>
        <v>37043.163398692814</v>
      </c>
      <c r="F5" s="2">
        <f t="shared" ca="1" si="1"/>
        <v>46041.445646773929</v>
      </c>
      <c r="G5" s="7">
        <f t="shared" ca="1" si="2"/>
        <v>-8998.2822480811155</v>
      </c>
    </row>
    <row r="6" spans="1:7" x14ac:dyDescent="0.25">
      <c r="A6" t="s">
        <v>10</v>
      </c>
      <c r="B6" t="s">
        <v>11</v>
      </c>
      <c r="C6" s="4">
        <f>INDEX('Mean Zone'!$B$4:$H$58,MATCH($A6,'Mean Zone'!$A$4:$A$58,0),MATCH(C$1,'Mean Zone'!$B$2:$G$2,0))</f>
        <v>78113.635791720706</v>
      </c>
      <c r="D6" s="2">
        <f t="shared" si="0"/>
        <v>1.2176673689288044</v>
      </c>
      <c r="E6" s="4">
        <f ca="1">INDEX('Payroll per Unit'!$C$2:$P$53,MATCH($B6,'Payroll per Unit'!$B$2:$B$53,0),MATCH($E$1,'Payroll per Unit'!$C$1:$P$1,0))</f>
        <v>76541.460313627962</v>
      </c>
      <c r="F6" s="2">
        <f t="shared" ca="1" si="1"/>
        <v>61822.700853812879</v>
      </c>
      <c r="G6" s="7">
        <f t="shared" ca="1" si="2"/>
        <v>14718.759459815083</v>
      </c>
    </row>
    <row r="7" spans="1:7" x14ac:dyDescent="0.25">
      <c r="A7" t="s">
        <v>12</v>
      </c>
      <c r="B7" t="s">
        <v>13</v>
      </c>
      <c r="C7" s="4">
        <f>INDEX('Mean Zone'!$B$4:$H$58,MATCH($A7,'Mean Zone'!$A$4:$A$58,0),MATCH(C$1,'Mean Zone'!$B$2:$G$2,0))</f>
        <v>69999.840711413897</v>
      </c>
      <c r="D7" s="2">
        <f t="shared" si="0"/>
        <v>1.0911862058472641</v>
      </c>
      <c r="E7" s="4">
        <f ca="1">INDEX('Payroll per Unit'!$C$2:$P$53,MATCH($B7,'Payroll per Unit'!$B$2:$B$53,0),MATCH($E$1,'Payroll per Unit'!$C$1:$P$1,0))</f>
        <v>51979.288262738999</v>
      </c>
      <c r="F7" s="2">
        <f t="shared" ca="1" si="1"/>
        <v>55401.072658494471</v>
      </c>
      <c r="G7" s="7">
        <f t="shared" ca="1" si="2"/>
        <v>-3421.7843957554724</v>
      </c>
    </row>
    <row r="8" spans="1:7" x14ac:dyDescent="0.25">
      <c r="A8" t="s">
        <v>14</v>
      </c>
      <c r="B8" t="s">
        <v>15</v>
      </c>
      <c r="C8" s="4">
        <f>INDEX('Mean Zone'!$B$4:$H$58,MATCH($A8,'Mean Zone'!$A$4:$A$58,0),MATCH(C$1,'Mean Zone'!$B$2:$G$2,0))</f>
        <v>75990.326731272493</v>
      </c>
      <c r="D8" s="2">
        <f t="shared" si="0"/>
        <v>1.1845683570744272</v>
      </c>
      <c r="E8" s="4">
        <f ca="1">INDEX('Payroll per Unit'!$C$2:$P$53,MATCH($B8,'Payroll per Unit'!$B$2:$B$53,0),MATCH($E$1,'Payroll per Unit'!$C$1:$P$1,0))</f>
        <v>64240.987951807227</v>
      </c>
      <c r="F8" s="2">
        <f t="shared" ca="1" si="1"/>
        <v>60142.217036438269</v>
      </c>
      <c r="G8" s="7">
        <f t="shared" ca="1" si="2"/>
        <v>4098.7709153689575</v>
      </c>
    </row>
    <row r="9" spans="1:7" x14ac:dyDescent="0.25">
      <c r="A9" t="s">
        <v>16</v>
      </c>
      <c r="B9" t="s">
        <v>17</v>
      </c>
      <c r="C9" s="4">
        <f>INDEX('Mean Zone'!$B$4:$H$58,MATCH($A9,'Mean Zone'!$A$4:$A$58,0),MATCH(C$1,'Mean Zone'!$B$2:$G$2,0))</f>
        <v>71559.517539457302</v>
      </c>
      <c r="D9" s="2">
        <f t="shared" si="0"/>
        <v>1.1154990874630515</v>
      </c>
      <c r="E9" s="4">
        <f ca="1">INDEX('Payroll per Unit'!$C$2:$P$53,MATCH($B9,'Payroll per Unit'!$B$2:$B$53,0),MATCH($E$1,'Payroll per Unit'!$C$1:$P$1,0))</f>
        <v>47351.099687391456</v>
      </c>
      <c r="F9" s="2">
        <f t="shared" ca="1" si="1"/>
        <v>56635.472171350986</v>
      </c>
      <c r="G9" s="7">
        <f t="shared" ca="1" si="2"/>
        <v>-9284.3724839595307</v>
      </c>
    </row>
    <row r="10" spans="1:7" x14ac:dyDescent="0.25">
      <c r="A10" t="s">
        <v>18</v>
      </c>
      <c r="B10" t="s">
        <v>19</v>
      </c>
      <c r="C10" s="4">
        <f>INDEX('Mean Zone'!$B$4:$H$58,MATCH($A10,'Mean Zone'!$A$4:$A$58,0),MATCH(C$1,'Mean Zone'!$B$2:$G$2,0))</f>
        <v>79582.026996587505</v>
      </c>
      <c r="D10" s="2">
        <f t="shared" si="0"/>
        <v>1.2405572528378808</v>
      </c>
      <c r="E10" s="4">
        <f ca="1">INDEX('Payroll per Unit'!$C$2:$P$53,MATCH($B10,'Payroll per Unit'!$B$2:$B$53,0),MATCH($E$1,'Payroll per Unit'!$C$1:$P$1,0))</f>
        <v>65426.955153422503</v>
      </c>
      <c r="F10" s="2">
        <f t="shared" ca="1" si="1"/>
        <v>62984.852753090774</v>
      </c>
      <c r="G10" s="7">
        <f t="shared" ca="1" si="2"/>
        <v>2442.1024003317289</v>
      </c>
    </row>
    <row r="11" spans="1:7" x14ac:dyDescent="0.25">
      <c r="A11" t="s">
        <v>20</v>
      </c>
      <c r="B11" t="s">
        <v>21</v>
      </c>
      <c r="C11" s="4">
        <f>INDEX('Mean Zone'!$B$4:$H$58,MATCH($A11,'Mean Zone'!$A$4:$A$58,0),MATCH(C$1,'Mean Zone'!$B$2:$G$2,0))</f>
        <v>64096.649507062699</v>
      </c>
      <c r="D11" s="2">
        <f t="shared" si="0"/>
        <v>0.99916484198126609</v>
      </c>
      <c r="E11" s="4">
        <f ca="1">INDEX('Payroll per Unit'!$C$2:$P$53,MATCH($B11,'Payroll per Unit'!$B$2:$B$53,0),MATCH($E$1,'Payroll per Unit'!$C$1:$P$1,0))</f>
        <v>43955.157475838547</v>
      </c>
      <c r="F11" s="2">
        <f t="shared" ca="1" si="1"/>
        <v>50729.01738657555</v>
      </c>
      <c r="G11" s="7">
        <f t="shared" ca="1" si="2"/>
        <v>-6773.8599107370028</v>
      </c>
    </row>
    <row r="12" spans="1:7" x14ac:dyDescent="0.25">
      <c r="A12" t="s">
        <v>22</v>
      </c>
      <c r="B12" t="s">
        <v>23</v>
      </c>
      <c r="C12" s="4">
        <f>INDEX('Mean Zone'!$B$4:$H$58,MATCH($A12,'Mean Zone'!$A$4:$A$58,0),MATCH(C$1,'Mean Zone'!$B$2:$G$2,0))</f>
        <v>66874.352947758904</v>
      </c>
      <c r="D12" s="2">
        <f t="shared" si="0"/>
        <v>1.0424648216329049</v>
      </c>
      <c r="E12" s="4">
        <f ca="1">INDEX('Payroll per Unit'!$C$2:$P$53,MATCH($B12,'Payroll per Unit'!$B$2:$B$53,0),MATCH($E$1,'Payroll per Unit'!$C$1:$P$1,0))</f>
        <v>34273.562926404411</v>
      </c>
      <c r="F12" s="2">
        <f t="shared" ca="1" si="1"/>
        <v>52927.41881974721</v>
      </c>
      <c r="G12" s="7">
        <f t="shared" ca="1" si="2"/>
        <v>-18653.855893342799</v>
      </c>
    </row>
    <row r="13" spans="1:7" x14ac:dyDescent="0.25">
      <c r="A13" t="s">
        <v>24</v>
      </c>
      <c r="B13" t="s">
        <v>25</v>
      </c>
      <c r="C13" s="4">
        <f>INDEX('Mean Zone'!$B$4:$H$58,MATCH($A13,'Mean Zone'!$A$4:$A$58,0),MATCH(C$1,'Mean Zone'!$B$2:$G$2,0))</f>
        <v>61463.286316465899</v>
      </c>
      <c r="D13" s="2">
        <f t="shared" si="0"/>
        <v>0.95811489730479726</v>
      </c>
      <c r="E13" s="4">
        <f ca="1">INDEX('Payroll per Unit'!$C$2:$P$53,MATCH($B13,'Payroll per Unit'!$B$2:$B$53,0),MATCH($E$1,'Payroll per Unit'!$C$1:$P$1,0))</f>
        <v>51863.422261484098</v>
      </c>
      <c r="F13" s="2">
        <f t="shared" ca="1" si="1"/>
        <v>48644.853423118562</v>
      </c>
      <c r="G13" s="7">
        <f t="shared" ca="1" si="2"/>
        <v>3218.5688383655361</v>
      </c>
    </row>
    <row r="14" spans="1:7" x14ac:dyDescent="0.25">
      <c r="A14" t="s">
        <v>26</v>
      </c>
      <c r="B14" t="s">
        <v>27</v>
      </c>
      <c r="C14" s="4">
        <f>INDEX('Mean Zone'!$B$4:$H$58,MATCH($A14,'Mean Zone'!$A$4:$A$58,0),MATCH(C$1,'Mean Zone'!$B$2:$G$2,0))</f>
        <v>57854.6714439641</v>
      </c>
      <c r="D14" s="2">
        <f t="shared" si="0"/>
        <v>0.9018623297122087</v>
      </c>
      <c r="E14" s="4">
        <f ca="1">INDEX('Payroll per Unit'!$C$2:$P$53,MATCH($B14,'Payroll per Unit'!$B$2:$B$53,0),MATCH($E$1,'Payroll per Unit'!$C$1:$P$1,0))</f>
        <v>43409.895424836599</v>
      </c>
      <c r="F14" s="2">
        <f t="shared" ca="1" si="1"/>
        <v>45788.830713406918</v>
      </c>
      <c r="G14" s="7">
        <f t="shared" ca="1" si="2"/>
        <v>-2378.9352885703192</v>
      </c>
    </row>
    <row r="15" spans="1:7" x14ac:dyDescent="0.25">
      <c r="A15" t="s">
        <v>28</v>
      </c>
      <c r="B15" t="s">
        <v>29</v>
      </c>
      <c r="C15" s="4">
        <f>INDEX('Mean Zone'!$B$4:$H$58,MATCH($A15,'Mean Zone'!$A$4:$A$58,0),MATCH(C$1,'Mean Zone'!$B$2:$G$2,0))</f>
        <v>69075.883064698704</v>
      </c>
      <c r="D15" s="2">
        <f t="shared" si="0"/>
        <v>1.0767831753741059</v>
      </c>
      <c r="E15" s="4">
        <f ca="1">INDEX('Payroll per Unit'!$C$2:$P$53,MATCH($B15,'Payroll per Unit'!$B$2:$B$53,0),MATCH($E$1,'Payroll per Unit'!$C$1:$P$1,0))</f>
        <v>62565.654122700529</v>
      </c>
      <c r="F15" s="2">
        <f t="shared" ca="1" si="1"/>
        <v>54669.810355626214</v>
      </c>
      <c r="G15" s="7">
        <f t="shared" ca="1" si="2"/>
        <v>7895.8437670743151</v>
      </c>
    </row>
    <row r="16" spans="1:7" x14ac:dyDescent="0.25">
      <c r="A16" t="s">
        <v>30</v>
      </c>
      <c r="B16" t="s">
        <v>31</v>
      </c>
      <c r="C16" s="4">
        <f>INDEX('Mean Zone'!$B$4:$H$58,MATCH($A16,'Mean Zone'!$A$4:$A$58,0),MATCH(C$1,'Mean Zone'!$B$2:$G$2,0))</f>
        <v>61065.027356064398</v>
      </c>
      <c r="D16" s="2">
        <f t="shared" si="0"/>
        <v>0.95190667340702018</v>
      </c>
      <c r="E16" s="4">
        <f ca="1">INDEX('Payroll per Unit'!$C$2:$P$53,MATCH($B16,'Payroll per Unit'!$B$2:$B$53,0),MATCH($E$1,'Payroll per Unit'!$C$1:$P$1,0))</f>
        <v>36248.671927846677</v>
      </c>
      <c r="F16" s="2">
        <f t="shared" ca="1" si="1"/>
        <v>48329.653082976896</v>
      </c>
      <c r="G16" s="7">
        <f t="shared" ca="1" si="2"/>
        <v>-12080.981155130219</v>
      </c>
    </row>
    <row r="17" spans="1:7" x14ac:dyDescent="0.25">
      <c r="A17" t="s">
        <v>32</v>
      </c>
      <c r="B17" t="s">
        <v>33</v>
      </c>
      <c r="C17" s="4">
        <f>INDEX('Mean Zone'!$B$4:$H$58,MATCH($A17,'Mean Zone'!$A$4:$A$58,0),MATCH(C$1,'Mean Zone'!$B$2:$G$2,0))</f>
        <v>59107.944780441503</v>
      </c>
      <c r="D17" s="2">
        <f t="shared" si="0"/>
        <v>0.92139886812460725</v>
      </c>
      <c r="E17" s="4">
        <f ca="1">INDEX('Payroll per Unit'!$C$2:$P$53,MATCH($B17,'Payroll per Unit'!$B$2:$B$53,0),MATCH($E$1,'Payroll per Unit'!$C$1:$P$1,0))</f>
        <v>52977.037941561277</v>
      </c>
      <c r="F17" s="2">
        <f t="shared" ca="1" si="1"/>
        <v>46780.728501594553</v>
      </c>
      <c r="G17" s="7">
        <f t="shared" ca="1" si="2"/>
        <v>6196.3094399667243</v>
      </c>
    </row>
    <row r="18" spans="1:7" x14ac:dyDescent="0.25">
      <c r="A18" t="s">
        <v>34</v>
      </c>
      <c r="B18" t="s">
        <v>35</v>
      </c>
      <c r="C18" s="4">
        <f>INDEX('Mean Zone'!$B$4:$H$58,MATCH($A18,'Mean Zone'!$A$4:$A$58,0),MATCH(C$1,'Mean Zone'!$B$2:$G$2,0))</f>
        <v>63455.5447272452</v>
      </c>
      <c r="D18" s="2">
        <f t="shared" si="0"/>
        <v>0.98917103792214434</v>
      </c>
      <c r="E18" s="4">
        <f ca="1">INDEX('Payroll per Unit'!$C$2:$P$53,MATCH($B18,'Payroll per Unit'!$B$2:$B$53,0),MATCH($E$1,'Payroll per Unit'!$C$1:$P$1,0))</f>
        <v>39367.638065522624</v>
      </c>
      <c r="F18" s="2">
        <f t="shared" ca="1" si="1"/>
        <v>50221.61776784205</v>
      </c>
      <c r="G18" s="7">
        <f t="shared" ca="1" si="2"/>
        <v>-10853.979702319426</v>
      </c>
    </row>
    <row r="19" spans="1:7" x14ac:dyDescent="0.25">
      <c r="A19" t="s">
        <v>36</v>
      </c>
      <c r="B19" t="s">
        <v>37</v>
      </c>
      <c r="C19" s="4">
        <f>INDEX('Mean Zone'!$B$4:$H$58,MATCH($A19,'Mean Zone'!$A$4:$A$58,0),MATCH(C$1,'Mean Zone'!$B$2:$G$2,0))</f>
        <v>58554.075443045302</v>
      </c>
      <c r="D19" s="2">
        <f t="shared" si="0"/>
        <v>0.91276492589465086</v>
      </c>
      <c r="E19" s="4">
        <f ca="1">INDEX('Payroll per Unit'!$C$2:$P$53,MATCH($B19,'Payroll per Unit'!$B$2:$B$53,0),MATCH($E$1,'Payroll per Unit'!$C$1:$P$1,0))</f>
        <v>32475.05977264393</v>
      </c>
      <c r="F19" s="2">
        <f t="shared" ca="1" si="1"/>
        <v>46342.370998312472</v>
      </c>
      <c r="G19" s="7">
        <f t="shared" ca="1" si="2"/>
        <v>-13867.311225668542</v>
      </c>
    </row>
    <row r="20" spans="1:7" x14ac:dyDescent="0.25">
      <c r="A20" t="s">
        <v>38</v>
      </c>
      <c r="B20" t="s">
        <v>39</v>
      </c>
      <c r="C20" s="4">
        <f>INDEX('Mean Zone'!$B$4:$H$58,MATCH($A20,'Mean Zone'!$A$4:$A$58,0),MATCH(C$1,'Mean Zone'!$B$2:$G$2,0))</f>
        <v>59232.198762659202</v>
      </c>
      <c r="D20" s="2">
        <f t="shared" si="0"/>
        <v>0.9233357901238517</v>
      </c>
      <c r="E20" s="4">
        <f ca="1">INDEX('Payroll per Unit'!$C$2:$P$53,MATCH($B20,'Payroll per Unit'!$B$2:$B$53,0),MATCH($E$1,'Payroll per Unit'!$C$1:$P$1,0))</f>
        <v>41314.533533383343</v>
      </c>
      <c r="F20" s="2">
        <f t="shared" ca="1" si="1"/>
        <v>46879.068781043614</v>
      </c>
      <c r="G20" s="7">
        <f t="shared" ca="1" si="2"/>
        <v>-5564.5352476602711</v>
      </c>
    </row>
    <row r="21" spans="1:7" x14ac:dyDescent="0.25">
      <c r="A21" t="s">
        <v>40</v>
      </c>
      <c r="B21" t="s">
        <v>41</v>
      </c>
      <c r="C21" s="4">
        <f>INDEX('Mean Zone'!$B$4:$H$58,MATCH($A21,'Mean Zone'!$A$4:$A$58,0),MATCH(C$1,'Mean Zone'!$B$2:$G$2,0))</f>
        <v>58610.585233343903</v>
      </c>
      <c r="D21" s="2">
        <f t="shared" si="0"/>
        <v>0.9136458236658811</v>
      </c>
      <c r="E21" s="4">
        <f ca="1">INDEX('Payroll per Unit'!$C$2:$P$53,MATCH($B21,'Payroll per Unit'!$B$2:$B$53,0),MATCH($E$1,'Payroll per Unit'!$C$1:$P$1,0))</f>
        <v>46177.993827160491</v>
      </c>
      <c r="F21" s="2">
        <f t="shared" ca="1" si="1"/>
        <v>46387.095428631619</v>
      </c>
      <c r="G21" s="7">
        <f t="shared" ca="1" si="2"/>
        <v>-209.10160147112765</v>
      </c>
    </row>
    <row r="22" spans="1:7" x14ac:dyDescent="0.25">
      <c r="A22" t="s">
        <v>42</v>
      </c>
      <c r="B22" t="s">
        <v>43</v>
      </c>
      <c r="C22" s="4">
        <f>INDEX('Mean Zone'!$B$4:$H$58,MATCH($A22,'Mean Zone'!$A$4:$A$58,0),MATCH(C$1,'Mean Zone'!$B$2:$G$2,0))</f>
        <v>75110.942911732898</v>
      </c>
      <c r="D22" s="2">
        <f t="shared" si="0"/>
        <v>1.1708601616874852</v>
      </c>
      <c r="E22" s="4">
        <f ca="1">INDEX('Payroll per Unit'!$C$2:$P$53,MATCH($B22,'Payroll per Unit'!$B$2:$B$53,0),MATCH($E$1,'Payroll per Unit'!$C$1:$P$1,0))</f>
        <v>52222.348975628091</v>
      </c>
      <c r="F22" s="2">
        <f t="shared" ca="1" si="1"/>
        <v>59446.232497246696</v>
      </c>
      <c r="G22" s="7">
        <f t="shared" ca="1" si="2"/>
        <v>-7223.8835216186053</v>
      </c>
    </row>
    <row r="23" spans="1:7" x14ac:dyDescent="0.25">
      <c r="A23" t="s">
        <v>44</v>
      </c>
      <c r="B23" t="s">
        <v>45</v>
      </c>
      <c r="C23" s="4">
        <f>INDEX('Mean Zone'!$B$4:$H$58,MATCH($A23,'Mean Zone'!$A$4:$A$58,0),MATCH(C$1,'Mean Zone'!$B$2:$G$2,0))</f>
        <v>77379.723190793899</v>
      </c>
      <c r="D23" s="2">
        <f t="shared" si="0"/>
        <v>1.2062268385177368</v>
      </c>
      <c r="E23" s="4">
        <f ca="1">INDEX('Payroll per Unit'!$C$2:$P$53,MATCH($B23,'Payroll per Unit'!$B$2:$B$53,0),MATCH($E$1,'Payroll per Unit'!$C$1:$P$1,0))</f>
        <v>61200.051063829786</v>
      </c>
      <c r="F23" s="2">
        <f t="shared" ca="1" si="1"/>
        <v>61241.848884498308</v>
      </c>
      <c r="G23" s="7">
        <f t="shared" ca="1" si="2"/>
        <v>-41.797820668522036</v>
      </c>
    </row>
    <row r="24" spans="1:7" x14ac:dyDescent="0.25">
      <c r="A24" t="s">
        <v>46</v>
      </c>
      <c r="B24" t="s">
        <v>47</v>
      </c>
      <c r="C24" s="4">
        <f>INDEX('Mean Zone'!$B$4:$H$58,MATCH($A24,'Mean Zone'!$A$4:$A$58,0),MATCH(C$1,'Mean Zone'!$B$2:$G$2,0))</f>
        <v>64605.198222724001</v>
      </c>
      <c r="D24" s="2">
        <f t="shared" si="0"/>
        <v>1.0070923077853486</v>
      </c>
      <c r="E24" s="4">
        <f ca="1">INDEX('Payroll per Unit'!$C$2:$P$53,MATCH($B24,'Payroll per Unit'!$B$2:$B$53,0),MATCH($E$1,'Payroll per Unit'!$C$1:$P$1,0))</f>
        <v>57095.307801121184</v>
      </c>
      <c r="F24" s="2">
        <f t="shared" ca="1" si="1"/>
        <v>51131.506078841136</v>
      </c>
      <c r="G24" s="7">
        <f t="shared" ca="1" si="2"/>
        <v>5963.8017222800481</v>
      </c>
    </row>
    <row r="25" spans="1:7" x14ac:dyDescent="0.25">
      <c r="A25" t="s">
        <v>48</v>
      </c>
      <c r="B25" t="s">
        <v>49</v>
      </c>
      <c r="C25" s="4">
        <f>INDEX('Mean Zone'!$B$4:$H$58,MATCH($A25,'Mean Zone'!$A$4:$A$58,0),MATCH(C$1,'Mean Zone'!$B$2:$G$2,0))</f>
        <v>68181.862039530402</v>
      </c>
      <c r="D25" s="2">
        <f t="shared" si="0"/>
        <v>1.0628468092268897</v>
      </c>
      <c r="E25" s="4">
        <f ca="1">INDEX('Payroll per Unit'!$C$2:$P$53,MATCH($B25,'Payroll per Unit'!$B$2:$B$53,0),MATCH($E$1,'Payroll per Unit'!$C$1:$P$1,0))</f>
        <v>55080.131708923276</v>
      </c>
      <c r="F25" s="2">
        <f t="shared" ca="1" si="1"/>
        <v>53962.241263036914</v>
      </c>
      <c r="G25" s="7">
        <f t="shared" ca="1" si="2"/>
        <v>1117.8904458863617</v>
      </c>
    </row>
    <row r="26" spans="1:7" x14ac:dyDescent="0.25">
      <c r="A26" t="s">
        <v>50</v>
      </c>
      <c r="B26" t="s">
        <v>51</v>
      </c>
      <c r="C26" s="4">
        <f>INDEX('Mean Zone'!$B$4:$H$58,MATCH($A26,'Mean Zone'!$A$4:$A$58,0),MATCH(C$1,'Mean Zone'!$B$2:$G$2,0))</f>
        <v>55264.836411303302</v>
      </c>
      <c r="D26" s="2">
        <f t="shared" si="0"/>
        <v>0.86149091980129056</v>
      </c>
      <c r="E26" s="4">
        <f ca="1">INDEX('Payroll per Unit'!$C$2:$P$53,MATCH($B26,'Payroll per Unit'!$B$2:$B$53,0),MATCH($E$1,'Payroll per Unit'!$C$1:$P$1,0))</f>
        <v>29617.551064991807</v>
      </c>
      <c r="F26" s="2">
        <f t="shared" ca="1" si="1"/>
        <v>43739.116923207388</v>
      </c>
      <c r="G26" s="7">
        <f t="shared" ca="1" si="2"/>
        <v>-14121.565858215581</v>
      </c>
    </row>
    <row r="27" spans="1:7" x14ac:dyDescent="0.25">
      <c r="A27" t="s">
        <v>52</v>
      </c>
      <c r="B27" t="s">
        <v>53</v>
      </c>
      <c r="C27" s="4">
        <f>INDEX('Mean Zone'!$B$4:$H$58,MATCH($A27,'Mean Zone'!$A$4:$A$58,0),MATCH(C$1,'Mean Zone'!$B$2:$G$2,0))</f>
        <v>61924.944877608301</v>
      </c>
      <c r="D27" s="2">
        <f t="shared" si="0"/>
        <v>0.96531142016270921</v>
      </c>
      <c r="E27" s="4">
        <f ca="1">INDEX('Payroll per Unit'!$C$2:$P$53,MATCH($B27,'Payroll per Unit'!$B$2:$B$53,0),MATCH($E$1,'Payroll per Unit'!$C$1:$P$1,0))</f>
        <v>31695.141176470588</v>
      </c>
      <c r="F27" s="2">
        <f t="shared" ca="1" si="1"/>
        <v>49010.231104400853</v>
      </c>
      <c r="G27" s="7">
        <f t="shared" ca="1" si="2"/>
        <v>-17315.089927930265</v>
      </c>
    </row>
    <row r="28" spans="1:7" x14ac:dyDescent="0.25">
      <c r="A28" t="s">
        <v>54</v>
      </c>
      <c r="B28" t="s">
        <v>55</v>
      </c>
      <c r="C28" s="4">
        <f>INDEX('Mean Zone'!$B$4:$H$58,MATCH($A28,'Mean Zone'!$A$4:$A$58,0),MATCH(C$1,'Mean Zone'!$B$2:$G$2,0))</f>
        <v>55934.372565026599</v>
      </c>
      <c r="D28" s="2">
        <f t="shared" si="0"/>
        <v>0.87192792376921202</v>
      </c>
      <c r="E28" s="4">
        <f ca="1">INDEX('Payroll per Unit'!$C$2:$P$53,MATCH($B28,'Payroll per Unit'!$B$2:$B$53,0),MATCH($E$1,'Payroll per Unit'!$C$1:$P$1,0))</f>
        <v>45400.819459459461</v>
      </c>
      <c r="F28" s="2">
        <f t="shared" ca="1" si="1"/>
        <v>44269.01843045275</v>
      </c>
      <c r="G28" s="7">
        <f t="shared" ca="1" si="2"/>
        <v>1131.8010290067105</v>
      </c>
    </row>
    <row r="29" spans="1:7" x14ac:dyDescent="0.25">
      <c r="A29" t="s">
        <v>56</v>
      </c>
      <c r="B29" t="s">
        <v>57</v>
      </c>
      <c r="C29" s="4">
        <f>INDEX('Mean Zone'!$B$4:$H$58,MATCH($A29,'Mean Zone'!$A$4:$A$58,0),MATCH(C$1,'Mean Zone'!$B$2:$G$2,0))</f>
        <v>61533.478282762</v>
      </c>
      <c r="D29" s="2">
        <f t="shared" si="0"/>
        <v>0.95920907844299974</v>
      </c>
      <c r="E29" s="4">
        <f ca="1">INDEX('Payroll per Unit'!$C$2:$P$53,MATCH($B29,'Payroll per Unit'!$B$2:$B$53,0),MATCH($E$1,'Payroll per Unit'!$C$1:$P$1,0))</f>
        <v>40902.523656407902</v>
      </c>
      <c r="F29" s="2">
        <f t="shared" ca="1" si="1"/>
        <v>48700.406552744171</v>
      </c>
      <c r="G29" s="7">
        <f t="shared" ca="1" si="2"/>
        <v>-7797.8828963362685</v>
      </c>
    </row>
    <row r="30" spans="1:7" x14ac:dyDescent="0.25">
      <c r="A30" t="s">
        <v>58</v>
      </c>
      <c r="B30" t="s">
        <v>59</v>
      </c>
      <c r="C30" s="4">
        <f>INDEX('Mean Zone'!$B$4:$H$58,MATCH($A30,'Mean Zone'!$A$4:$A$58,0),MATCH(C$1,'Mean Zone'!$B$2:$G$2,0))</f>
        <v>64080.105492766197</v>
      </c>
      <c r="D30" s="2">
        <f t="shared" si="0"/>
        <v>0.99890694710598904</v>
      </c>
      <c r="E30" s="4">
        <f ca="1">INDEX('Payroll per Unit'!$C$2:$P$53,MATCH($B30,'Payroll per Unit'!$B$2:$B$53,0),MATCH($E$1,'Payroll per Unit'!$C$1:$P$1,0))</f>
        <v>60568.730805989166</v>
      </c>
      <c r="F30" s="2">
        <f t="shared" ca="1" si="1"/>
        <v>50715.923697664424</v>
      </c>
      <c r="G30" s="7">
        <f t="shared" ca="1" si="2"/>
        <v>9852.8071083247414</v>
      </c>
    </row>
    <row r="31" spans="1:7" x14ac:dyDescent="0.25">
      <c r="A31" t="s">
        <v>60</v>
      </c>
      <c r="B31" t="s">
        <v>61</v>
      </c>
      <c r="C31" s="4">
        <f>INDEX('Mean Zone'!$B$4:$H$58,MATCH($A31,'Mean Zone'!$A$4:$A$58,0),MATCH(C$1,'Mean Zone'!$B$2:$G$2,0))</f>
        <v>67858.954987753401</v>
      </c>
      <c r="D31" s="2">
        <f t="shared" si="0"/>
        <v>1.0578132017630884</v>
      </c>
      <c r="E31" s="4">
        <f ca="1">INDEX('Payroll per Unit'!$C$2:$P$53,MATCH($B31,'Payroll per Unit'!$B$2:$B$53,0),MATCH($E$1,'Payroll per Unit'!$C$1:$P$1,0))</f>
        <v>49869.160944206007</v>
      </c>
      <c r="F31" s="2">
        <f t="shared" ca="1" si="1"/>
        <v>53706.677866668768</v>
      </c>
      <c r="G31" s="7">
        <f t="shared" ca="1" si="2"/>
        <v>-3837.5169224627607</v>
      </c>
    </row>
    <row r="32" spans="1:7" x14ac:dyDescent="0.25">
      <c r="A32" t="s">
        <v>62</v>
      </c>
      <c r="B32" t="s">
        <v>63</v>
      </c>
      <c r="C32" s="4">
        <f>INDEX('Mean Zone'!$B$4:$H$58,MATCH($A32,'Mean Zone'!$A$4:$A$58,0),MATCH(C$1,'Mean Zone'!$B$2:$G$2,0))</f>
        <v>78005.843384694905</v>
      </c>
      <c r="D32" s="2">
        <f t="shared" si="0"/>
        <v>1.2159870567102875</v>
      </c>
      <c r="E32" s="4">
        <f ca="1">INDEX('Payroll per Unit'!$C$2:$P$53,MATCH($B32,'Payroll per Unit'!$B$2:$B$53,0),MATCH($E$1,'Payroll per Unit'!$C$1:$P$1,0))</f>
        <v>74324.856073767209</v>
      </c>
      <c r="F32" s="2">
        <f t="shared" ca="1" si="1"/>
        <v>61737.389017200418</v>
      </c>
      <c r="G32" s="7">
        <f t="shared" ca="1" si="2"/>
        <v>12587.467056566791</v>
      </c>
    </row>
    <row r="33" spans="1:7" x14ac:dyDescent="0.25">
      <c r="A33" t="s">
        <v>64</v>
      </c>
      <c r="B33" t="s">
        <v>65</v>
      </c>
      <c r="C33" s="4">
        <f>INDEX('Mean Zone'!$B$4:$H$58,MATCH($A33,'Mean Zone'!$A$4:$A$58,0),MATCH(C$1,'Mean Zone'!$B$2:$G$2,0))</f>
        <v>61914.808446768999</v>
      </c>
      <c r="D33" s="2">
        <f t="shared" si="0"/>
        <v>0.96515340932445648</v>
      </c>
      <c r="E33" s="4">
        <f ca="1">INDEX('Payroll per Unit'!$C$2:$P$53,MATCH($B33,'Payroll per Unit'!$B$2:$B$53,0),MATCH($E$1,'Payroll per Unit'!$C$1:$P$1,0))</f>
        <v>39884.441515650738</v>
      </c>
      <c r="F33" s="2">
        <f t="shared" ca="1" si="1"/>
        <v>49002.20866983931</v>
      </c>
      <c r="G33" s="7">
        <f t="shared" ca="1" si="2"/>
        <v>-9117.767154188572</v>
      </c>
    </row>
    <row r="34" spans="1:7" x14ac:dyDescent="0.25">
      <c r="A34" t="s">
        <v>66</v>
      </c>
      <c r="B34" t="s">
        <v>67</v>
      </c>
      <c r="C34" s="4">
        <f>INDEX('Mean Zone'!$B$4:$H$58,MATCH($A34,'Mean Zone'!$A$4:$A$58,0),MATCH(C$1,'Mean Zone'!$B$2:$G$2,0))</f>
        <v>81155.859583681595</v>
      </c>
      <c r="D34" s="2">
        <f t="shared" si="0"/>
        <v>1.2650908002273673</v>
      </c>
      <c r="E34" s="4">
        <f ca="1">INDEX('Payroll per Unit'!$C$2:$P$53,MATCH($B34,'Payroll per Unit'!$B$2:$B$53,0),MATCH($E$1,'Payroll per Unit'!$C$1:$P$1,0))</f>
        <v>69526.152510583575</v>
      </c>
      <c r="F34" s="2">
        <f t="shared" ca="1" si="1"/>
        <v>64230.455780522934</v>
      </c>
      <c r="G34" s="7">
        <f t="shared" ca="1" si="2"/>
        <v>5295.6967300606411</v>
      </c>
    </row>
    <row r="35" spans="1:7" x14ac:dyDescent="0.25">
      <c r="A35" t="s">
        <v>68</v>
      </c>
      <c r="B35" t="s">
        <v>69</v>
      </c>
      <c r="C35" s="4">
        <f>INDEX('Mean Zone'!$B$4:$H$58,MATCH($A35,'Mean Zone'!$A$4:$A$58,0),MATCH(C$1,'Mean Zone'!$B$2:$G$2,0))</f>
        <v>65179.065790362503</v>
      </c>
      <c r="D35" s="2">
        <f t="shared" si="0"/>
        <v>1.0160379906244261</v>
      </c>
      <c r="E35" s="4">
        <f ca="1">INDEX('Payroll per Unit'!$C$2:$P$53,MATCH($B35,'Payroll per Unit'!$B$2:$B$53,0),MATCH($E$1,'Payroll per Unit'!$C$1:$P$1,0))</f>
        <v>36844.308057998576</v>
      </c>
      <c r="F35" s="2">
        <f t="shared" ca="1" si="1"/>
        <v>51585.691095378039</v>
      </c>
      <c r="G35" s="7">
        <f t="shared" ca="1" si="2"/>
        <v>-14741.383037379463</v>
      </c>
    </row>
    <row r="36" spans="1:7" x14ac:dyDescent="0.25">
      <c r="A36" t="s">
        <v>70</v>
      </c>
      <c r="B36" t="s">
        <v>71</v>
      </c>
      <c r="C36" s="4">
        <f>INDEX('Mean Zone'!$B$4:$H$58,MATCH($A36,'Mean Zone'!$A$4:$A$58,0),MATCH(C$1,'Mean Zone'!$B$2:$G$2,0))</f>
        <v>56229.674471166698</v>
      </c>
      <c r="D36" s="2">
        <f t="shared" si="0"/>
        <v>0.8765312109090917</v>
      </c>
      <c r="E36" s="4">
        <f ca="1">INDEX('Payroll per Unit'!$C$2:$P$53,MATCH($B36,'Payroll per Unit'!$B$2:$B$53,0),MATCH($E$1,'Payroll per Unit'!$C$1:$P$1,0))</f>
        <v>42407.828957239311</v>
      </c>
      <c r="F36" s="2">
        <f t="shared" ca="1" si="1"/>
        <v>44502.73385311645</v>
      </c>
      <c r="G36" s="7">
        <f t="shared" ca="1" si="2"/>
        <v>-2094.9048958771382</v>
      </c>
    </row>
    <row r="37" spans="1:7" x14ac:dyDescent="0.25">
      <c r="A37" t="s">
        <v>72</v>
      </c>
      <c r="B37" t="s">
        <v>73</v>
      </c>
      <c r="C37" s="4">
        <f>INDEX('Mean Zone'!$B$4:$H$58,MATCH($A37,'Mean Zone'!$A$4:$A$58,0),MATCH(C$1,'Mean Zone'!$B$2:$G$2,0))</f>
        <v>64460.946468083697</v>
      </c>
      <c r="D37" s="2">
        <f t="shared" si="0"/>
        <v>1.0048436523136641</v>
      </c>
      <c r="E37" s="4">
        <f ca="1">INDEX('Payroll per Unit'!$C$2:$P$53,MATCH($B37,'Payroll per Unit'!$B$2:$B$53,0),MATCH($E$1,'Payroll per Unit'!$C$1:$P$1,0))</f>
        <v>49201.132995506261</v>
      </c>
      <c r="F37" s="2">
        <f t="shared" ca="1" si="1"/>
        <v>51017.338648476682</v>
      </c>
      <c r="G37" s="7">
        <f t="shared" ca="1" si="2"/>
        <v>-1816.2056529704205</v>
      </c>
    </row>
    <row r="38" spans="1:7" x14ac:dyDescent="0.25">
      <c r="A38" t="s">
        <v>74</v>
      </c>
      <c r="B38" t="s">
        <v>75</v>
      </c>
      <c r="C38" s="4">
        <f>INDEX('Mean Zone'!$B$4:$H$58,MATCH($A38,'Mean Zone'!$A$4:$A$58,0),MATCH(C$1,'Mean Zone'!$B$2:$G$2,0))</f>
        <v>56945.135069318501</v>
      </c>
      <c r="D38" s="2">
        <f t="shared" si="0"/>
        <v>0.88768410393850661</v>
      </c>
      <c r="E38" s="4">
        <f ca="1">INDEX('Payroll per Unit'!$C$2:$P$53,MATCH($B38,'Payroll per Unit'!$B$2:$B$53,0),MATCH($E$1,'Payroll per Unit'!$C$1:$P$1,0))</f>
        <v>38319.746835443038</v>
      </c>
      <c r="F38" s="2">
        <f t="shared" ca="1" si="1"/>
        <v>45068.982064250376</v>
      </c>
      <c r="G38" s="7">
        <f t="shared" ca="1" si="2"/>
        <v>-6749.235228807338</v>
      </c>
    </row>
    <row r="39" spans="1:7" x14ac:dyDescent="0.25">
      <c r="A39" t="s">
        <v>76</v>
      </c>
      <c r="B39" t="s">
        <v>77</v>
      </c>
      <c r="C39" s="4">
        <f>INDEX('Mean Zone'!$B$4:$H$58,MATCH($A39,'Mean Zone'!$A$4:$A$58,0),MATCH(C$1,'Mean Zone'!$B$2:$G$2,0))</f>
        <v>65717.523561465001</v>
      </c>
      <c r="D39" s="2">
        <f t="shared" si="0"/>
        <v>1.0244316910426972</v>
      </c>
      <c r="E39" s="4">
        <f ca="1">INDEX('Payroll per Unit'!$C$2:$P$53,MATCH($B39,'Payroll per Unit'!$B$2:$B$53,0),MATCH($E$1,'Payroll per Unit'!$C$1:$P$1,0))</f>
        <v>55240.650410372305</v>
      </c>
      <c r="F39" s="2">
        <f t="shared" ca="1" si="1"/>
        <v>52011.851180846854</v>
      </c>
      <c r="G39" s="7">
        <f t="shared" ca="1" si="2"/>
        <v>3228.7992295254517</v>
      </c>
    </row>
    <row r="40" spans="1:7" x14ac:dyDescent="0.25">
      <c r="A40" t="s">
        <v>78</v>
      </c>
      <c r="B40" t="s">
        <v>79</v>
      </c>
      <c r="C40" s="4">
        <f>INDEX('Mean Zone'!$B$4:$H$58,MATCH($A40,'Mean Zone'!$A$4:$A$58,0),MATCH(C$1,'Mean Zone'!$B$2:$G$2,0))</f>
        <v>69524.911961256294</v>
      </c>
      <c r="D40" s="2">
        <f t="shared" si="0"/>
        <v>1.0837828218443095</v>
      </c>
      <c r="E40" s="4">
        <f ca="1">INDEX('Payroll per Unit'!$C$2:$P$53,MATCH($B40,'Payroll per Unit'!$B$2:$B$53,0),MATCH($E$1,'Payroll per Unit'!$C$1:$P$1,0))</f>
        <v>50587.99319213313</v>
      </c>
      <c r="F40" s="2">
        <f t="shared" ca="1" si="1"/>
        <v>55025.192343229719</v>
      </c>
      <c r="G40" s="7">
        <f t="shared" ca="1" si="2"/>
        <v>-4437.199151096589</v>
      </c>
    </row>
    <row r="41" spans="1:7" x14ac:dyDescent="0.25">
      <c r="A41" t="s">
        <v>80</v>
      </c>
      <c r="B41" t="s">
        <v>81</v>
      </c>
      <c r="C41" s="4">
        <f>INDEX('Mean Zone'!$B$4:$H$58,MATCH($A41,'Mean Zone'!$A$4:$A$58,0),MATCH(C$1,'Mean Zone'!$B$2:$G$2,0))</f>
        <v>73633.513986408696</v>
      </c>
      <c r="D41" s="2">
        <f t="shared" si="0"/>
        <v>1.1478293940878863</v>
      </c>
      <c r="E41" s="4">
        <f ca="1">INDEX('Payroll per Unit'!$C$2:$P$53,MATCH($B41,'Payroll per Unit'!$B$2:$B$53,0),MATCH($E$1,'Payroll per Unit'!$C$1:$P$1,0))</f>
        <v>77404.761783439491</v>
      </c>
      <c r="F41" s="2">
        <f t="shared" ca="1" si="1"/>
        <v>58276.927733010263</v>
      </c>
      <c r="G41" s="7">
        <f t="shared" ca="1" si="2"/>
        <v>19127.834050429228</v>
      </c>
    </row>
    <row r="42" spans="1:7" x14ac:dyDescent="0.25">
      <c r="A42" t="s">
        <v>82</v>
      </c>
      <c r="B42" t="s">
        <v>83</v>
      </c>
      <c r="C42" s="4">
        <f>INDEX('Mean Zone'!$B$4:$H$58,MATCH($A42,'Mean Zone'!$A$4:$A$58,0),MATCH(C$1,'Mean Zone'!$B$2:$G$2,0))</f>
        <v>58992.530433624801</v>
      </c>
      <c r="D42" s="2">
        <f t="shared" si="0"/>
        <v>0.91959974198484273</v>
      </c>
      <c r="E42" s="4">
        <f ca="1">INDEX('Payroll per Unit'!$C$2:$P$53,MATCH($B42,'Payroll per Unit'!$B$2:$B$53,0),MATCH($E$1,'Payroll per Unit'!$C$1:$P$1,0))</f>
        <v>33155.08207818582</v>
      </c>
      <c r="F42" s="2">
        <f t="shared" ca="1" si="1"/>
        <v>46689.384313538678</v>
      </c>
      <c r="G42" s="7">
        <f t="shared" ca="1" si="2"/>
        <v>-13534.302235352858</v>
      </c>
    </row>
    <row r="43" spans="1:7" x14ac:dyDescent="0.25">
      <c r="A43" t="s">
        <v>84</v>
      </c>
      <c r="B43" t="s">
        <v>85</v>
      </c>
      <c r="C43" s="4">
        <f>INDEX('Mean Zone'!$B$4:$H$58,MATCH($A43,'Mean Zone'!$A$4:$A$58,0),MATCH(C$1,'Mean Zone'!$B$2:$G$2,0))</f>
        <v>56757.265452769097</v>
      </c>
      <c r="D43" s="2">
        <f t="shared" si="0"/>
        <v>0.88475551535897434</v>
      </c>
      <c r="E43" s="4">
        <f ca="1">INDEX('Payroll per Unit'!$C$2:$P$53,MATCH($B43,'Payroll per Unit'!$B$2:$B$53,0),MATCH($E$1,'Payroll per Unit'!$C$1:$P$1,0))</f>
        <v>38512.3359375</v>
      </c>
      <c r="F43" s="2">
        <f t="shared" ca="1" si="1"/>
        <v>44920.293464805036</v>
      </c>
      <c r="G43" s="7">
        <f t="shared" ca="1" si="2"/>
        <v>-6407.9575273050359</v>
      </c>
    </row>
    <row r="44" spans="1:7" x14ac:dyDescent="0.25">
      <c r="A44" t="s">
        <v>86</v>
      </c>
      <c r="B44" t="s">
        <v>87</v>
      </c>
      <c r="C44" s="4">
        <f>INDEX('Mean Zone'!$B$4:$H$58,MATCH($A44,'Mean Zone'!$A$4:$A$58,0),MATCH(C$1,'Mean Zone'!$B$2:$G$2,0))</f>
        <v>60639.588489205402</v>
      </c>
      <c r="D44" s="2">
        <f t="shared" si="0"/>
        <v>0.94527475798793081</v>
      </c>
      <c r="E44" s="4">
        <f ca="1">INDEX('Payroll per Unit'!$C$2:$P$53,MATCH($B44,'Payroll per Unit'!$B$2:$B$53,0),MATCH($E$1,'Payroll per Unit'!$C$1:$P$1,0))</f>
        <v>34877.835872235875</v>
      </c>
      <c r="F44" s="2">
        <f t="shared" ca="1" si="1"/>
        <v>47992.941322849139</v>
      </c>
      <c r="G44" s="7">
        <f t="shared" ca="1" si="2"/>
        <v>-13115.105450613264</v>
      </c>
    </row>
    <row r="45" spans="1:7" x14ac:dyDescent="0.25">
      <c r="A45" t="s">
        <v>88</v>
      </c>
      <c r="B45" t="s">
        <v>89</v>
      </c>
      <c r="C45" s="4">
        <f>INDEX('Mean Zone'!$B$4:$H$58,MATCH($A45,'Mean Zone'!$A$4:$A$58,0),MATCH(C$1,'Mean Zone'!$B$2:$G$2,0))</f>
        <v>68674.294443120496</v>
      </c>
      <c r="D45" s="2">
        <f t="shared" si="0"/>
        <v>1.070523047353273</v>
      </c>
      <c r="E45" s="4">
        <f ca="1">INDEX('Payroll per Unit'!$C$2:$P$53,MATCH($B45,'Payroll per Unit'!$B$2:$B$53,0),MATCH($E$1,'Payroll per Unit'!$C$1:$P$1,0))</f>
        <v>37149.008717533929</v>
      </c>
      <c r="F45" s="2">
        <f t="shared" ca="1" si="1"/>
        <v>54351.974769476779</v>
      </c>
      <c r="G45" s="7">
        <f t="shared" ca="1" si="2"/>
        <v>-17202.966051942851</v>
      </c>
    </row>
    <row r="46" spans="1:7" x14ac:dyDescent="0.25">
      <c r="A46" t="s">
        <v>90</v>
      </c>
      <c r="B46" t="s">
        <v>91</v>
      </c>
      <c r="C46" s="4">
        <f>INDEX('Mean Zone'!$B$4:$H$58,MATCH($A46,'Mean Zone'!$A$4:$A$58,0),MATCH(C$1,'Mean Zone'!$B$2:$G$2,0))</f>
        <v>64150.22508194347</v>
      </c>
      <c r="D46" s="2">
        <f t="shared" si="0"/>
        <v>1</v>
      </c>
      <c r="E46" s="4">
        <f ca="1">INDEX('Payroll per Unit'!$C$2:$P$53,MATCH($B46,'Payroll per Unit'!$B$2:$B$53,0),MATCH($E$1,'Payroll per Unit'!$C$1:$P$1,0))</f>
        <v>50771.419544730838</v>
      </c>
      <c r="F46" s="2">
        <f t="shared" ca="1" si="1"/>
        <v>50771.419544730838</v>
      </c>
      <c r="G46" s="7">
        <f t="shared" ca="1" si="2"/>
        <v>0</v>
      </c>
    </row>
    <row r="47" spans="1:7" x14ac:dyDescent="0.25">
      <c r="A47" t="s">
        <v>92</v>
      </c>
      <c r="B47" t="s">
        <v>93</v>
      </c>
      <c r="C47" s="4">
        <f>INDEX('Mean Zone'!$B$4:$H$58,MATCH($A47,'Mean Zone'!$A$4:$A$58,0),MATCH(C$1,'Mean Zone'!$B$2:$G$2,0))</f>
        <v>62272.951509602397</v>
      </c>
      <c r="D47" s="2">
        <f t="shared" si="0"/>
        <v>0.97073629016978347</v>
      </c>
      <c r="E47" s="4">
        <f ca="1">INDEX('Payroll per Unit'!$C$2:$P$53,MATCH($B47,'Payroll per Unit'!$B$2:$B$53,0),MATCH($E$1,'Payroll per Unit'!$C$1:$P$1,0))</f>
        <v>43914.020970873789</v>
      </c>
      <c r="F47" s="2">
        <f t="shared" ca="1" si="1"/>
        <v>49285.659455505651</v>
      </c>
      <c r="G47" s="7">
        <f t="shared" ca="1" si="2"/>
        <v>-5371.6384846318615</v>
      </c>
    </row>
    <row r="48" spans="1:7" x14ac:dyDescent="0.25">
      <c r="A48" t="s">
        <v>94</v>
      </c>
      <c r="B48" t="s">
        <v>95</v>
      </c>
      <c r="C48" s="4">
        <f>INDEX('Mean Zone'!$B$4:$H$58,MATCH($A48,'Mean Zone'!$A$4:$A$58,0),MATCH(C$1,'Mean Zone'!$B$2:$G$2,0))</f>
        <v>62530.906551205699</v>
      </c>
      <c r="D48" s="2">
        <f t="shared" si="0"/>
        <v>0.97475739907896963</v>
      </c>
      <c r="E48" s="4">
        <f ca="1">INDEX('Payroll per Unit'!$C$2:$P$53,MATCH($B48,'Payroll per Unit'!$B$2:$B$53,0),MATCH($E$1,'Payroll per Unit'!$C$1:$P$1,0))</f>
        <v>48106.62081447964</v>
      </c>
      <c r="F48" s="2">
        <f t="shared" ca="1" si="1"/>
        <v>49489.816862968997</v>
      </c>
      <c r="G48" s="7">
        <f t="shared" ca="1" si="2"/>
        <v>-1383.1960484893571</v>
      </c>
    </row>
    <row r="49" spans="1:7" x14ac:dyDescent="0.25">
      <c r="A49" t="s">
        <v>96</v>
      </c>
      <c r="B49" t="s">
        <v>97</v>
      </c>
      <c r="C49" s="4">
        <f>INDEX('Mean Zone'!$B$4:$H$58,MATCH($A49,'Mean Zone'!$A$4:$A$58,0),MATCH(C$1,'Mean Zone'!$B$2:$G$2,0))</f>
        <v>74143.688102809101</v>
      </c>
      <c r="D49" s="2">
        <f t="shared" si="0"/>
        <v>1.1557821973048465</v>
      </c>
      <c r="E49" s="4">
        <f ca="1">INDEX('Payroll per Unit'!$C$2:$P$53,MATCH($B49,'Payroll per Unit'!$B$2:$B$53,0),MATCH($E$1,'Payroll per Unit'!$C$1:$P$1,0))</f>
        <v>40660.673452768729</v>
      </c>
      <c r="F49" s="2">
        <f t="shared" ca="1" si="1"/>
        <v>58680.702841695238</v>
      </c>
      <c r="G49" s="7">
        <f t="shared" ca="1" si="2"/>
        <v>-18020.029388926509</v>
      </c>
    </row>
    <row r="50" spans="1:7" x14ac:dyDescent="0.25">
      <c r="A50" t="s">
        <v>98</v>
      </c>
      <c r="B50" t="s">
        <v>99</v>
      </c>
      <c r="C50" s="4">
        <f>INDEX('Mean Zone'!$B$4:$H$58,MATCH($A50,'Mean Zone'!$A$4:$A$58,0),MATCH(C$1,'Mean Zone'!$B$2:$G$2,0))</f>
        <v>72115.063700089595</v>
      </c>
      <c r="D50" s="2">
        <f t="shared" si="0"/>
        <v>1.1241591687008439</v>
      </c>
      <c r="E50" s="4">
        <f ca="1">INDEX('Payroll per Unit'!$C$2:$P$53,MATCH($B50,'Payroll per Unit'!$B$2:$B$53,0),MATCH($E$1,'Payroll per Unit'!$C$1:$P$1,0))</f>
        <v>53913.897063185999</v>
      </c>
      <c r="F50" s="2">
        <f t="shared" ca="1" si="1"/>
        <v>57075.156789166394</v>
      </c>
      <c r="G50" s="7">
        <f t="shared" ca="1" si="2"/>
        <v>-3161.2597259803952</v>
      </c>
    </row>
    <row r="51" spans="1:7" x14ac:dyDescent="0.25">
      <c r="A51" t="s">
        <v>100</v>
      </c>
      <c r="B51" t="s">
        <v>101</v>
      </c>
      <c r="C51" s="4">
        <f>INDEX('Mean Zone'!$B$4:$H$58,MATCH($A51,'Mean Zone'!$A$4:$A$58,0),MATCH(C$1,'Mean Zone'!$B$2:$G$2,0))</f>
        <v>55533.489449554203</v>
      </c>
      <c r="D51" s="2">
        <f t="shared" si="0"/>
        <v>0.86567879346670229</v>
      </c>
      <c r="E51" s="4">
        <f ca="1">INDEX('Payroll per Unit'!$C$2:$P$53,MATCH($B51,'Payroll per Unit'!$B$2:$B$53,0),MATCH($E$1,'Payroll per Unit'!$C$1:$P$1,0))</f>
        <v>31156.143543373833</v>
      </c>
      <c r="F51" s="2">
        <f t="shared" ca="1" si="1"/>
        <v>43951.74121407434</v>
      </c>
      <c r="G51" s="7">
        <f t="shared" ca="1" si="2"/>
        <v>-12795.597670700507</v>
      </c>
    </row>
    <row r="52" spans="1:7" x14ac:dyDescent="0.25">
      <c r="A52" t="s">
        <v>102</v>
      </c>
      <c r="B52" t="s">
        <v>103</v>
      </c>
      <c r="C52" s="4">
        <f>INDEX('Mean Zone'!$B$4:$H$58,MATCH($A52,'Mean Zone'!$A$4:$A$58,0),MATCH(C$1,'Mean Zone'!$B$2:$G$2,0))</f>
        <v>62853.807746662402</v>
      </c>
      <c r="D52" s="2">
        <f t="shared" si="0"/>
        <v>0.97979091525204987</v>
      </c>
      <c r="E52" s="4">
        <f ca="1">INDEX('Payroll per Unit'!$C$2:$P$53,MATCH($B52,'Payroll per Unit'!$B$2:$B$53,0),MATCH($E$1,'Payroll per Unit'!$C$1:$P$1,0))</f>
        <v>50522.343392909461</v>
      </c>
      <c r="F52" s="2">
        <f t="shared" ca="1" si="1"/>
        <v>49745.375624377637</v>
      </c>
      <c r="G52" s="7">
        <f t="shared" ca="1" si="2"/>
        <v>776.96776853182382</v>
      </c>
    </row>
    <row r="53" spans="1:7" x14ac:dyDescent="0.25">
      <c r="A53" t="s">
        <v>104</v>
      </c>
      <c r="B53" t="s">
        <v>105</v>
      </c>
      <c r="C53" s="4">
        <f>INDEX('Mean Zone'!$B$4:$H$58,MATCH($A53,'Mean Zone'!$A$4:$A$58,0),MATCH(C$1,'Mean Zone'!$B$2:$G$2,0))</f>
        <v>60453.797541198001</v>
      </c>
      <c r="D53" s="2">
        <f t="shared" si="0"/>
        <v>0.94237857254555579</v>
      </c>
      <c r="E53" s="4">
        <f ca="1">INDEX('Payroll per Unit'!$C$2:$P$53,MATCH($B53,'Payroll per Unit'!$B$2:$B$53,0),MATCH($E$1,'Payroll per Unit'!$C$1:$P$1,0))</f>
        <v>44808.498309995171</v>
      </c>
      <c r="F53" s="2">
        <f t="shared" ca="1" si="1"/>
        <v>47845.897876674979</v>
      </c>
      <c r="G53" s="7">
        <f t="shared" ca="1" si="2"/>
        <v>-3037.3995666798073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D24" sqref="D24"/>
    </sheetView>
  </sheetViews>
  <sheetFormatPr defaultColWidth="11" defaultRowHeight="15.75" x14ac:dyDescent="0.25"/>
  <cols>
    <col min="4" max="4" width="10.625" bestFit="1" customWidth="1"/>
    <col min="6" max="6" width="20.75" bestFit="1" customWidth="1"/>
    <col min="7" max="7" width="20.25" bestFit="1" customWidth="1"/>
    <col min="9" max="9" width="25.125" bestFit="1" customWidth="1"/>
    <col min="10" max="10" width="17" bestFit="1" customWidth="1"/>
    <col min="11" max="11" width="20.625" bestFit="1" customWidth="1"/>
    <col min="12" max="12" width="24.625" bestFit="1" customWidth="1"/>
  </cols>
  <sheetData>
    <row r="1" spans="1:7" x14ac:dyDescent="0.25">
      <c r="A1" t="s">
        <v>0</v>
      </c>
      <c r="B1" t="s">
        <v>1</v>
      </c>
      <c r="C1">
        <f>INDEX('Category - Zone Crosswalk'!$B$2:$B$15,MATCH('K-12'!$E$1,'Category - Zone Crosswalk'!$A$2:$A$15,0))</f>
        <v>4</v>
      </c>
      <c r="D1" t="s">
        <v>128</v>
      </c>
      <c r="E1" t="str">
        <f ca="1">MID(CELL("filename",A1),FIND("]",CELL("filename",A1))+1,255)</f>
        <v>Police</v>
      </c>
      <c r="F1" t="s">
        <v>139</v>
      </c>
      <c r="G1" t="s">
        <v>140</v>
      </c>
    </row>
    <row r="2" spans="1:7" x14ac:dyDescent="0.25">
      <c r="A2" t="s">
        <v>2</v>
      </c>
      <c r="B2" t="s">
        <v>3</v>
      </c>
      <c r="C2" s="4">
        <f>INDEX('Mean Zone'!$B$4:$H$58,MATCH($A2,'Mean Zone'!$A$4:$A$58,0),MATCH(C$1,'Mean Zone'!$B$2:$G$2,0))</f>
        <v>63081.487719698503</v>
      </c>
      <c r="D2" s="2">
        <f t="shared" ref="D2:D53" si="0">INDEX(C$2:C$53,MATCH($B2,$B$2:$B$53,0))/INDEX(C$2:C$53,MATCH("United States",$B$2:$B$53,0))</f>
        <v>0.98334008398443196</v>
      </c>
      <c r="E2" s="4">
        <f ca="1">INDEX('Payroll per Unit'!$C$2:$P$53,MATCH($B2,'Payroll per Unit'!$B$2:$B$53,0),MATCH($E$1,'Payroll per Unit'!$C$1:$P$1,0))</f>
        <v>43530.3932468602</v>
      </c>
      <c r="F2" s="2">
        <f t="shared" ref="F2:F53" ca="1" si="1">INDEX(E$2:E$53,MATCH("United States",$B$2:$B$53,0))*D2</f>
        <v>64180.586026171717</v>
      </c>
      <c r="G2" s="7">
        <f ca="1">E2-F2</f>
        <v>-20650.192779311517</v>
      </c>
    </row>
    <row r="3" spans="1:7" x14ac:dyDescent="0.25">
      <c r="A3" t="s">
        <v>4</v>
      </c>
      <c r="B3" t="s">
        <v>5</v>
      </c>
      <c r="C3" s="4">
        <f>INDEX('Mean Zone'!$B$4:$H$58,MATCH($A3,'Mean Zone'!$A$4:$A$58,0),MATCH(C$1,'Mean Zone'!$B$2:$G$2,0))</f>
        <v>70242.904103554596</v>
      </c>
      <c r="D3" s="2">
        <f t="shared" si="0"/>
        <v>1.0949751776214118</v>
      </c>
      <c r="E3" s="4">
        <f ca="1">INDEX('Payroll per Unit'!$C$2:$P$53,MATCH($B3,'Payroll per Unit'!$B$2:$B$53,0),MATCH($E$1,'Payroll per Unit'!$C$1:$P$1,0))</f>
        <v>76028.478858889459</v>
      </c>
      <c r="F3" s="2">
        <f t="shared" ca="1" si="1"/>
        <v>71466.77912192815</v>
      </c>
      <c r="G3" s="7">
        <f t="shared" ref="G3:G53" ca="1" si="2">E3-F3</f>
        <v>4561.6997369613091</v>
      </c>
    </row>
    <row r="4" spans="1:7" x14ac:dyDescent="0.25">
      <c r="A4" t="s">
        <v>6</v>
      </c>
      <c r="B4" t="s">
        <v>7</v>
      </c>
      <c r="C4" s="4">
        <f>INDEX('Mean Zone'!$B$4:$H$58,MATCH($A4,'Mean Zone'!$A$4:$A$58,0),MATCH(C$1,'Mean Zone'!$B$2:$G$2,0))</f>
        <v>62856.643550241402</v>
      </c>
      <c r="D4" s="2">
        <f t="shared" si="0"/>
        <v>0.97983512092046932</v>
      </c>
      <c r="E4" s="4">
        <f ca="1">INDEX('Payroll per Unit'!$C$2:$P$53,MATCH($B4,'Payroll per Unit'!$B$2:$B$53,0),MATCH($E$1,'Payroll per Unit'!$C$1:$P$1,0))</f>
        <v>62970.985074626864</v>
      </c>
      <c r="F4" s="2">
        <f t="shared" ca="1" si="1"/>
        <v>63951.824291438272</v>
      </c>
      <c r="G4" s="7">
        <f t="shared" ca="1" si="2"/>
        <v>-980.83921681140782</v>
      </c>
    </row>
    <row r="5" spans="1:7" x14ac:dyDescent="0.25">
      <c r="A5" t="s">
        <v>8</v>
      </c>
      <c r="B5" t="s">
        <v>9</v>
      </c>
      <c r="C5" s="4">
        <f>INDEX('Mean Zone'!$B$4:$H$58,MATCH($A5,'Mean Zone'!$A$4:$A$58,0),MATCH(C$1,'Mean Zone'!$B$2:$G$2,0))</f>
        <v>58173.853081583598</v>
      </c>
      <c r="D5" s="2">
        <f t="shared" si="0"/>
        <v>0.90683786389329357</v>
      </c>
      <c r="E5" s="4">
        <f ca="1">INDEX('Payroll per Unit'!$C$2:$P$53,MATCH($B5,'Payroll per Unit'!$B$2:$B$53,0),MATCH($E$1,'Payroll per Unit'!$C$1:$P$1,0))</f>
        <v>41037.329581428072</v>
      </c>
      <c r="F5" s="2">
        <f t="shared" ca="1" si="1"/>
        <v>59187.443371132584</v>
      </c>
      <c r="G5" s="7">
        <f t="shared" ca="1" si="2"/>
        <v>-18150.113789704512</v>
      </c>
    </row>
    <row r="6" spans="1:7" x14ac:dyDescent="0.25">
      <c r="A6" t="s">
        <v>10</v>
      </c>
      <c r="B6" t="s">
        <v>11</v>
      </c>
      <c r="C6" s="4">
        <f>INDEX('Mean Zone'!$B$4:$H$58,MATCH($A6,'Mean Zone'!$A$4:$A$58,0),MATCH(C$1,'Mean Zone'!$B$2:$G$2,0))</f>
        <v>78113.635791720706</v>
      </c>
      <c r="D6" s="2">
        <f t="shared" si="0"/>
        <v>1.2176673689288044</v>
      </c>
      <c r="E6" s="4">
        <f ca="1">INDEX('Payroll per Unit'!$C$2:$P$53,MATCH($B6,'Payroll per Unit'!$B$2:$B$53,0),MATCH($E$1,'Payroll per Unit'!$C$1:$P$1,0))</f>
        <v>89933.718895145299</v>
      </c>
      <c r="F6" s="2">
        <f t="shared" ca="1" si="1"/>
        <v>79474.646254768741</v>
      </c>
      <c r="G6" s="7">
        <f t="shared" ca="1" si="2"/>
        <v>10459.072640376558</v>
      </c>
    </row>
    <row r="7" spans="1:7" x14ac:dyDescent="0.25">
      <c r="A7" t="s">
        <v>12</v>
      </c>
      <c r="B7" t="s">
        <v>13</v>
      </c>
      <c r="C7" s="4">
        <f>INDEX('Mean Zone'!$B$4:$H$58,MATCH($A7,'Mean Zone'!$A$4:$A$58,0),MATCH(C$1,'Mean Zone'!$B$2:$G$2,0))</f>
        <v>69999.840711413897</v>
      </c>
      <c r="D7" s="2">
        <f t="shared" si="0"/>
        <v>1.0911862058472641</v>
      </c>
      <c r="E7" s="4">
        <f ca="1">INDEX('Payroll per Unit'!$C$2:$P$53,MATCH($B7,'Payroll per Unit'!$B$2:$B$53,0),MATCH($E$1,'Payroll per Unit'!$C$1:$P$1,0))</f>
        <v>72651.100126573845</v>
      </c>
      <c r="F7" s="2">
        <f t="shared" ca="1" si="1"/>
        <v>71219.480722460823</v>
      </c>
      <c r="G7" s="7">
        <f t="shared" ca="1" si="2"/>
        <v>1431.619404113022</v>
      </c>
    </row>
    <row r="8" spans="1:7" x14ac:dyDescent="0.25">
      <c r="A8" t="s">
        <v>14</v>
      </c>
      <c r="B8" t="s">
        <v>15</v>
      </c>
      <c r="C8" s="4">
        <f>INDEX('Mean Zone'!$B$4:$H$58,MATCH($A8,'Mean Zone'!$A$4:$A$58,0),MATCH(C$1,'Mean Zone'!$B$2:$G$2,0))</f>
        <v>75990.326731272493</v>
      </c>
      <c r="D8" s="2">
        <f t="shared" si="0"/>
        <v>1.1845683570744272</v>
      </c>
      <c r="E8" s="4">
        <f ca="1">INDEX('Payroll per Unit'!$C$2:$P$53,MATCH($B8,'Payroll per Unit'!$B$2:$B$53,0),MATCH($E$1,'Payroll per Unit'!$C$1:$P$1,0))</f>
        <v>80101.851526600629</v>
      </c>
      <c r="F8" s="2">
        <f t="shared" ca="1" si="1"/>
        <v>77314.341786050703</v>
      </c>
      <c r="G8" s="7">
        <f t="shared" ca="1" si="2"/>
        <v>2787.5097405499255</v>
      </c>
    </row>
    <row r="9" spans="1:7" x14ac:dyDescent="0.25">
      <c r="A9" t="s">
        <v>16</v>
      </c>
      <c r="B9" t="s">
        <v>17</v>
      </c>
      <c r="C9" s="4">
        <f>INDEX('Mean Zone'!$B$4:$H$58,MATCH($A9,'Mean Zone'!$A$4:$A$58,0),MATCH(C$1,'Mean Zone'!$B$2:$G$2,0))</f>
        <v>71559.517539457302</v>
      </c>
      <c r="D9" s="2">
        <f t="shared" si="0"/>
        <v>1.1154990874630515</v>
      </c>
      <c r="E9" s="4">
        <f ca="1">INDEX('Payroll per Unit'!$C$2:$P$53,MATCH($B9,'Payroll per Unit'!$B$2:$B$53,0),MATCH($E$1,'Payroll per Unit'!$C$1:$P$1,0))</f>
        <v>69431.112368633796</v>
      </c>
      <c r="F9" s="2">
        <f t="shared" ca="1" si="1"/>
        <v>72806.33253039635</v>
      </c>
      <c r="G9" s="7">
        <f t="shared" ca="1" si="2"/>
        <v>-3375.2201617625542</v>
      </c>
    </row>
    <row r="10" spans="1:7" x14ac:dyDescent="0.25">
      <c r="A10" t="s">
        <v>18</v>
      </c>
      <c r="B10" t="s">
        <v>19</v>
      </c>
      <c r="C10" s="4">
        <f>INDEX('Mean Zone'!$B$4:$H$58,MATCH($A10,'Mean Zone'!$A$4:$A$58,0),MATCH(C$1,'Mean Zone'!$B$2:$G$2,0))</f>
        <v>79582.026996587505</v>
      </c>
      <c r="D10" s="2">
        <f t="shared" si="0"/>
        <v>1.2405572528378808</v>
      </c>
      <c r="E10" s="4">
        <f ca="1">INDEX('Payroll per Unit'!$C$2:$P$53,MATCH($B10,'Payroll per Unit'!$B$2:$B$53,0),MATCH($E$1,'Payroll per Unit'!$C$1:$P$1,0))</f>
        <v>83849.08618331053</v>
      </c>
      <c r="F10" s="2">
        <f t="shared" ca="1" si="1"/>
        <v>80968.621927358952</v>
      </c>
      <c r="G10" s="7">
        <f t="shared" ca="1" si="2"/>
        <v>2880.4642559515778</v>
      </c>
    </row>
    <row r="11" spans="1:7" x14ac:dyDescent="0.25">
      <c r="A11" t="s">
        <v>20</v>
      </c>
      <c r="B11" t="s">
        <v>21</v>
      </c>
      <c r="C11" s="4">
        <f>INDEX('Mean Zone'!$B$4:$H$58,MATCH($A11,'Mean Zone'!$A$4:$A$58,0),MATCH(C$1,'Mean Zone'!$B$2:$G$2,0))</f>
        <v>64096.649507062699</v>
      </c>
      <c r="D11" s="2">
        <f t="shared" si="0"/>
        <v>0.99916484198126609</v>
      </c>
      <c r="E11" s="4">
        <f ca="1">INDEX('Payroll per Unit'!$C$2:$P$53,MATCH($B11,'Payroll per Unit'!$B$2:$B$53,0),MATCH($E$1,'Payroll per Unit'!$C$1:$P$1,0))</f>
        <v>59806.321751606265</v>
      </c>
      <c r="F11" s="2">
        <f t="shared" ca="1" si="1"/>
        <v>65213.435452835831</v>
      </c>
      <c r="G11" s="7">
        <f t="shared" ca="1" si="2"/>
        <v>-5407.1137012295658</v>
      </c>
    </row>
    <row r="12" spans="1:7" x14ac:dyDescent="0.25">
      <c r="A12" t="s">
        <v>22</v>
      </c>
      <c r="B12" t="s">
        <v>23</v>
      </c>
      <c r="C12" s="4">
        <f>INDEX('Mean Zone'!$B$4:$H$58,MATCH($A12,'Mean Zone'!$A$4:$A$58,0),MATCH(C$1,'Mean Zone'!$B$2:$G$2,0))</f>
        <v>66874.352947758904</v>
      </c>
      <c r="D12" s="2">
        <f t="shared" si="0"/>
        <v>1.0424648216329049</v>
      </c>
      <c r="E12" s="4">
        <f ca="1">INDEX('Payroll per Unit'!$C$2:$P$53,MATCH($B12,'Payroll per Unit'!$B$2:$B$53,0),MATCH($E$1,'Payroll per Unit'!$C$1:$P$1,0))</f>
        <v>43481.574731026463</v>
      </c>
      <c r="F12" s="2">
        <f t="shared" ca="1" si="1"/>
        <v>68039.536121592348</v>
      </c>
      <c r="G12" s="7">
        <f t="shared" ca="1" si="2"/>
        <v>-24557.961390565884</v>
      </c>
    </row>
    <row r="13" spans="1:7" x14ac:dyDescent="0.25">
      <c r="A13" t="s">
        <v>24</v>
      </c>
      <c r="B13" t="s">
        <v>25</v>
      </c>
      <c r="C13" s="4">
        <f>INDEX('Mean Zone'!$B$4:$H$58,MATCH($A13,'Mean Zone'!$A$4:$A$58,0),MATCH(C$1,'Mean Zone'!$B$2:$G$2,0))</f>
        <v>61463.286316465899</v>
      </c>
      <c r="D13" s="2">
        <f t="shared" si="0"/>
        <v>0.95811489730479726</v>
      </c>
      <c r="E13" s="4">
        <f ca="1">INDEX('Payroll per Unit'!$C$2:$P$53,MATCH($B13,'Payroll per Unit'!$B$2:$B$53,0),MATCH($E$1,'Payroll per Unit'!$C$1:$P$1,0))</f>
        <v>76610.213903743323</v>
      </c>
      <c r="F13" s="2">
        <f t="shared" ca="1" si="1"/>
        <v>62534.189941961886</v>
      </c>
      <c r="G13" s="7">
        <f t="shared" ca="1" si="2"/>
        <v>14076.023961781437</v>
      </c>
    </row>
    <row r="14" spans="1:7" x14ac:dyDescent="0.25">
      <c r="A14" t="s">
        <v>26</v>
      </c>
      <c r="B14" t="s">
        <v>27</v>
      </c>
      <c r="C14" s="4">
        <f>INDEX('Mean Zone'!$B$4:$H$58,MATCH($A14,'Mean Zone'!$A$4:$A$58,0),MATCH(C$1,'Mean Zone'!$B$2:$G$2,0))</f>
        <v>57854.6714439641</v>
      </c>
      <c r="D14" s="2">
        <f t="shared" si="0"/>
        <v>0.9018623297122087</v>
      </c>
      <c r="E14" s="4">
        <f ca="1">INDEX('Payroll per Unit'!$C$2:$P$53,MATCH($B14,'Payroll per Unit'!$B$2:$B$53,0),MATCH($E$1,'Payroll per Unit'!$C$1:$P$1,0))</f>
        <v>51206.730521091813</v>
      </c>
      <c r="F14" s="2">
        <f t="shared" ca="1" si="1"/>
        <v>58862.700482343433</v>
      </c>
      <c r="G14" s="7">
        <f t="shared" ca="1" si="2"/>
        <v>-7655.9699612516197</v>
      </c>
    </row>
    <row r="15" spans="1:7" x14ac:dyDescent="0.25">
      <c r="A15" t="s">
        <v>28</v>
      </c>
      <c r="B15" t="s">
        <v>29</v>
      </c>
      <c r="C15" s="4">
        <f>INDEX('Mean Zone'!$B$4:$H$58,MATCH($A15,'Mean Zone'!$A$4:$A$58,0),MATCH(C$1,'Mean Zone'!$B$2:$G$2,0))</f>
        <v>69075.883064698704</v>
      </c>
      <c r="D15" s="2">
        <f t="shared" si="0"/>
        <v>1.0767831753741059</v>
      </c>
      <c r="E15" s="4">
        <f ca="1">INDEX('Payroll per Unit'!$C$2:$P$53,MATCH($B15,'Payroll per Unit'!$B$2:$B$53,0),MATCH($E$1,'Payroll per Unit'!$C$1:$P$1,0))</f>
        <v>75842.624337272442</v>
      </c>
      <c r="F15" s="2">
        <f t="shared" ca="1" si="1"/>
        <v>70279.42452890618</v>
      </c>
      <c r="G15" s="7">
        <f t="shared" ca="1" si="2"/>
        <v>5563.199808366262</v>
      </c>
    </row>
    <row r="16" spans="1:7" x14ac:dyDescent="0.25">
      <c r="A16" t="s">
        <v>30</v>
      </c>
      <c r="B16" t="s">
        <v>31</v>
      </c>
      <c r="C16" s="4">
        <f>INDEX('Mean Zone'!$B$4:$H$58,MATCH($A16,'Mean Zone'!$A$4:$A$58,0),MATCH(C$1,'Mean Zone'!$B$2:$G$2,0))</f>
        <v>61065.027356064398</v>
      </c>
      <c r="D16" s="2">
        <f t="shared" si="0"/>
        <v>0.95190667340702018</v>
      </c>
      <c r="E16" s="4">
        <f ca="1">INDEX('Payroll per Unit'!$C$2:$P$53,MATCH($B16,'Payroll per Unit'!$B$2:$B$53,0),MATCH($E$1,'Payroll per Unit'!$C$1:$P$1,0))</f>
        <v>47539.441979413081</v>
      </c>
      <c r="F16" s="2">
        <f t="shared" ca="1" si="1"/>
        <v>62128.991929157877</v>
      </c>
      <c r="G16" s="7">
        <f t="shared" ca="1" si="2"/>
        <v>-14589.549949744796</v>
      </c>
    </row>
    <row r="17" spans="1:7" x14ac:dyDescent="0.25">
      <c r="A17" t="s">
        <v>32</v>
      </c>
      <c r="B17" t="s">
        <v>33</v>
      </c>
      <c r="C17" s="4">
        <f>INDEX('Mean Zone'!$B$4:$H$58,MATCH($A17,'Mean Zone'!$A$4:$A$58,0),MATCH(C$1,'Mean Zone'!$B$2:$G$2,0))</f>
        <v>59107.944780441503</v>
      </c>
      <c r="D17" s="2">
        <f t="shared" si="0"/>
        <v>0.92139886812460725</v>
      </c>
      <c r="E17" s="4">
        <f ca="1">INDEX('Payroll per Unit'!$C$2:$P$53,MATCH($B17,'Payroll per Unit'!$B$2:$B$53,0),MATCH($E$1,'Payroll per Unit'!$C$1:$P$1,0))</f>
        <v>56608.552194290583</v>
      </c>
      <c r="F17" s="2">
        <f t="shared" ca="1" si="1"/>
        <v>60137.810187166979</v>
      </c>
      <c r="G17" s="7">
        <f t="shared" ca="1" si="2"/>
        <v>-3529.2579928763953</v>
      </c>
    </row>
    <row r="18" spans="1:7" x14ac:dyDescent="0.25">
      <c r="A18" t="s">
        <v>34</v>
      </c>
      <c r="B18" t="s">
        <v>35</v>
      </c>
      <c r="C18" s="4">
        <f>INDEX('Mean Zone'!$B$4:$H$58,MATCH($A18,'Mean Zone'!$A$4:$A$58,0),MATCH(C$1,'Mean Zone'!$B$2:$G$2,0))</f>
        <v>63455.5447272452</v>
      </c>
      <c r="D18" s="2">
        <f t="shared" si="0"/>
        <v>0.98917103792214434</v>
      </c>
      <c r="E18" s="4">
        <f ca="1">INDEX('Payroll per Unit'!$C$2:$P$53,MATCH($B18,'Payroll per Unit'!$B$2:$B$53,0),MATCH($E$1,'Payroll per Unit'!$C$1:$P$1,0))</f>
        <v>48789.400399733509</v>
      </c>
      <c r="F18" s="2">
        <f t="shared" ca="1" si="1"/>
        <v>64561.160404160684</v>
      </c>
      <c r="G18" s="7">
        <f t="shared" ca="1" si="2"/>
        <v>-15771.760004427175</v>
      </c>
    </row>
    <row r="19" spans="1:7" x14ac:dyDescent="0.25">
      <c r="A19" t="s">
        <v>36</v>
      </c>
      <c r="B19" t="s">
        <v>37</v>
      </c>
      <c r="C19" s="4">
        <f>INDEX('Mean Zone'!$B$4:$H$58,MATCH($A19,'Mean Zone'!$A$4:$A$58,0),MATCH(C$1,'Mean Zone'!$B$2:$G$2,0))</f>
        <v>58554.075443045302</v>
      </c>
      <c r="D19" s="2">
        <f t="shared" si="0"/>
        <v>0.91276492589465086</v>
      </c>
      <c r="E19" s="4">
        <f ca="1">INDEX('Payroll per Unit'!$C$2:$P$53,MATCH($B19,'Payroll per Unit'!$B$2:$B$53,0),MATCH($E$1,'Payroll per Unit'!$C$1:$P$1,0))</f>
        <v>47698.027805362464</v>
      </c>
      <c r="F19" s="2">
        <f t="shared" ca="1" si="1"/>
        <v>59574.290524885539</v>
      </c>
      <c r="G19" s="7">
        <f t="shared" ca="1" si="2"/>
        <v>-11876.262719523074</v>
      </c>
    </row>
    <row r="20" spans="1:7" x14ac:dyDescent="0.25">
      <c r="A20" t="s">
        <v>38</v>
      </c>
      <c r="B20" t="s">
        <v>39</v>
      </c>
      <c r="C20" s="4">
        <f>INDEX('Mean Zone'!$B$4:$H$58,MATCH($A20,'Mean Zone'!$A$4:$A$58,0),MATCH(C$1,'Mean Zone'!$B$2:$G$2,0))</f>
        <v>59232.198762659202</v>
      </c>
      <c r="D20" s="2">
        <f t="shared" si="0"/>
        <v>0.9233357901238517</v>
      </c>
      <c r="E20" s="4">
        <f ca="1">INDEX('Payroll per Unit'!$C$2:$P$53,MATCH($B20,'Payroll per Unit'!$B$2:$B$53,0),MATCH($E$1,'Payroll per Unit'!$C$1:$P$1,0))</f>
        <v>45081.245344954441</v>
      </c>
      <c r="F20" s="2">
        <f t="shared" ca="1" si="1"/>
        <v>60264.229104714592</v>
      </c>
      <c r="G20" s="7">
        <f t="shared" ca="1" si="2"/>
        <v>-15182.983759760151</v>
      </c>
    </row>
    <row r="21" spans="1:7" x14ac:dyDescent="0.25">
      <c r="A21" t="s">
        <v>40</v>
      </c>
      <c r="B21" t="s">
        <v>41</v>
      </c>
      <c r="C21" s="4">
        <f>INDEX('Mean Zone'!$B$4:$H$58,MATCH($A21,'Mean Zone'!$A$4:$A$58,0),MATCH(C$1,'Mean Zone'!$B$2:$G$2,0))</f>
        <v>58610.585233343903</v>
      </c>
      <c r="D21" s="2">
        <f t="shared" si="0"/>
        <v>0.9136458236658811</v>
      </c>
      <c r="E21" s="4">
        <f ca="1">INDEX('Payroll per Unit'!$C$2:$P$53,MATCH($B21,'Payroll per Unit'!$B$2:$B$53,0),MATCH($E$1,'Payroll per Unit'!$C$1:$P$1,0))</f>
        <v>53027.778523489935</v>
      </c>
      <c r="F21" s="2">
        <f t="shared" ca="1" si="1"/>
        <v>59631.784911728413</v>
      </c>
      <c r="G21" s="7">
        <f t="shared" ca="1" si="2"/>
        <v>-6604.0063882384784</v>
      </c>
    </row>
    <row r="22" spans="1:7" x14ac:dyDescent="0.25">
      <c r="A22" t="s">
        <v>42</v>
      </c>
      <c r="B22" t="s">
        <v>43</v>
      </c>
      <c r="C22" s="4">
        <f>INDEX('Mean Zone'!$B$4:$H$58,MATCH($A22,'Mean Zone'!$A$4:$A$58,0),MATCH(C$1,'Mean Zone'!$B$2:$G$2,0))</f>
        <v>75110.942911732898</v>
      </c>
      <c r="D22" s="2">
        <f t="shared" si="0"/>
        <v>1.1708601616874852</v>
      </c>
      <c r="E22" s="4">
        <f ca="1">INDEX('Payroll per Unit'!$C$2:$P$53,MATCH($B22,'Payroll per Unit'!$B$2:$B$53,0),MATCH($E$1,'Payroll per Unit'!$C$1:$P$1,0))</f>
        <v>67675.651827099282</v>
      </c>
      <c r="F22" s="2">
        <f t="shared" ca="1" si="1"/>
        <v>76419.636050339905</v>
      </c>
      <c r="G22" s="7">
        <f t="shared" ca="1" si="2"/>
        <v>-8743.9842232406227</v>
      </c>
    </row>
    <row r="23" spans="1:7" x14ac:dyDescent="0.25">
      <c r="A23" t="s">
        <v>44</v>
      </c>
      <c r="B23" t="s">
        <v>45</v>
      </c>
      <c r="C23" s="4">
        <f>INDEX('Mean Zone'!$B$4:$H$58,MATCH($A23,'Mean Zone'!$A$4:$A$58,0),MATCH(C$1,'Mean Zone'!$B$2:$G$2,0))</f>
        <v>77379.723190793899</v>
      </c>
      <c r="D23" s="2">
        <f t="shared" si="0"/>
        <v>1.2062268385177368</v>
      </c>
      <c r="E23" s="4">
        <f ca="1">INDEX('Payroll per Unit'!$C$2:$P$53,MATCH($B23,'Payroll per Unit'!$B$2:$B$53,0),MATCH($E$1,'Payroll per Unit'!$C$1:$P$1,0))</f>
        <v>75413.906544960191</v>
      </c>
      <c r="F23" s="2">
        <f t="shared" ca="1" si="1"/>
        <v>78727.946350848026</v>
      </c>
      <c r="G23" s="7">
        <f t="shared" ca="1" si="2"/>
        <v>-3314.0398058878345</v>
      </c>
    </row>
    <row r="24" spans="1:7" x14ac:dyDescent="0.25">
      <c r="A24" t="s">
        <v>46</v>
      </c>
      <c r="B24" t="s">
        <v>47</v>
      </c>
      <c r="C24" s="4">
        <f>INDEX('Mean Zone'!$B$4:$H$58,MATCH($A24,'Mean Zone'!$A$4:$A$58,0),MATCH(C$1,'Mean Zone'!$B$2:$G$2,0))</f>
        <v>64605.198222724001</v>
      </c>
      <c r="D24" s="2">
        <f t="shared" si="0"/>
        <v>1.0070923077853486</v>
      </c>
      <c r="E24" s="4">
        <f ca="1">INDEX('Payroll per Unit'!$C$2:$P$53,MATCH($B24,'Payroll per Unit'!$B$2:$B$53,0),MATCH($E$1,'Payroll per Unit'!$C$1:$P$1,0))</f>
        <v>62124.247940654437</v>
      </c>
      <c r="F24" s="2">
        <f t="shared" ca="1" si="1"/>
        <v>65730.844850962749</v>
      </c>
      <c r="G24" s="7">
        <f t="shared" ca="1" si="2"/>
        <v>-3606.5969103083116</v>
      </c>
    </row>
    <row r="25" spans="1:7" x14ac:dyDescent="0.25">
      <c r="A25" t="s">
        <v>48</v>
      </c>
      <c r="B25" t="s">
        <v>49</v>
      </c>
      <c r="C25" s="4">
        <f>INDEX('Mean Zone'!$B$4:$H$58,MATCH($A25,'Mean Zone'!$A$4:$A$58,0),MATCH(C$1,'Mean Zone'!$B$2:$G$2,0))</f>
        <v>68181.862039530402</v>
      </c>
      <c r="D25" s="2">
        <f t="shared" si="0"/>
        <v>1.0628468092268897</v>
      </c>
      <c r="E25" s="4">
        <f ca="1">INDEX('Payroll per Unit'!$C$2:$P$53,MATCH($B25,'Payroll per Unit'!$B$2:$B$53,0),MATCH($E$1,'Payroll per Unit'!$C$1:$P$1,0))</f>
        <v>65944.364808996193</v>
      </c>
      <c r="F25" s="2">
        <f t="shared" ca="1" si="1"/>
        <v>69369.826556677275</v>
      </c>
      <c r="G25" s="7">
        <f t="shared" ca="1" si="2"/>
        <v>-3425.4617476810818</v>
      </c>
    </row>
    <row r="26" spans="1:7" x14ac:dyDescent="0.25">
      <c r="A26" t="s">
        <v>50</v>
      </c>
      <c r="B26" t="s">
        <v>51</v>
      </c>
      <c r="C26" s="4">
        <f>INDEX('Mean Zone'!$B$4:$H$58,MATCH($A26,'Mean Zone'!$A$4:$A$58,0),MATCH(C$1,'Mean Zone'!$B$2:$G$2,0))</f>
        <v>55264.836411303302</v>
      </c>
      <c r="D26" s="2">
        <f t="shared" si="0"/>
        <v>0.86149091980129056</v>
      </c>
      <c r="E26" s="4">
        <f ca="1">INDEX('Payroll per Unit'!$C$2:$P$53,MATCH($B26,'Payroll per Unit'!$B$2:$B$53,0),MATCH($E$1,'Payroll per Unit'!$C$1:$P$1,0))</f>
        <v>35735.090528956724</v>
      </c>
      <c r="F26" s="2">
        <f t="shared" ca="1" si="1"/>
        <v>56227.741540888805</v>
      </c>
      <c r="G26" s="7">
        <f t="shared" ca="1" si="2"/>
        <v>-20492.651011932081</v>
      </c>
    </row>
    <row r="27" spans="1:7" x14ac:dyDescent="0.25">
      <c r="A27" t="s">
        <v>52</v>
      </c>
      <c r="B27" t="s">
        <v>53</v>
      </c>
      <c r="C27" s="4">
        <f>INDEX('Mean Zone'!$B$4:$H$58,MATCH($A27,'Mean Zone'!$A$4:$A$58,0),MATCH(C$1,'Mean Zone'!$B$2:$G$2,0))</f>
        <v>61924.944877608301</v>
      </c>
      <c r="D27" s="2">
        <f t="shared" si="0"/>
        <v>0.96531142016270921</v>
      </c>
      <c r="E27" s="4">
        <f ca="1">INDEX('Payroll per Unit'!$C$2:$P$53,MATCH($B27,'Payroll per Unit'!$B$2:$B$53,0),MATCH($E$1,'Payroll per Unit'!$C$1:$P$1,0))</f>
        <v>47079.848275862067</v>
      </c>
      <c r="F27" s="2">
        <f t="shared" ca="1" si="1"/>
        <v>63003.892196445435</v>
      </c>
      <c r="G27" s="7">
        <f t="shared" ca="1" si="2"/>
        <v>-15924.043920583368</v>
      </c>
    </row>
    <row r="28" spans="1:7" x14ac:dyDescent="0.25">
      <c r="A28" t="s">
        <v>54</v>
      </c>
      <c r="B28" t="s">
        <v>55</v>
      </c>
      <c r="C28" s="4">
        <f>INDEX('Mean Zone'!$B$4:$H$58,MATCH($A28,'Mean Zone'!$A$4:$A$58,0),MATCH(C$1,'Mean Zone'!$B$2:$G$2,0))</f>
        <v>55934.372565026599</v>
      </c>
      <c r="D28" s="2">
        <f t="shared" si="0"/>
        <v>0.87192792376921202</v>
      </c>
      <c r="E28" s="4">
        <f ca="1">INDEX('Payroll per Unit'!$C$2:$P$53,MATCH($B28,'Payroll per Unit'!$B$2:$B$53,0),MATCH($E$1,'Payroll per Unit'!$C$1:$P$1,0))</f>
        <v>51593.596893203881</v>
      </c>
      <c r="F28" s="2">
        <f t="shared" ca="1" si="1"/>
        <v>56908.94333661392</v>
      </c>
      <c r="G28" s="7">
        <f t="shared" ca="1" si="2"/>
        <v>-5315.3464434100388</v>
      </c>
    </row>
    <row r="29" spans="1:7" x14ac:dyDescent="0.25">
      <c r="A29" t="s">
        <v>56</v>
      </c>
      <c r="B29" t="s">
        <v>57</v>
      </c>
      <c r="C29" s="4">
        <f>INDEX('Mean Zone'!$B$4:$H$58,MATCH($A29,'Mean Zone'!$A$4:$A$58,0),MATCH(C$1,'Mean Zone'!$B$2:$G$2,0))</f>
        <v>61533.478282762</v>
      </c>
      <c r="D29" s="2">
        <f t="shared" si="0"/>
        <v>0.95920907844299974</v>
      </c>
      <c r="E29" s="4">
        <f ca="1">INDEX('Payroll per Unit'!$C$2:$P$53,MATCH($B29,'Payroll per Unit'!$B$2:$B$53,0),MATCH($E$1,'Payroll per Unit'!$C$1:$P$1,0))</f>
        <v>56148.556179775282</v>
      </c>
      <c r="F29" s="2">
        <f t="shared" ca="1" si="1"/>
        <v>62605.604895763092</v>
      </c>
      <c r="G29" s="7">
        <f t="shared" ca="1" si="2"/>
        <v>-6457.0487159878103</v>
      </c>
    </row>
    <row r="30" spans="1:7" x14ac:dyDescent="0.25">
      <c r="A30" t="s">
        <v>58</v>
      </c>
      <c r="B30" t="s">
        <v>59</v>
      </c>
      <c r="C30" s="4">
        <f>INDEX('Mean Zone'!$B$4:$H$58,MATCH($A30,'Mean Zone'!$A$4:$A$58,0),MATCH(C$1,'Mean Zone'!$B$2:$G$2,0))</f>
        <v>64080.105492766197</v>
      </c>
      <c r="D30" s="2">
        <f t="shared" si="0"/>
        <v>0.99890694710598904</v>
      </c>
      <c r="E30" s="4">
        <f ca="1">INDEX('Payroll per Unit'!$C$2:$P$53,MATCH($B30,'Payroll per Unit'!$B$2:$B$53,0),MATCH($E$1,'Payroll per Unit'!$C$1:$P$1,0))</f>
        <v>76908.110847584569</v>
      </c>
      <c r="F30" s="2">
        <f t="shared" ca="1" si="1"/>
        <v>65196.603184429405</v>
      </c>
      <c r="G30" s="7">
        <f t="shared" ca="1" si="2"/>
        <v>11711.507663155164</v>
      </c>
    </row>
    <row r="31" spans="1:7" x14ac:dyDescent="0.25">
      <c r="A31" t="s">
        <v>60</v>
      </c>
      <c r="B31" t="s">
        <v>61</v>
      </c>
      <c r="C31" s="4">
        <f>INDEX('Mean Zone'!$B$4:$H$58,MATCH($A31,'Mean Zone'!$A$4:$A$58,0),MATCH(C$1,'Mean Zone'!$B$2:$G$2,0))</f>
        <v>67858.954987753401</v>
      </c>
      <c r="D31" s="2">
        <f t="shared" si="0"/>
        <v>1.0578132017630884</v>
      </c>
      <c r="E31" s="4">
        <f ca="1">INDEX('Payroll per Unit'!$C$2:$P$53,MATCH($B31,'Payroll per Unit'!$B$2:$B$53,0),MATCH($E$1,'Payroll per Unit'!$C$1:$P$1,0))</f>
        <v>60097.655494933751</v>
      </c>
      <c r="F31" s="2">
        <f t="shared" ca="1" si="1"/>
        <v>69041.293344094855</v>
      </c>
      <c r="G31" s="7">
        <f t="shared" ca="1" si="2"/>
        <v>-8943.6378491611031</v>
      </c>
    </row>
    <row r="32" spans="1:7" x14ac:dyDescent="0.25">
      <c r="A32" t="s">
        <v>62</v>
      </c>
      <c r="B32" t="s">
        <v>63</v>
      </c>
      <c r="C32" s="4">
        <f>INDEX('Mean Zone'!$B$4:$H$58,MATCH($A32,'Mean Zone'!$A$4:$A$58,0),MATCH(C$1,'Mean Zone'!$B$2:$G$2,0))</f>
        <v>78005.843384694905</v>
      </c>
      <c r="D32" s="2">
        <f t="shared" si="0"/>
        <v>1.2159870567102875</v>
      </c>
      <c r="E32" s="4">
        <f ca="1">INDEX('Payroll per Unit'!$C$2:$P$53,MATCH($B32,'Payroll per Unit'!$B$2:$B$53,0),MATCH($E$1,'Payroll per Unit'!$C$1:$P$1,0))</f>
        <v>86762.683700335096</v>
      </c>
      <c r="F32" s="2">
        <f t="shared" ca="1" si="1"/>
        <v>79364.975730147809</v>
      </c>
      <c r="G32" s="7">
        <f t="shared" ca="1" si="2"/>
        <v>7397.7079701872863</v>
      </c>
    </row>
    <row r="33" spans="1:7" x14ac:dyDescent="0.25">
      <c r="A33" t="s">
        <v>64</v>
      </c>
      <c r="B33" t="s">
        <v>65</v>
      </c>
      <c r="C33" s="4">
        <f>INDEX('Mean Zone'!$B$4:$H$58,MATCH($A33,'Mean Zone'!$A$4:$A$58,0),MATCH(C$1,'Mean Zone'!$B$2:$G$2,0))</f>
        <v>61914.808446768999</v>
      </c>
      <c r="D33" s="2">
        <f t="shared" si="0"/>
        <v>0.96515340932445648</v>
      </c>
      <c r="E33" s="4">
        <f ca="1">INDEX('Payroll per Unit'!$C$2:$P$53,MATCH($B33,'Payroll per Unit'!$B$2:$B$53,0),MATCH($E$1,'Payroll per Unit'!$C$1:$P$1,0))</f>
        <v>55955.775288413308</v>
      </c>
      <c r="F33" s="2">
        <f t="shared" ca="1" si="1"/>
        <v>62993.57915382395</v>
      </c>
      <c r="G33" s="7">
        <f t="shared" ca="1" si="2"/>
        <v>-7037.8038654106422</v>
      </c>
    </row>
    <row r="34" spans="1:7" x14ac:dyDescent="0.25">
      <c r="A34" t="s">
        <v>66</v>
      </c>
      <c r="B34" t="s">
        <v>67</v>
      </c>
      <c r="C34" s="4">
        <f>INDEX('Mean Zone'!$B$4:$H$58,MATCH($A34,'Mean Zone'!$A$4:$A$58,0),MATCH(C$1,'Mean Zone'!$B$2:$G$2,0))</f>
        <v>81155.859583681595</v>
      </c>
      <c r="D34" s="2">
        <f t="shared" si="0"/>
        <v>1.2650908002273673</v>
      </c>
      <c r="E34" s="4">
        <f ca="1">INDEX('Payroll per Unit'!$C$2:$P$53,MATCH($B34,'Payroll per Unit'!$B$2:$B$53,0),MATCH($E$1,'Payroll per Unit'!$C$1:$P$1,0))</f>
        <v>85558.871638241573</v>
      </c>
      <c r="F34" s="2">
        <f t="shared" ca="1" si="1"/>
        <v>82569.876136765335</v>
      </c>
      <c r="G34" s="7">
        <f t="shared" ca="1" si="2"/>
        <v>2988.9955014762381</v>
      </c>
    </row>
    <row r="35" spans="1:7" x14ac:dyDescent="0.25">
      <c r="A35" t="s">
        <v>68</v>
      </c>
      <c r="B35" t="s">
        <v>69</v>
      </c>
      <c r="C35" s="4">
        <f>INDEX('Mean Zone'!$B$4:$H$58,MATCH($A35,'Mean Zone'!$A$4:$A$58,0),MATCH(C$1,'Mean Zone'!$B$2:$G$2,0))</f>
        <v>65179.065790362503</v>
      </c>
      <c r="D35" s="2">
        <f t="shared" si="0"/>
        <v>1.0160379906244261</v>
      </c>
      <c r="E35" s="4">
        <f ca="1">INDEX('Payroll per Unit'!$C$2:$P$53,MATCH($B35,'Payroll per Unit'!$B$2:$B$53,0),MATCH($E$1,'Payroll per Unit'!$C$1:$P$1,0))</f>
        <v>46886.497735635436</v>
      </c>
      <c r="F35" s="2">
        <f t="shared" ca="1" si="1"/>
        <v>66314.711182018713</v>
      </c>
      <c r="G35" s="7">
        <f t="shared" ca="1" si="2"/>
        <v>-19428.213446383277</v>
      </c>
    </row>
    <row r="36" spans="1:7" x14ac:dyDescent="0.25">
      <c r="A36" t="s">
        <v>70</v>
      </c>
      <c r="B36" t="s">
        <v>71</v>
      </c>
      <c r="C36" s="4">
        <f>INDEX('Mean Zone'!$B$4:$H$58,MATCH($A36,'Mean Zone'!$A$4:$A$58,0),MATCH(C$1,'Mean Zone'!$B$2:$G$2,0))</f>
        <v>56229.674471166698</v>
      </c>
      <c r="D36" s="2">
        <f t="shared" si="0"/>
        <v>0.8765312109090917</v>
      </c>
      <c r="E36" s="4">
        <f ca="1">INDEX('Payroll per Unit'!$C$2:$P$53,MATCH($B36,'Payroll per Unit'!$B$2:$B$53,0),MATCH($E$1,'Payroll per Unit'!$C$1:$P$1,0))</f>
        <v>49852.686213349967</v>
      </c>
      <c r="F36" s="2">
        <f t="shared" ca="1" si="1"/>
        <v>57209.390426177386</v>
      </c>
      <c r="G36" s="7">
        <f t="shared" ca="1" si="2"/>
        <v>-7356.7042128274188</v>
      </c>
    </row>
    <row r="37" spans="1:7" x14ac:dyDescent="0.25">
      <c r="A37" t="s">
        <v>72</v>
      </c>
      <c r="B37" t="s">
        <v>73</v>
      </c>
      <c r="C37" s="4">
        <f>INDEX('Mean Zone'!$B$4:$H$58,MATCH($A37,'Mean Zone'!$A$4:$A$58,0),MATCH(C$1,'Mean Zone'!$B$2:$G$2,0))</f>
        <v>64460.946468083697</v>
      </c>
      <c r="D37" s="2">
        <f t="shared" si="0"/>
        <v>1.0048436523136641</v>
      </c>
      <c r="E37" s="4">
        <f ca="1">INDEX('Payroll per Unit'!$C$2:$P$53,MATCH($B37,'Payroll per Unit'!$B$2:$B$53,0),MATCH($E$1,'Payroll per Unit'!$C$1:$P$1,0))</f>
        <v>59044.853311763058</v>
      </c>
      <c r="F37" s="2">
        <f t="shared" ca="1" si="1"/>
        <v>65584.079730437108</v>
      </c>
      <c r="G37" s="7">
        <f t="shared" ca="1" si="2"/>
        <v>-6539.2264186740504</v>
      </c>
    </row>
    <row r="38" spans="1:7" x14ac:dyDescent="0.25">
      <c r="A38" t="s">
        <v>74</v>
      </c>
      <c r="B38" t="s">
        <v>75</v>
      </c>
      <c r="C38" s="4">
        <f>INDEX('Mean Zone'!$B$4:$H$58,MATCH($A38,'Mean Zone'!$A$4:$A$58,0),MATCH(C$1,'Mean Zone'!$B$2:$G$2,0))</f>
        <v>56945.135069318501</v>
      </c>
      <c r="D38" s="2">
        <f t="shared" si="0"/>
        <v>0.88768410393850661</v>
      </c>
      <c r="E38" s="4">
        <f ca="1">INDEX('Payroll per Unit'!$C$2:$P$53,MATCH($B38,'Payroll per Unit'!$B$2:$B$53,0),MATCH($E$1,'Payroll per Unit'!$C$1:$P$1,0))</f>
        <v>47889.001617832102</v>
      </c>
      <c r="F38" s="2">
        <f t="shared" ca="1" si="1"/>
        <v>57937.316829436248</v>
      </c>
      <c r="G38" s="7">
        <f t="shared" ca="1" si="2"/>
        <v>-10048.315211604146</v>
      </c>
    </row>
    <row r="39" spans="1:7" x14ac:dyDescent="0.25">
      <c r="A39" t="s">
        <v>76</v>
      </c>
      <c r="B39" t="s">
        <v>77</v>
      </c>
      <c r="C39" s="4">
        <f>INDEX('Mean Zone'!$B$4:$H$58,MATCH($A39,'Mean Zone'!$A$4:$A$58,0),MATCH(C$1,'Mean Zone'!$B$2:$G$2,0))</f>
        <v>65717.523561465001</v>
      </c>
      <c r="D39" s="2">
        <f t="shared" si="0"/>
        <v>1.0244316910426972</v>
      </c>
      <c r="E39" s="4">
        <f ca="1">INDEX('Payroll per Unit'!$C$2:$P$53,MATCH($B39,'Payroll per Unit'!$B$2:$B$53,0),MATCH($E$1,'Payroll per Unit'!$C$1:$P$1,0))</f>
        <v>68358.510695187171</v>
      </c>
      <c r="F39" s="2">
        <f t="shared" ca="1" si="1"/>
        <v>66862.550755068485</v>
      </c>
      <c r="G39" s="7">
        <f t="shared" ca="1" si="2"/>
        <v>1495.9599401186861</v>
      </c>
    </row>
    <row r="40" spans="1:7" x14ac:dyDescent="0.25">
      <c r="A40" t="s">
        <v>78</v>
      </c>
      <c r="B40" t="s">
        <v>79</v>
      </c>
      <c r="C40" s="4">
        <f>INDEX('Mean Zone'!$B$4:$H$58,MATCH($A40,'Mean Zone'!$A$4:$A$58,0),MATCH(C$1,'Mean Zone'!$B$2:$G$2,0))</f>
        <v>69524.911961256294</v>
      </c>
      <c r="D40" s="2">
        <f t="shared" si="0"/>
        <v>1.0837828218443095</v>
      </c>
      <c r="E40" s="4">
        <f ca="1">INDEX('Payroll per Unit'!$C$2:$P$53,MATCH($B40,'Payroll per Unit'!$B$2:$B$53,0),MATCH($E$1,'Payroll per Unit'!$C$1:$P$1,0))</f>
        <v>65705.185118629786</v>
      </c>
      <c r="F40" s="2">
        <f t="shared" ca="1" si="1"/>
        <v>70736.277066243405</v>
      </c>
      <c r="G40" s="7">
        <f t="shared" ca="1" si="2"/>
        <v>-5031.0919476136187</v>
      </c>
    </row>
    <row r="41" spans="1:7" x14ac:dyDescent="0.25">
      <c r="A41" t="s">
        <v>80</v>
      </c>
      <c r="B41" t="s">
        <v>81</v>
      </c>
      <c r="C41" s="4">
        <f>INDEX('Mean Zone'!$B$4:$H$58,MATCH($A41,'Mean Zone'!$A$4:$A$58,0),MATCH(C$1,'Mean Zone'!$B$2:$G$2,0))</f>
        <v>73633.513986408696</v>
      </c>
      <c r="D41" s="2">
        <f t="shared" si="0"/>
        <v>1.1478293940878863</v>
      </c>
      <c r="E41" s="4">
        <f ca="1">INDEX('Payroll per Unit'!$C$2:$P$53,MATCH($B41,'Payroll per Unit'!$B$2:$B$53,0),MATCH($E$1,'Payroll per Unit'!$C$1:$P$1,0))</f>
        <v>69590.660499537466</v>
      </c>
      <c r="F41" s="2">
        <f t="shared" ca="1" si="1"/>
        <v>74916.465188855713</v>
      </c>
      <c r="G41" s="7">
        <f t="shared" ca="1" si="2"/>
        <v>-5325.8046893182473</v>
      </c>
    </row>
    <row r="42" spans="1:7" x14ac:dyDescent="0.25">
      <c r="A42" t="s">
        <v>82</v>
      </c>
      <c r="B42" t="s">
        <v>83</v>
      </c>
      <c r="C42" s="4">
        <f>INDEX('Mean Zone'!$B$4:$H$58,MATCH($A42,'Mean Zone'!$A$4:$A$58,0),MATCH(C$1,'Mean Zone'!$B$2:$G$2,0))</f>
        <v>58992.530433624801</v>
      </c>
      <c r="D42" s="2">
        <f t="shared" si="0"/>
        <v>0.91959974198484273</v>
      </c>
      <c r="E42" s="4">
        <f ca="1">INDEX('Payroll per Unit'!$C$2:$P$53,MATCH($B42,'Payroll per Unit'!$B$2:$B$53,0),MATCH($E$1,'Payroll per Unit'!$C$1:$P$1,0))</f>
        <v>41052.171786202431</v>
      </c>
      <c r="F42" s="2">
        <f t="shared" ca="1" si="1"/>
        <v>60020.384922128236</v>
      </c>
      <c r="G42" s="7">
        <f t="shared" ca="1" si="2"/>
        <v>-18968.213135925806</v>
      </c>
    </row>
    <row r="43" spans="1:7" x14ac:dyDescent="0.25">
      <c r="A43" t="s">
        <v>84</v>
      </c>
      <c r="B43" t="s">
        <v>85</v>
      </c>
      <c r="C43" s="4">
        <f>INDEX('Mean Zone'!$B$4:$H$58,MATCH($A43,'Mean Zone'!$A$4:$A$58,0),MATCH(C$1,'Mean Zone'!$B$2:$G$2,0))</f>
        <v>56757.265452769097</v>
      </c>
      <c r="D43" s="2">
        <f t="shared" si="0"/>
        <v>0.88475551535897434</v>
      </c>
      <c r="E43" s="4">
        <f ca="1">INDEX('Payroll per Unit'!$C$2:$P$53,MATCH($B43,'Payroll per Unit'!$B$2:$B$53,0),MATCH($E$1,'Payroll per Unit'!$C$1:$P$1,0))</f>
        <v>44475.746550843127</v>
      </c>
      <c r="F43" s="2">
        <f t="shared" ca="1" si="1"/>
        <v>57746.17387256385</v>
      </c>
      <c r="G43" s="7">
        <f t="shared" ca="1" si="2"/>
        <v>-13270.427321720723</v>
      </c>
    </row>
    <row r="44" spans="1:7" x14ac:dyDescent="0.25">
      <c r="A44" t="s">
        <v>86</v>
      </c>
      <c r="B44" t="s">
        <v>87</v>
      </c>
      <c r="C44" s="4">
        <f>INDEX('Mean Zone'!$B$4:$H$58,MATCH($A44,'Mean Zone'!$A$4:$A$58,0),MATCH(C$1,'Mean Zone'!$B$2:$G$2,0))</f>
        <v>60639.588489205402</v>
      </c>
      <c r="D44" s="2">
        <f t="shared" si="0"/>
        <v>0.94527475798793081</v>
      </c>
      <c r="E44" s="4">
        <f ca="1">INDEX('Payroll per Unit'!$C$2:$P$53,MATCH($B44,'Payroll per Unit'!$B$2:$B$53,0),MATCH($E$1,'Payroll per Unit'!$C$1:$P$1,0))</f>
        <v>44336.851619234541</v>
      </c>
      <c r="F44" s="2">
        <f t="shared" ca="1" si="1"/>
        <v>61696.14044165572</v>
      </c>
      <c r="G44" s="7">
        <f t="shared" ca="1" si="2"/>
        <v>-17359.288822421178</v>
      </c>
    </row>
    <row r="45" spans="1:7" x14ac:dyDescent="0.25">
      <c r="A45" t="s">
        <v>88</v>
      </c>
      <c r="B45" t="s">
        <v>89</v>
      </c>
      <c r="C45" s="4">
        <f>INDEX('Mean Zone'!$B$4:$H$58,MATCH($A45,'Mean Zone'!$A$4:$A$58,0),MATCH(C$1,'Mean Zone'!$B$2:$G$2,0))</f>
        <v>68674.294443120496</v>
      </c>
      <c r="D45" s="2">
        <f t="shared" si="0"/>
        <v>1.070523047353273</v>
      </c>
      <c r="E45" s="4">
        <f ca="1">INDEX('Payroll per Unit'!$C$2:$P$53,MATCH($B45,'Payroll per Unit'!$B$2:$B$53,0),MATCH($E$1,'Payroll per Unit'!$C$1:$P$1,0))</f>
        <v>56014.417454822971</v>
      </c>
      <c r="F45" s="2">
        <f t="shared" ca="1" si="1"/>
        <v>69870.838840679236</v>
      </c>
      <c r="G45" s="7">
        <f t="shared" ca="1" si="2"/>
        <v>-13856.421385856265</v>
      </c>
    </row>
    <row r="46" spans="1:7" x14ac:dyDescent="0.25">
      <c r="A46" t="s">
        <v>90</v>
      </c>
      <c r="B46" t="s">
        <v>91</v>
      </c>
      <c r="C46" s="4">
        <f>INDEX('Mean Zone'!$B$4:$H$58,MATCH($A46,'Mean Zone'!$A$4:$A$58,0),MATCH(C$1,'Mean Zone'!$B$2:$G$2,0))</f>
        <v>64150.22508194347</v>
      </c>
      <c r="D46" s="2">
        <f t="shared" si="0"/>
        <v>1</v>
      </c>
      <c r="E46" s="4">
        <f ca="1">INDEX('Payroll per Unit'!$C$2:$P$53,MATCH($B46,'Payroll per Unit'!$B$2:$B$53,0),MATCH($E$1,'Payroll per Unit'!$C$1:$P$1,0))</f>
        <v>65267.94450005133</v>
      </c>
      <c r="F46" s="2">
        <f t="shared" ca="1" si="1"/>
        <v>65267.94450005133</v>
      </c>
      <c r="G46" s="7">
        <f t="shared" ca="1" si="2"/>
        <v>0</v>
      </c>
    </row>
    <row r="47" spans="1:7" x14ac:dyDescent="0.25">
      <c r="A47" t="s">
        <v>92</v>
      </c>
      <c r="B47" t="s">
        <v>93</v>
      </c>
      <c r="C47" s="4">
        <f>INDEX('Mean Zone'!$B$4:$H$58,MATCH($A47,'Mean Zone'!$A$4:$A$58,0),MATCH(C$1,'Mean Zone'!$B$2:$G$2,0))</f>
        <v>62272.951509602397</v>
      </c>
      <c r="D47" s="2">
        <f t="shared" si="0"/>
        <v>0.97073629016978347</v>
      </c>
      <c r="E47" s="4">
        <f ca="1">INDEX('Payroll per Unit'!$C$2:$P$53,MATCH($B47,'Payroll per Unit'!$B$2:$B$53,0),MATCH($E$1,'Payroll per Unit'!$C$1:$P$1,0))</f>
        <v>47716.90841353617</v>
      </c>
      <c r="F47" s="2">
        <f t="shared" ca="1" si="1"/>
        <v>63357.962310987154</v>
      </c>
      <c r="G47" s="7">
        <f t="shared" ca="1" si="2"/>
        <v>-15641.053897450984</v>
      </c>
    </row>
    <row r="48" spans="1:7" x14ac:dyDescent="0.25">
      <c r="A48" t="s">
        <v>94</v>
      </c>
      <c r="B48" t="s">
        <v>95</v>
      </c>
      <c r="C48" s="4">
        <f>INDEX('Mean Zone'!$B$4:$H$58,MATCH($A48,'Mean Zone'!$A$4:$A$58,0),MATCH(C$1,'Mean Zone'!$B$2:$G$2,0))</f>
        <v>62530.906551205699</v>
      </c>
      <c r="D48" s="2">
        <f t="shared" si="0"/>
        <v>0.97475739907896963</v>
      </c>
      <c r="E48" s="4">
        <f ca="1">INDEX('Payroll per Unit'!$C$2:$P$53,MATCH($B48,'Payroll per Unit'!$B$2:$B$53,0),MATCH($E$1,'Payroll per Unit'!$C$1:$P$1,0))</f>
        <v>49326.356940509912</v>
      </c>
      <c r="F48" s="2">
        <f t="shared" ca="1" si="1"/>
        <v>63620.411824100578</v>
      </c>
      <c r="G48" s="7">
        <f t="shared" ca="1" si="2"/>
        <v>-14294.054883590667</v>
      </c>
    </row>
    <row r="49" spans="1:7" x14ac:dyDescent="0.25">
      <c r="A49" t="s">
        <v>96</v>
      </c>
      <c r="B49" t="s">
        <v>97</v>
      </c>
      <c r="C49" s="4">
        <f>INDEX('Mean Zone'!$B$4:$H$58,MATCH($A49,'Mean Zone'!$A$4:$A$58,0),MATCH(C$1,'Mean Zone'!$B$2:$G$2,0))</f>
        <v>74143.688102809101</v>
      </c>
      <c r="D49" s="2">
        <f t="shared" si="0"/>
        <v>1.1557821973048465</v>
      </c>
      <c r="E49" s="4">
        <f ca="1">INDEX('Payroll per Unit'!$C$2:$P$53,MATCH($B49,'Payroll per Unit'!$B$2:$B$53,0),MATCH($E$1,'Payroll per Unit'!$C$1:$P$1,0))</f>
        <v>53960.37973754244</v>
      </c>
      <c r="F49" s="2">
        <f t="shared" ca="1" si="1"/>
        <v>75435.528307840097</v>
      </c>
      <c r="G49" s="7">
        <f t="shared" ca="1" si="2"/>
        <v>-21475.148570297657</v>
      </c>
    </row>
    <row r="50" spans="1:7" x14ac:dyDescent="0.25">
      <c r="A50" t="s">
        <v>98</v>
      </c>
      <c r="B50" t="s">
        <v>99</v>
      </c>
      <c r="C50" s="4">
        <f>INDEX('Mean Zone'!$B$4:$H$58,MATCH($A50,'Mean Zone'!$A$4:$A$58,0),MATCH(C$1,'Mean Zone'!$B$2:$G$2,0))</f>
        <v>72115.063700089595</v>
      </c>
      <c r="D50" s="2">
        <f t="shared" si="0"/>
        <v>1.1241591687008439</v>
      </c>
      <c r="E50" s="4">
        <f ca="1">INDEX('Payroll per Unit'!$C$2:$P$53,MATCH($B50,'Payroll per Unit'!$B$2:$B$53,0),MATCH($E$1,'Payroll per Unit'!$C$1:$P$1,0))</f>
        <v>75739.687135873566</v>
      </c>
      <c r="F50" s="2">
        <f t="shared" ca="1" si="1"/>
        <v>73371.558231990522</v>
      </c>
      <c r="G50" s="7">
        <f t="shared" ca="1" si="2"/>
        <v>2368.1289038830437</v>
      </c>
    </row>
    <row r="51" spans="1:7" x14ac:dyDescent="0.25">
      <c r="A51" t="s">
        <v>100</v>
      </c>
      <c r="B51" t="s">
        <v>101</v>
      </c>
      <c r="C51" s="4">
        <f>INDEX('Mean Zone'!$B$4:$H$58,MATCH($A51,'Mean Zone'!$A$4:$A$58,0),MATCH(C$1,'Mean Zone'!$B$2:$G$2,0))</f>
        <v>55533.489449554203</v>
      </c>
      <c r="D51" s="2">
        <f t="shared" si="0"/>
        <v>0.86567879346670229</v>
      </c>
      <c r="E51" s="4">
        <f ca="1">INDEX('Payroll per Unit'!$C$2:$P$53,MATCH($B51,'Payroll per Unit'!$B$2:$B$53,0),MATCH($E$1,'Payroll per Unit'!$C$1:$P$1,0))</f>
        <v>42100.395086487842</v>
      </c>
      <c r="F51" s="2">
        <f t="shared" ca="1" si="1"/>
        <v>56501.075446856121</v>
      </c>
      <c r="G51" s="7">
        <f t="shared" ca="1" si="2"/>
        <v>-14400.680360368278</v>
      </c>
    </row>
    <row r="52" spans="1:7" x14ac:dyDescent="0.25">
      <c r="A52" t="s">
        <v>102</v>
      </c>
      <c r="B52" t="s">
        <v>103</v>
      </c>
      <c r="C52" s="4">
        <f>INDEX('Mean Zone'!$B$4:$H$58,MATCH($A52,'Mean Zone'!$A$4:$A$58,0),MATCH(C$1,'Mean Zone'!$B$2:$G$2,0))</f>
        <v>62853.807746662402</v>
      </c>
      <c r="D52" s="2">
        <f t="shared" si="0"/>
        <v>0.97979091525204987</v>
      </c>
      <c r="E52" s="4">
        <f ca="1">INDEX('Payroll per Unit'!$C$2:$P$53,MATCH($B52,'Payroll per Unit'!$B$2:$B$53,0),MATCH($E$1,'Payroll per Unit'!$C$1:$P$1,0))</f>
        <v>59838.762219863915</v>
      </c>
      <c r="F52" s="2">
        <f t="shared" ca="1" si="1"/>
        <v>63948.939078325289</v>
      </c>
      <c r="G52" s="7">
        <f t="shared" ca="1" si="2"/>
        <v>-4110.1768584613746</v>
      </c>
    </row>
    <row r="53" spans="1:7" x14ac:dyDescent="0.25">
      <c r="A53" t="s">
        <v>104</v>
      </c>
      <c r="B53" t="s">
        <v>105</v>
      </c>
      <c r="C53" s="4">
        <f>INDEX('Mean Zone'!$B$4:$H$58,MATCH($A53,'Mean Zone'!$A$4:$A$58,0),MATCH(C$1,'Mean Zone'!$B$2:$G$2,0))</f>
        <v>60453.797541198001</v>
      </c>
      <c r="D53" s="2">
        <f t="shared" si="0"/>
        <v>0.94237857254555579</v>
      </c>
      <c r="E53" s="4">
        <f ca="1">INDEX('Payroll per Unit'!$C$2:$P$53,MATCH($B53,'Payroll per Unit'!$B$2:$B$53,0),MATCH($E$1,'Payroll per Unit'!$C$1:$P$1,0))</f>
        <v>52953.199017199018</v>
      </c>
      <c r="F53" s="2">
        <f t="shared" ca="1" si="1"/>
        <v>61507.112370940929</v>
      </c>
      <c r="G53" s="7">
        <f t="shared" ca="1" si="2"/>
        <v>-8553.9133537419111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D24" sqref="D24"/>
    </sheetView>
  </sheetViews>
  <sheetFormatPr defaultColWidth="11" defaultRowHeight="15.75" x14ac:dyDescent="0.25"/>
  <cols>
    <col min="4" max="4" width="10.625" bestFit="1" customWidth="1"/>
    <col min="6" max="6" width="20.75" bestFit="1" customWidth="1"/>
    <col min="7" max="7" width="20.25" bestFit="1" customWidth="1"/>
    <col min="9" max="9" width="25.125" bestFit="1" customWidth="1"/>
    <col min="10" max="10" width="17" bestFit="1" customWidth="1"/>
    <col min="11" max="11" width="20.625" bestFit="1" customWidth="1"/>
    <col min="12" max="12" width="24.625" bestFit="1" customWidth="1"/>
  </cols>
  <sheetData>
    <row r="1" spans="1:7" x14ac:dyDescent="0.25">
      <c r="A1" t="s">
        <v>0</v>
      </c>
      <c r="B1" t="s">
        <v>1</v>
      </c>
      <c r="C1">
        <f>INDEX('Category - Zone Crosswalk'!$B$2:$B$15,MATCH('K-12'!$E$1,'Category - Zone Crosswalk'!$A$2:$A$15,0))</f>
        <v>4</v>
      </c>
      <c r="D1" t="s">
        <v>128</v>
      </c>
      <c r="E1" t="str">
        <f ca="1">MID(CELL("filename",A1),FIND("]",CELL("filename",A1))+1,255)</f>
        <v>Fire</v>
      </c>
      <c r="F1" t="s">
        <v>139</v>
      </c>
      <c r="G1" t="s">
        <v>140</v>
      </c>
    </row>
    <row r="2" spans="1:7" x14ac:dyDescent="0.25">
      <c r="A2" t="s">
        <v>2</v>
      </c>
      <c r="B2" t="s">
        <v>3</v>
      </c>
      <c r="C2" s="4">
        <f>INDEX('Mean Zone'!$B$4:$H$58,MATCH($A2,'Mean Zone'!$A$4:$A$58,0),MATCH(C$1,'Mean Zone'!$B$2:$G$2,0))</f>
        <v>63081.487719698503</v>
      </c>
      <c r="D2" s="2">
        <f t="shared" ref="D2:D53" si="0">INDEX(C$2:C$53,MATCH($B2,$B$2:$B$53,0))/INDEX(C$2:C$53,MATCH("United States",$B$2:$B$53,0))</f>
        <v>0.98334008398443196</v>
      </c>
      <c r="E2" s="4">
        <f ca="1">INDEX('Payroll per Unit'!$C$2:$P$53,MATCH($B2,'Payroll per Unit'!$B$2:$B$53,0),MATCH($E$1,'Payroll per Unit'!$C$1:$P$1,0))</f>
        <v>47858.12840466926</v>
      </c>
      <c r="F2" s="2">
        <f t="shared" ref="F2:F53" ca="1" si="1">INDEX(E$2:E$53,MATCH("United States",$B$2:$B$53,0))*D2</f>
        <v>69121.036377080251</v>
      </c>
      <c r="G2" s="7">
        <f ca="1">E2-F2</f>
        <v>-21262.907972410991</v>
      </c>
    </row>
    <row r="3" spans="1:7" x14ac:dyDescent="0.25">
      <c r="A3" t="s">
        <v>4</v>
      </c>
      <c r="B3" t="s">
        <v>5</v>
      </c>
      <c r="C3" s="4">
        <f>INDEX('Mean Zone'!$B$4:$H$58,MATCH($A3,'Mean Zone'!$A$4:$A$58,0),MATCH(C$1,'Mean Zone'!$B$2:$G$2,0))</f>
        <v>70242.904103554596</v>
      </c>
      <c r="D3" s="2">
        <f t="shared" si="0"/>
        <v>1.0949751776214118</v>
      </c>
      <c r="E3" s="4">
        <f ca="1">INDEX('Payroll per Unit'!$C$2:$P$53,MATCH($B3,'Payroll per Unit'!$B$2:$B$53,0),MATCH($E$1,'Payroll per Unit'!$C$1:$P$1,0))</f>
        <v>84403.108462455304</v>
      </c>
      <c r="F3" s="2">
        <f t="shared" ca="1" si="1"/>
        <v>76968.101186006126</v>
      </c>
      <c r="G3" s="7">
        <f t="shared" ref="G3:G53" ca="1" si="2">E3-F3</f>
        <v>7435.0072764491779</v>
      </c>
    </row>
    <row r="4" spans="1:7" x14ac:dyDescent="0.25">
      <c r="A4" t="s">
        <v>6</v>
      </c>
      <c r="B4" t="s">
        <v>7</v>
      </c>
      <c r="C4" s="4">
        <f>INDEX('Mean Zone'!$B$4:$H$58,MATCH($A4,'Mean Zone'!$A$4:$A$58,0),MATCH(C$1,'Mean Zone'!$B$2:$G$2,0))</f>
        <v>62856.643550241402</v>
      </c>
      <c r="D4" s="2">
        <f t="shared" si="0"/>
        <v>0.97983512092046932</v>
      </c>
      <c r="E4" s="4">
        <f ca="1">INDEX('Payroll per Unit'!$C$2:$P$53,MATCH($B4,'Payroll per Unit'!$B$2:$B$53,0),MATCH($E$1,'Payroll per Unit'!$C$1:$P$1,0))</f>
        <v>67418.830422794112</v>
      </c>
      <c r="F4" s="2">
        <f t="shared" ca="1" si="1"/>
        <v>68874.665174085225</v>
      </c>
      <c r="G4" s="7">
        <f t="shared" ca="1" si="2"/>
        <v>-1455.8347512911132</v>
      </c>
    </row>
    <row r="5" spans="1:7" x14ac:dyDescent="0.25">
      <c r="A5" t="s">
        <v>8</v>
      </c>
      <c r="B5" t="s">
        <v>9</v>
      </c>
      <c r="C5" s="4">
        <f>INDEX('Mean Zone'!$B$4:$H$58,MATCH($A5,'Mean Zone'!$A$4:$A$58,0),MATCH(C$1,'Mean Zone'!$B$2:$G$2,0))</f>
        <v>58173.853081583598</v>
      </c>
      <c r="D5" s="2">
        <f t="shared" si="0"/>
        <v>0.90683786389329357</v>
      </c>
      <c r="E5" s="4">
        <f ca="1">INDEX('Payroll per Unit'!$C$2:$P$53,MATCH($B5,'Payroll per Unit'!$B$2:$B$53,0),MATCH($E$1,'Payroll per Unit'!$C$1:$P$1,0))</f>
        <v>46066.779944289694</v>
      </c>
      <c r="F5" s="2">
        <f t="shared" ca="1" si="1"/>
        <v>63743.534916526864</v>
      </c>
      <c r="G5" s="7">
        <f t="shared" ca="1" si="2"/>
        <v>-17676.75497223717</v>
      </c>
    </row>
    <row r="6" spans="1:7" x14ac:dyDescent="0.25">
      <c r="A6" t="s">
        <v>10</v>
      </c>
      <c r="B6" t="s">
        <v>11</v>
      </c>
      <c r="C6" s="4">
        <f>INDEX('Mean Zone'!$B$4:$H$58,MATCH($A6,'Mean Zone'!$A$4:$A$58,0),MATCH(C$1,'Mean Zone'!$B$2:$G$2,0))</f>
        <v>78113.635791720706</v>
      </c>
      <c r="D6" s="2">
        <f t="shared" si="0"/>
        <v>1.2176673689288044</v>
      </c>
      <c r="E6" s="4">
        <f ca="1">INDEX('Payroll per Unit'!$C$2:$P$53,MATCH($B6,'Payroll per Unit'!$B$2:$B$53,0),MATCH($E$1,'Payroll per Unit'!$C$1:$P$1,0))</f>
        <v>115481.18989844523</v>
      </c>
      <c r="F6" s="2">
        <f t="shared" ca="1" si="1"/>
        <v>85592.392574778845</v>
      </c>
      <c r="G6" s="7">
        <f t="shared" ca="1" si="2"/>
        <v>29888.797323666382</v>
      </c>
    </row>
    <row r="7" spans="1:7" x14ac:dyDescent="0.25">
      <c r="A7" t="s">
        <v>12</v>
      </c>
      <c r="B7" t="s">
        <v>13</v>
      </c>
      <c r="C7" s="4">
        <f>INDEX('Mean Zone'!$B$4:$H$58,MATCH($A7,'Mean Zone'!$A$4:$A$58,0),MATCH(C$1,'Mean Zone'!$B$2:$G$2,0))</f>
        <v>69999.840711413897</v>
      </c>
      <c r="D7" s="2">
        <f t="shared" si="0"/>
        <v>1.0911862058472641</v>
      </c>
      <c r="E7" s="4">
        <f ca="1">INDEX('Payroll per Unit'!$C$2:$P$53,MATCH($B7,'Payroll per Unit'!$B$2:$B$53,0),MATCH($E$1,'Payroll per Unit'!$C$1:$P$1,0))</f>
        <v>73084.833002291824</v>
      </c>
      <c r="F7" s="2">
        <f t="shared" ca="1" si="1"/>
        <v>76701.766415260892</v>
      </c>
      <c r="G7" s="7">
        <f t="shared" ca="1" si="2"/>
        <v>-3616.9334129690687</v>
      </c>
    </row>
    <row r="8" spans="1:7" x14ac:dyDescent="0.25">
      <c r="A8" t="s">
        <v>14</v>
      </c>
      <c r="B8" t="s">
        <v>15</v>
      </c>
      <c r="C8" s="4">
        <f>INDEX('Mean Zone'!$B$4:$H$58,MATCH($A8,'Mean Zone'!$A$4:$A$58,0),MATCH(C$1,'Mean Zone'!$B$2:$G$2,0))</f>
        <v>75990.326731272493</v>
      </c>
      <c r="D8" s="2">
        <f t="shared" si="0"/>
        <v>1.1845683570744272</v>
      </c>
      <c r="E8" s="4">
        <f ca="1">INDEX('Payroll per Unit'!$C$2:$P$53,MATCH($B8,'Payroll per Unit'!$B$2:$B$53,0),MATCH($E$1,'Payroll per Unit'!$C$1:$P$1,0))</f>
        <v>73985.103235747301</v>
      </c>
      <c r="F8" s="2">
        <f t="shared" ca="1" si="1"/>
        <v>83265.793629313659</v>
      </c>
      <c r="G8" s="7">
        <f t="shared" ca="1" si="2"/>
        <v>-9280.6903935663577</v>
      </c>
    </row>
    <row r="9" spans="1:7" x14ac:dyDescent="0.25">
      <c r="A9" t="s">
        <v>16</v>
      </c>
      <c r="B9" t="s">
        <v>17</v>
      </c>
      <c r="C9" s="4">
        <f>INDEX('Mean Zone'!$B$4:$H$58,MATCH($A9,'Mean Zone'!$A$4:$A$58,0),MATCH(C$1,'Mean Zone'!$B$2:$G$2,0))</f>
        <v>71559.517539457302</v>
      </c>
      <c r="D9" s="2">
        <f t="shared" si="0"/>
        <v>1.1154990874630515</v>
      </c>
      <c r="E9" s="4">
        <f ca="1">INDEX('Payroll per Unit'!$C$2:$P$53,MATCH($B9,'Payroll per Unit'!$B$2:$B$53,0),MATCH($E$1,'Payroll per Unit'!$C$1:$P$1,0))</f>
        <v>57844.06451612903</v>
      </c>
      <c r="F9" s="2">
        <f t="shared" ca="1" si="1"/>
        <v>78410.769843441172</v>
      </c>
      <c r="G9" s="7">
        <f t="shared" ca="1" si="2"/>
        <v>-20566.705327312142</v>
      </c>
    </row>
    <row r="10" spans="1:7" x14ac:dyDescent="0.25">
      <c r="A10" t="s">
        <v>18</v>
      </c>
      <c r="B10" t="s">
        <v>19</v>
      </c>
      <c r="C10" s="4">
        <f>INDEX('Mean Zone'!$B$4:$H$58,MATCH($A10,'Mean Zone'!$A$4:$A$58,0),MATCH(C$1,'Mean Zone'!$B$2:$G$2,0))</f>
        <v>79582.026996587505</v>
      </c>
      <c r="D10" s="2">
        <f t="shared" si="0"/>
        <v>1.2405572528378808</v>
      </c>
      <c r="E10" s="4">
        <f ca="1">INDEX('Payroll per Unit'!$C$2:$P$53,MATCH($B10,'Payroll per Unit'!$B$2:$B$53,0),MATCH($E$1,'Payroll per Unit'!$C$1:$P$1,0))</f>
        <v>73339.505666486773</v>
      </c>
      <c r="F10" s="2">
        <f t="shared" ca="1" si="1"/>
        <v>87201.370510403664</v>
      </c>
      <c r="G10" s="7">
        <f t="shared" ca="1" si="2"/>
        <v>-13861.86484391689</v>
      </c>
    </row>
    <row r="11" spans="1:7" x14ac:dyDescent="0.25">
      <c r="A11" t="s">
        <v>20</v>
      </c>
      <c r="B11" t="s">
        <v>21</v>
      </c>
      <c r="C11" s="4">
        <f>INDEX('Mean Zone'!$B$4:$H$58,MATCH($A11,'Mean Zone'!$A$4:$A$58,0),MATCH(C$1,'Mean Zone'!$B$2:$G$2,0))</f>
        <v>64096.649507062699</v>
      </c>
      <c r="D11" s="2">
        <f t="shared" si="0"/>
        <v>0.99916484198126609</v>
      </c>
      <c r="E11" s="4">
        <f ca="1">INDEX('Payroll per Unit'!$C$2:$P$53,MATCH($B11,'Payroll per Unit'!$B$2:$B$53,0),MATCH($E$1,'Payroll per Unit'!$C$1:$P$1,0))</f>
        <v>69892.618562436968</v>
      </c>
      <c r="F11" s="2">
        <f t="shared" ca="1" si="1"/>
        <v>70233.391798132099</v>
      </c>
      <c r="G11" s="7">
        <f t="shared" ca="1" si="2"/>
        <v>-340.77323569513101</v>
      </c>
    </row>
    <row r="12" spans="1:7" x14ac:dyDescent="0.25">
      <c r="A12" t="s">
        <v>22</v>
      </c>
      <c r="B12" t="s">
        <v>23</v>
      </c>
      <c r="C12" s="4">
        <f>INDEX('Mean Zone'!$B$4:$H$58,MATCH($A12,'Mean Zone'!$A$4:$A$58,0),MATCH(C$1,'Mean Zone'!$B$2:$G$2,0))</f>
        <v>66874.352947758904</v>
      </c>
      <c r="D12" s="2">
        <f t="shared" si="0"/>
        <v>1.0424648216329049</v>
      </c>
      <c r="E12" s="4">
        <f ca="1">INDEX('Payroll per Unit'!$C$2:$P$53,MATCH($B12,'Payroll per Unit'!$B$2:$B$53,0),MATCH($E$1,'Payroll per Unit'!$C$1:$P$1,0))</f>
        <v>46025.895690143123</v>
      </c>
      <c r="F12" s="2">
        <f t="shared" ca="1" si="1"/>
        <v>73277.038159521704</v>
      </c>
      <c r="G12" s="7">
        <f t="shared" ca="1" si="2"/>
        <v>-27251.142469378581</v>
      </c>
    </row>
    <row r="13" spans="1:7" x14ac:dyDescent="0.25">
      <c r="A13" t="s">
        <v>24</v>
      </c>
      <c r="B13" t="s">
        <v>25</v>
      </c>
      <c r="C13" s="4">
        <f>INDEX('Mean Zone'!$B$4:$H$58,MATCH($A13,'Mean Zone'!$A$4:$A$58,0),MATCH(C$1,'Mean Zone'!$B$2:$G$2,0))</f>
        <v>61463.286316465899</v>
      </c>
      <c r="D13" s="2">
        <f t="shared" si="0"/>
        <v>0.95811489730479726</v>
      </c>
      <c r="E13" s="4">
        <f ca="1">INDEX('Payroll per Unit'!$C$2:$P$53,MATCH($B13,'Payroll per Unit'!$B$2:$B$53,0),MATCH($E$1,'Payroll per Unit'!$C$1:$P$1,0))</f>
        <v>75614.879750130145</v>
      </c>
      <c r="F13" s="2">
        <f t="shared" ca="1" si="1"/>
        <v>67347.905113035013</v>
      </c>
      <c r="G13" s="7">
        <f t="shared" ca="1" si="2"/>
        <v>8266.9746370951325</v>
      </c>
    </row>
    <row r="14" spans="1:7" x14ac:dyDescent="0.25">
      <c r="A14" t="s">
        <v>26</v>
      </c>
      <c r="B14" t="s">
        <v>27</v>
      </c>
      <c r="C14" s="4">
        <f>INDEX('Mean Zone'!$B$4:$H$58,MATCH($A14,'Mean Zone'!$A$4:$A$58,0),MATCH(C$1,'Mean Zone'!$B$2:$G$2,0))</f>
        <v>57854.6714439641</v>
      </c>
      <c r="D14" s="2">
        <f t="shared" si="0"/>
        <v>0.9018623297122087</v>
      </c>
      <c r="E14" s="4">
        <f ca="1">INDEX('Payroll per Unit'!$C$2:$P$53,MATCH($B14,'Payroll per Unit'!$B$2:$B$53,0),MATCH($E$1,'Payroll per Unit'!$C$1:$P$1,0))</f>
        <v>61362.897637795279</v>
      </c>
      <c r="F14" s="2">
        <f t="shared" ca="1" si="1"/>
        <v>63393.794186206331</v>
      </c>
      <c r="G14" s="7">
        <f t="shared" ca="1" si="2"/>
        <v>-2030.8965484110522</v>
      </c>
    </row>
    <row r="15" spans="1:7" x14ac:dyDescent="0.25">
      <c r="A15" t="s">
        <v>28</v>
      </c>
      <c r="B15" t="s">
        <v>29</v>
      </c>
      <c r="C15" s="4">
        <f>INDEX('Mean Zone'!$B$4:$H$58,MATCH($A15,'Mean Zone'!$A$4:$A$58,0),MATCH(C$1,'Mean Zone'!$B$2:$G$2,0))</f>
        <v>69075.883064698704</v>
      </c>
      <c r="D15" s="2">
        <f t="shared" si="0"/>
        <v>1.0767831753741059</v>
      </c>
      <c r="E15" s="4">
        <f ca="1">INDEX('Payroll per Unit'!$C$2:$P$53,MATCH($B15,'Payroll per Unit'!$B$2:$B$53,0),MATCH($E$1,'Payroll per Unit'!$C$1:$P$1,0))</f>
        <v>73174.951212712578</v>
      </c>
      <c r="F15" s="2">
        <f t="shared" ca="1" si="1"/>
        <v>75689.347202935649</v>
      </c>
      <c r="G15" s="7">
        <f t="shared" ca="1" si="2"/>
        <v>-2514.3959902230708</v>
      </c>
    </row>
    <row r="16" spans="1:7" x14ac:dyDescent="0.25">
      <c r="A16" t="s">
        <v>30</v>
      </c>
      <c r="B16" t="s">
        <v>31</v>
      </c>
      <c r="C16" s="4">
        <f>INDEX('Mean Zone'!$B$4:$H$58,MATCH($A16,'Mean Zone'!$A$4:$A$58,0),MATCH(C$1,'Mean Zone'!$B$2:$G$2,0))</f>
        <v>61065.027356064398</v>
      </c>
      <c r="D16" s="2">
        <f t="shared" si="0"/>
        <v>0.95190667340702018</v>
      </c>
      <c r="E16" s="4">
        <f ca="1">INDEX('Payroll per Unit'!$C$2:$P$53,MATCH($B16,'Payroll per Unit'!$B$2:$B$53,0),MATCH($E$1,'Payroll per Unit'!$C$1:$P$1,0))</f>
        <v>51990.780269058298</v>
      </c>
      <c r="F16" s="2">
        <f t="shared" ca="1" si="1"/>
        <v>66911.516037816458</v>
      </c>
      <c r="G16" s="7">
        <f t="shared" ca="1" si="2"/>
        <v>-14920.735768758161</v>
      </c>
    </row>
    <row r="17" spans="1:7" x14ac:dyDescent="0.25">
      <c r="A17" t="s">
        <v>32</v>
      </c>
      <c r="B17" t="s">
        <v>33</v>
      </c>
      <c r="C17" s="4">
        <f>INDEX('Mean Zone'!$B$4:$H$58,MATCH($A17,'Mean Zone'!$A$4:$A$58,0),MATCH(C$1,'Mean Zone'!$B$2:$G$2,0))</f>
        <v>59107.944780441503</v>
      </c>
      <c r="D17" s="2">
        <f t="shared" si="0"/>
        <v>0.92139886812460725</v>
      </c>
      <c r="E17" s="4">
        <f ca="1">INDEX('Payroll per Unit'!$C$2:$P$53,MATCH($B17,'Payroll per Unit'!$B$2:$B$53,0),MATCH($E$1,'Payroll per Unit'!$C$1:$P$1,0))</f>
        <v>59166.141495233314</v>
      </c>
      <c r="F17" s="2">
        <f t="shared" ca="1" si="1"/>
        <v>64767.058435553256</v>
      </c>
      <c r="G17" s="7">
        <f t="shared" ca="1" si="2"/>
        <v>-5600.9169403199412</v>
      </c>
    </row>
    <row r="18" spans="1:7" x14ac:dyDescent="0.25">
      <c r="A18" t="s">
        <v>34</v>
      </c>
      <c r="B18" t="s">
        <v>35</v>
      </c>
      <c r="C18" s="4">
        <f>INDEX('Mean Zone'!$B$4:$H$58,MATCH($A18,'Mean Zone'!$A$4:$A$58,0),MATCH(C$1,'Mean Zone'!$B$2:$G$2,0))</f>
        <v>63455.5447272452</v>
      </c>
      <c r="D18" s="2">
        <f t="shared" si="0"/>
        <v>0.98917103792214434</v>
      </c>
      <c r="E18" s="4">
        <f ca="1">INDEX('Payroll per Unit'!$C$2:$P$53,MATCH($B18,'Payroll per Unit'!$B$2:$B$53,0),MATCH($E$1,'Payroll per Unit'!$C$1:$P$1,0))</f>
        <v>57266.906855210575</v>
      </c>
      <c r="F18" s="2">
        <f t="shared" ca="1" si="1"/>
        <v>69530.906355743791</v>
      </c>
      <c r="G18" s="7">
        <f t="shared" ca="1" si="2"/>
        <v>-12263.999500533217</v>
      </c>
    </row>
    <row r="19" spans="1:7" x14ac:dyDescent="0.25">
      <c r="A19" t="s">
        <v>36</v>
      </c>
      <c r="B19" t="s">
        <v>37</v>
      </c>
      <c r="C19" s="4">
        <f>INDEX('Mean Zone'!$B$4:$H$58,MATCH($A19,'Mean Zone'!$A$4:$A$58,0),MATCH(C$1,'Mean Zone'!$B$2:$G$2,0))</f>
        <v>58554.075443045302</v>
      </c>
      <c r="D19" s="2">
        <f t="shared" si="0"/>
        <v>0.91276492589465086</v>
      </c>
      <c r="E19" s="4">
        <f ca="1">INDEX('Payroll per Unit'!$C$2:$P$53,MATCH($B19,'Payroll per Unit'!$B$2:$B$53,0),MATCH($E$1,'Payroll per Unit'!$C$1:$P$1,0))</f>
        <v>50308.69255367748</v>
      </c>
      <c r="F19" s="2">
        <f t="shared" ca="1" si="1"/>
        <v>64160.160532504007</v>
      </c>
      <c r="G19" s="7">
        <f t="shared" ca="1" si="2"/>
        <v>-13851.467978826528</v>
      </c>
    </row>
    <row r="20" spans="1:7" x14ac:dyDescent="0.25">
      <c r="A20" t="s">
        <v>38</v>
      </c>
      <c r="B20" t="s">
        <v>39</v>
      </c>
      <c r="C20" s="4">
        <f>INDEX('Mean Zone'!$B$4:$H$58,MATCH($A20,'Mean Zone'!$A$4:$A$58,0),MATCH(C$1,'Mean Zone'!$B$2:$G$2,0))</f>
        <v>59232.198762659202</v>
      </c>
      <c r="D20" s="2">
        <f t="shared" si="0"/>
        <v>0.9233357901238517</v>
      </c>
      <c r="E20" s="4">
        <f ca="1">INDEX('Payroll per Unit'!$C$2:$P$53,MATCH($B20,'Payroll per Unit'!$B$2:$B$53,0),MATCH($E$1,'Payroll per Unit'!$C$1:$P$1,0))</f>
        <v>50013.271422877639</v>
      </c>
      <c r="F20" s="2">
        <f t="shared" ca="1" si="1"/>
        <v>64903.208744230658</v>
      </c>
      <c r="G20" s="7">
        <f t="shared" ca="1" si="2"/>
        <v>-14889.93732135302</v>
      </c>
    </row>
    <row r="21" spans="1:7" x14ac:dyDescent="0.25">
      <c r="A21" t="s">
        <v>40</v>
      </c>
      <c r="B21" t="s">
        <v>41</v>
      </c>
      <c r="C21" s="4">
        <f>INDEX('Mean Zone'!$B$4:$H$58,MATCH($A21,'Mean Zone'!$A$4:$A$58,0),MATCH(C$1,'Mean Zone'!$B$2:$G$2,0))</f>
        <v>58610.585233343903</v>
      </c>
      <c r="D21" s="2">
        <f t="shared" si="0"/>
        <v>0.9136458236658811</v>
      </c>
      <c r="E21" s="4">
        <f ca="1">INDEX('Payroll per Unit'!$C$2:$P$53,MATCH($B21,'Payroll per Unit'!$B$2:$B$53,0),MATCH($E$1,'Payroll per Unit'!$C$1:$P$1,0))</f>
        <v>45799.499122293739</v>
      </c>
      <c r="F21" s="2">
        <f t="shared" ca="1" si="1"/>
        <v>64222.080683915898</v>
      </c>
      <c r="G21" s="7">
        <f t="shared" ca="1" si="2"/>
        <v>-18422.581561622159</v>
      </c>
    </row>
    <row r="22" spans="1:7" x14ac:dyDescent="0.25">
      <c r="A22" t="s">
        <v>42</v>
      </c>
      <c r="B22" t="s">
        <v>43</v>
      </c>
      <c r="C22" s="4">
        <f>INDEX('Mean Zone'!$B$4:$H$58,MATCH($A22,'Mean Zone'!$A$4:$A$58,0),MATCH(C$1,'Mean Zone'!$B$2:$G$2,0))</f>
        <v>75110.942911732898</v>
      </c>
      <c r="D22" s="2">
        <f t="shared" si="0"/>
        <v>1.1708601616874852</v>
      </c>
      <c r="E22" s="4">
        <f ca="1">INDEX('Payroll per Unit'!$C$2:$P$53,MATCH($B22,'Payroll per Unit'!$B$2:$B$53,0),MATCH($E$1,'Payroll per Unit'!$C$1:$P$1,0))</f>
        <v>70274.180064308675</v>
      </c>
      <c r="F22" s="2">
        <f t="shared" ca="1" si="1"/>
        <v>82302.215832133224</v>
      </c>
      <c r="G22" s="7">
        <f t="shared" ca="1" si="2"/>
        <v>-12028.035767824549</v>
      </c>
    </row>
    <row r="23" spans="1:7" x14ac:dyDescent="0.25">
      <c r="A23" t="s">
        <v>44</v>
      </c>
      <c r="B23" t="s">
        <v>45</v>
      </c>
      <c r="C23" s="4">
        <f>INDEX('Mean Zone'!$B$4:$H$58,MATCH($A23,'Mean Zone'!$A$4:$A$58,0),MATCH(C$1,'Mean Zone'!$B$2:$G$2,0))</f>
        <v>77379.723190793899</v>
      </c>
      <c r="D23" s="2">
        <f t="shared" si="0"/>
        <v>1.2062268385177368</v>
      </c>
      <c r="E23" s="4">
        <f ca="1">INDEX('Payroll per Unit'!$C$2:$P$53,MATCH($B23,'Payroll per Unit'!$B$2:$B$53,0),MATCH($E$1,'Payroll per Unit'!$C$1:$P$1,0))</f>
        <v>73361.913468358427</v>
      </c>
      <c r="F23" s="2">
        <f t="shared" ca="1" si="1"/>
        <v>84788.213703607136</v>
      </c>
      <c r="G23" s="7">
        <f t="shared" ca="1" si="2"/>
        <v>-11426.300235248709</v>
      </c>
    </row>
    <row r="24" spans="1:7" x14ac:dyDescent="0.25">
      <c r="A24" t="s">
        <v>46</v>
      </c>
      <c r="B24" t="s">
        <v>47</v>
      </c>
      <c r="C24" s="4">
        <f>INDEX('Mean Zone'!$B$4:$H$58,MATCH($A24,'Mean Zone'!$A$4:$A$58,0),MATCH(C$1,'Mean Zone'!$B$2:$G$2,0))</f>
        <v>64605.198222724001</v>
      </c>
      <c r="D24" s="2">
        <f t="shared" si="0"/>
        <v>1.0070923077853486</v>
      </c>
      <c r="E24" s="4">
        <f ca="1">INDEX('Payroll per Unit'!$C$2:$P$53,MATCH($B24,'Payroll per Unit'!$B$2:$B$53,0),MATCH($E$1,'Payroll per Unit'!$C$1:$P$1,0))</f>
        <v>69623.497134123041</v>
      </c>
      <c r="F24" s="2">
        <f t="shared" ca="1" si="1"/>
        <v>70790.62999186237</v>
      </c>
      <c r="G24" s="7">
        <f t="shared" ca="1" si="2"/>
        <v>-1167.1328577393288</v>
      </c>
    </row>
    <row r="25" spans="1:7" x14ac:dyDescent="0.25">
      <c r="A25" t="s">
        <v>48</v>
      </c>
      <c r="B25" t="s">
        <v>49</v>
      </c>
      <c r="C25" s="4">
        <f>INDEX('Mean Zone'!$B$4:$H$58,MATCH($A25,'Mean Zone'!$A$4:$A$58,0),MATCH(C$1,'Mean Zone'!$B$2:$G$2,0))</f>
        <v>68181.862039530402</v>
      </c>
      <c r="D25" s="2">
        <f t="shared" si="0"/>
        <v>1.0628468092268897</v>
      </c>
      <c r="E25" s="4">
        <f ca="1">INDEX('Payroll per Unit'!$C$2:$P$53,MATCH($B25,'Payroll per Unit'!$B$2:$B$53,0),MATCH($E$1,'Payroll per Unit'!$C$1:$P$1,0))</f>
        <v>54695.798454820288</v>
      </c>
      <c r="F25" s="2">
        <f t="shared" ca="1" si="1"/>
        <v>74709.730804585619</v>
      </c>
      <c r="G25" s="7">
        <f t="shared" ca="1" si="2"/>
        <v>-20013.932349765331</v>
      </c>
    </row>
    <row r="26" spans="1:7" x14ac:dyDescent="0.25">
      <c r="A26" t="s">
        <v>50</v>
      </c>
      <c r="B26" t="s">
        <v>51</v>
      </c>
      <c r="C26" s="4">
        <f>INDEX('Mean Zone'!$B$4:$H$58,MATCH($A26,'Mean Zone'!$A$4:$A$58,0),MATCH(C$1,'Mean Zone'!$B$2:$G$2,0))</f>
        <v>55264.836411303302</v>
      </c>
      <c r="D26" s="2">
        <f t="shared" si="0"/>
        <v>0.86149091980129056</v>
      </c>
      <c r="E26" s="4">
        <f ca="1">INDEX('Payroll per Unit'!$C$2:$P$53,MATCH($B26,'Payroll per Unit'!$B$2:$B$53,0),MATCH($E$1,'Payroll per Unit'!$C$1:$P$1,0))</f>
        <v>39506.001662510389</v>
      </c>
      <c r="F26" s="2">
        <f t="shared" ca="1" si="1"/>
        <v>60556.003132535858</v>
      </c>
      <c r="G26" s="7">
        <f t="shared" ca="1" si="2"/>
        <v>-21050.001470025469</v>
      </c>
    </row>
    <row r="27" spans="1:7" x14ac:dyDescent="0.25">
      <c r="A27" t="s">
        <v>52</v>
      </c>
      <c r="B27" t="s">
        <v>53</v>
      </c>
      <c r="C27" s="4">
        <f>INDEX('Mean Zone'!$B$4:$H$58,MATCH($A27,'Mean Zone'!$A$4:$A$58,0),MATCH(C$1,'Mean Zone'!$B$2:$G$2,0))</f>
        <v>61924.944877608301</v>
      </c>
      <c r="D27" s="2">
        <f t="shared" si="0"/>
        <v>0.96531142016270921</v>
      </c>
      <c r="E27" s="4">
        <f ca="1">INDEX('Payroll per Unit'!$C$2:$P$53,MATCH($B27,'Payroll per Unit'!$B$2:$B$53,0),MATCH($E$1,'Payroll per Unit'!$C$1:$P$1,0))</f>
        <v>58432.105134805584</v>
      </c>
      <c r="F27" s="2">
        <f t="shared" ca="1" si="1"/>
        <v>67853.763794433078</v>
      </c>
      <c r="G27" s="7">
        <f t="shared" ca="1" si="2"/>
        <v>-9421.6586596274938</v>
      </c>
    </row>
    <row r="28" spans="1:7" x14ac:dyDescent="0.25">
      <c r="A28" t="s">
        <v>54</v>
      </c>
      <c r="B28" t="s">
        <v>55</v>
      </c>
      <c r="C28" s="4">
        <f>INDEX('Mean Zone'!$B$4:$H$58,MATCH($A28,'Mean Zone'!$A$4:$A$58,0),MATCH(C$1,'Mean Zone'!$B$2:$G$2,0))</f>
        <v>55934.372565026599</v>
      </c>
      <c r="D28" s="2">
        <f t="shared" si="0"/>
        <v>0.87192792376921202</v>
      </c>
      <c r="E28" s="4">
        <f ca="1">INDEX('Payroll per Unit'!$C$2:$P$53,MATCH($B28,'Payroll per Unit'!$B$2:$B$53,0),MATCH($E$1,'Payroll per Unit'!$C$1:$P$1,0))</f>
        <v>59159.679144385023</v>
      </c>
      <c r="F28" s="2">
        <f t="shared" ca="1" si="1"/>
        <v>61289.642025818124</v>
      </c>
      <c r="G28" s="7">
        <f t="shared" ca="1" si="2"/>
        <v>-2129.9628814331008</v>
      </c>
    </row>
    <row r="29" spans="1:7" x14ac:dyDescent="0.25">
      <c r="A29" t="s">
        <v>56</v>
      </c>
      <c r="B29" t="s">
        <v>57</v>
      </c>
      <c r="C29" s="4">
        <f>INDEX('Mean Zone'!$B$4:$H$58,MATCH($A29,'Mean Zone'!$A$4:$A$58,0),MATCH(C$1,'Mean Zone'!$B$2:$G$2,0))</f>
        <v>61533.478282762</v>
      </c>
      <c r="D29" s="2">
        <f t="shared" si="0"/>
        <v>0.95920907844299974</v>
      </c>
      <c r="E29" s="4">
        <f ca="1">INDEX('Payroll per Unit'!$C$2:$P$53,MATCH($B29,'Payroll per Unit'!$B$2:$B$53,0),MATCH($E$1,'Payroll per Unit'!$C$1:$P$1,0))</f>
        <v>67205.438723712839</v>
      </c>
      <c r="F29" s="2">
        <f t="shared" ca="1" si="1"/>
        <v>67424.817399525316</v>
      </c>
      <c r="G29" s="7">
        <f t="shared" ca="1" si="2"/>
        <v>-219.37867581247701</v>
      </c>
    </row>
    <row r="30" spans="1:7" x14ac:dyDescent="0.25">
      <c r="A30" t="s">
        <v>58</v>
      </c>
      <c r="B30" t="s">
        <v>59</v>
      </c>
      <c r="C30" s="4">
        <f>INDEX('Mean Zone'!$B$4:$H$58,MATCH($A30,'Mean Zone'!$A$4:$A$58,0),MATCH(C$1,'Mean Zone'!$B$2:$G$2,0))</f>
        <v>64080.105492766197</v>
      </c>
      <c r="D30" s="2">
        <f t="shared" si="0"/>
        <v>0.99890694710598904</v>
      </c>
      <c r="E30" s="4">
        <f ca="1">INDEX('Payroll per Unit'!$C$2:$P$53,MATCH($B30,'Payroll per Unit'!$B$2:$B$53,0),MATCH($E$1,'Payroll per Unit'!$C$1:$P$1,0))</f>
        <v>105712.12629957644</v>
      </c>
      <c r="F30" s="2">
        <f t="shared" ca="1" si="1"/>
        <v>70215.263826593247</v>
      </c>
      <c r="G30" s="7">
        <f t="shared" ca="1" si="2"/>
        <v>35496.862472983194</v>
      </c>
    </row>
    <row r="31" spans="1:7" x14ac:dyDescent="0.25">
      <c r="A31" t="s">
        <v>60</v>
      </c>
      <c r="B31" t="s">
        <v>61</v>
      </c>
      <c r="C31" s="4">
        <f>INDEX('Mean Zone'!$B$4:$H$58,MATCH($A31,'Mean Zone'!$A$4:$A$58,0),MATCH(C$1,'Mean Zone'!$B$2:$G$2,0))</f>
        <v>67858.954987753401</v>
      </c>
      <c r="D31" s="2">
        <f t="shared" si="0"/>
        <v>1.0578132017630884</v>
      </c>
      <c r="E31" s="4">
        <f ca="1">INDEX('Payroll per Unit'!$C$2:$P$53,MATCH($B31,'Payroll per Unit'!$B$2:$B$53,0),MATCH($E$1,'Payroll per Unit'!$C$1:$P$1,0))</f>
        <v>58485.109311740889</v>
      </c>
      <c r="F31" s="2">
        <f t="shared" ca="1" si="1"/>
        <v>74355.907981454511</v>
      </c>
      <c r="G31" s="7">
        <f t="shared" ca="1" si="2"/>
        <v>-15870.798669713622</v>
      </c>
    </row>
    <row r="32" spans="1:7" x14ac:dyDescent="0.25">
      <c r="A32" t="s">
        <v>62</v>
      </c>
      <c r="B32" t="s">
        <v>63</v>
      </c>
      <c r="C32" s="4">
        <f>INDEX('Mean Zone'!$B$4:$H$58,MATCH($A32,'Mean Zone'!$A$4:$A$58,0),MATCH(C$1,'Mean Zone'!$B$2:$G$2,0))</f>
        <v>78005.843384694905</v>
      </c>
      <c r="D32" s="2">
        <f t="shared" si="0"/>
        <v>1.2159870567102875</v>
      </c>
      <c r="E32" s="4">
        <f ca="1">INDEX('Payroll per Unit'!$C$2:$P$53,MATCH($B32,'Payroll per Unit'!$B$2:$B$53,0),MATCH($E$1,'Payroll per Unit'!$C$1:$P$1,0))</f>
        <v>85743.934817763409</v>
      </c>
      <c r="F32" s="2">
        <f t="shared" ca="1" si="1"/>
        <v>85474.279905649819</v>
      </c>
      <c r="G32" s="7">
        <f t="shared" ca="1" si="2"/>
        <v>269.6549121135904</v>
      </c>
    </row>
    <row r="33" spans="1:7" x14ac:dyDescent="0.25">
      <c r="A33" t="s">
        <v>64</v>
      </c>
      <c r="B33" t="s">
        <v>65</v>
      </c>
      <c r="C33" s="4">
        <f>INDEX('Mean Zone'!$B$4:$H$58,MATCH($A33,'Mean Zone'!$A$4:$A$58,0),MATCH(C$1,'Mean Zone'!$B$2:$G$2,0))</f>
        <v>61914.808446768999</v>
      </c>
      <c r="D33" s="2">
        <f t="shared" si="0"/>
        <v>0.96515340932445648</v>
      </c>
      <c r="E33" s="4">
        <f ca="1">INDEX('Payroll per Unit'!$C$2:$P$53,MATCH($B33,'Payroll per Unit'!$B$2:$B$53,0),MATCH($E$1,'Payroll per Unit'!$C$1:$P$1,0))</f>
        <v>61227.935081148564</v>
      </c>
      <c r="F33" s="2">
        <f t="shared" ca="1" si="1"/>
        <v>67842.65688129414</v>
      </c>
      <c r="G33" s="7">
        <f t="shared" ca="1" si="2"/>
        <v>-6614.7218001455767</v>
      </c>
    </row>
    <row r="34" spans="1:7" x14ac:dyDescent="0.25">
      <c r="A34" t="s">
        <v>66</v>
      </c>
      <c r="B34" t="s">
        <v>67</v>
      </c>
      <c r="C34" s="4">
        <f>INDEX('Mean Zone'!$B$4:$H$58,MATCH($A34,'Mean Zone'!$A$4:$A$58,0),MATCH(C$1,'Mean Zone'!$B$2:$G$2,0))</f>
        <v>81155.859583681595</v>
      </c>
      <c r="D34" s="2">
        <f t="shared" si="0"/>
        <v>1.2650908002273673</v>
      </c>
      <c r="E34" s="4">
        <f ca="1">INDEX('Payroll per Unit'!$C$2:$P$53,MATCH($B34,'Payroll per Unit'!$B$2:$B$53,0),MATCH($E$1,'Payroll per Unit'!$C$1:$P$1,0))</f>
        <v>90348.732476635516</v>
      </c>
      <c r="F34" s="2">
        <f t="shared" ca="1" si="1"/>
        <v>88925.884998510679</v>
      </c>
      <c r="G34" s="7">
        <f t="shared" ca="1" si="2"/>
        <v>1422.8474781248369</v>
      </c>
    </row>
    <row r="35" spans="1:7" x14ac:dyDescent="0.25">
      <c r="A35" t="s">
        <v>68</v>
      </c>
      <c r="B35" t="s">
        <v>69</v>
      </c>
      <c r="C35" s="4">
        <f>INDEX('Mean Zone'!$B$4:$H$58,MATCH($A35,'Mean Zone'!$A$4:$A$58,0),MATCH(C$1,'Mean Zone'!$B$2:$G$2,0))</f>
        <v>65179.065790362503</v>
      </c>
      <c r="D35" s="2">
        <f t="shared" si="0"/>
        <v>1.0160379906244261</v>
      </c>
      <c r="E35" s="4">
        <f ca="1">INDEX('Payroll per Unit'!$C$2:$P$53,MATCH($B35,'Payroll per Unit'!$B$2:$B$53,0),MATCH($E$1,'Payroll per Unit'!$C$1:$P$1,0))</f>
        <v>44789.43510423672</v>
      </c>
      <c r="F35" s="2">
        <f t="shared" ca="1" si="1"/>
        <v>71419.440795986462</v>
      </c>
      <c r="G35" s="7">
        <f t="shared" ca="1" si="2"/>
        <v>-26630.005691749742</v>
      </c>
    </row>
    <row r="36" spans="1:7" x14ac:dyDescent="0.25">
      <c r="A36" t="s">
        <v>70</v>
      </c>
      <c r="B36" t="s">
        <v>71</v>
      </c>
      <c r="C36" s="4">
        <f>INDEX('Mean Zone'!$B$4:$H$58,MATCH($A36,'Mean Zone'!$A$4:$A$58,0),MATCH(C$1,'Mean Zone'!$B$2:$G$2,0))</f>
        <v>56229.674471166698</v>
      </c>
      <c r="D36" s="2">
        <f t="shared" si="0"/>
        <v>0.8765312109090917</v>
      </c>
      <c r="E36" s="4">
        <f ca="1">INDEX('Payroll per Unit'!$C$2:$P$53,MATCH($B36,'Payroll per Unit'!$B$2:$B$53,0),MATCH($E$1,'Payroll per Unit'!$C$1:$P$1,0))</f>
        <v>54780.692307692305</v>
      </c>
      <c r="F36" s="2">
        <f t="shared" ca="1" si="1"/>
        <v>61613.216731082357</v>
      </c>
      <c r="G36" s="7">
        <f t="shared" ca="1" si="2"/>
        <v>-6832.5244233900521</v>
      </c>
    </row>
    <row r="37" spans="1:7" x14ac:dyDescent="0.25">
      <c r="A37" t="s">
        <v>72</v>
      </c>
      <c r="B37" t="s">
        <v>73</v>
      </c>
      <c r="C37" s="4">
        <f>INDEX('Mean Zone'!$B$4:$H$58,MATCH($A37,'Mean Zone'!$A$4:$A$58,0),MATCH(C$1,'Mean Zone'!$B$2:$G$2,0))</f>
        <v>64460.946468083697</v>
      </c>
      <c r="D37" s="2">
        <f t="shared" si="0"/>
        <v>1.0048436523136641</v>
      </c>
      <c r="E37" s="4">
        <f ca="1">INDEX('Payroll per Unit'!$C$2:$P$53,MATCH($B37,'Payroll per Unit'!$B$2:$B$53,0),MATCH($E$1,'Payroll per Unit'!$C$1:$P$1,0))</f>
        <v>57289.202526315792</v>
      </c>
      <c r="F37" s="2">
        <f t="shared" ca="1" si="1"/>
        <v>70632.567283762401</v>
      </c>
      <c r="G37" s="7">
        <f t="shared" ca="1" si="2"/>
        <v>-13343.364757446609</v>
      </c>
    </row>
    <row r="38" spans="1:7" x14ac:dyDescent="0.25">
      <c r="A38" t="s">
        <v>74</v>
      </c>
      <c r="B38" t="s">
        <v>75</v>
      </c>
      <c r="C38" s="4">
        <f>INDEX('Mean Zone'!$B$4:$H$58,MATCH($A38,'Mean Zone'!$A$4:$A$58,0),MATCH(C$1,'Mean Zone'!$B$2:$G$2,0))</f>
        <v>56945.135069318501</v>
      </c>
      <c r="D38" s="2">
        <f t="shared" si="0"/>
        <v>0.88768410393850661</v>
      </c>
      <c r="E38" s="4">
        <f ca="1">INDEX('Payroll per Unit'!$C$2:$P$53,MATCH($B38,'Payroll per Unit'!$B$2:$B$53,0),MATCH($E$1,'Payroll per Unit'!$C$1:$P$1,0))</f>
        <v>61384.823714349877</v>
      </c>
      <c r="F38" s="2">
        <f t="shared" ca="1" si="1"/>
        <v>62397.17696757779</v>
      </c>
      <c r="G38" s="7">
        <f t="shared" ca="1" si="2"/>
        <v>-1012.3532532279132</v>
      </c>
    </row>
    <row r="39" spans="1:7" x14ac:dyDescent="0.25">
      <c r="A39" t="s">
        <v>76</v>
      </c>
      <c r="B39" t="s">
        <v>77</v>
      </c>
      <c r="C39" s="4">
        <f>INDEX('Mean Zone'!$B$4:$H$58,MATCH($A39,'Mean Zone'!$A$4:$A$58,0),MATCH(C$1,'Mean Zone'!$B$2:$G$2,0))</f>
        <v>65717.523561465001</v>
      </c>
      <c r="D39" s="2">
        <f t="shared" si="0"/>
        <v>1.0244316910426972</v>
      </c>
      <c r="E39" s="4">
        <f ca="1">INDEX('Payroll per Unit'!$C$2:$P$53,MATCH($B39,'Payroll per Unit'!$B$2:$B$53,0),MATCH($E$1,'Payroll per Unit'!$C$1:$P$1,0))</f>
        <v>80098.287461773696</v>
      </c>
      <c r="F39" s="2">
        <f t="shared" ca="1" si="1"/>
        <v>72009.451598351763</v>
      </c>
      <c r="G39" s="7">
        <f t="shared" ca="1" si="2"/>
        <v>8088.835863421933</v>
      </c>
    </row>
    <row r="40" spans="1:7" x14ac:dyDescent="0.25">
      <c r="A40" t="s">
        <v>78</v>
      </c>
      <c r="B40" t="s">
        <v>79</v>
      </c>
      <c r="C40" s="4">
        <f>INDEX('Mean Zone'!$B$4:$H$58,MATCH($A40,'Mean Zone'!$A$4:$A$58,0),MATCH(C$1,'Mean Zone'!$B$2:$G$2,0))</f>
        <v>69524.911961256294</v>
      </c>
      <c r="D40" s="2">
        <f t="shared" si="0"/>
        <v>1.0837828218443095</v>
      </c>
      <c r="E40" s="4">
        <f ca="1">INDEX('Payroll per Unit'!$C$2:$P$53,MATCH($B40,'Payroll per Unit'!$B$2:$B$53,0),MATCH($E$1,'Payroll per Unit'!$C$1:$P$1,0))</f>
        <v>74152.812579071033</v>
      </c>
      <c r="F40" s="2">
        <f t="shared" ca="1" si="1"/>
        <v>76181.367030230002</v>
      </c>
      <c r="G40" s="7">
        <f t="shared" ca="1" si="2"/>
        <v>-2028.5544511589687</v>
      </c>
    </row>
    <row r="41" spans="1:7" x14ac:dyDescent="0.25">
      <c r="A41" t="s">
        <v>80</v>
      </c>
      <c r="B41" t="s">
        <v>81</v>
      </c>
      <c r="C41" s="4">
        <f>INDEX('Mean Zone'!$B$4:$H$58,MATCH($A41,'Mean Zone'!$A$4:$A$58,0),MATCH(C$1,'Mean Zone'!$B$2:$G$2,0))</f>
        <v>73633.513986408696</v>
      </c>
      <c r="D41" s="2">
        <f t="shared" si="0"/>
        <v>1.1478293940878863</v>
      </c>
      <c r="E41" s="4">
        <f ca="1">INDEX('Payroll per Unit'!$C$2:$P$53,MATCH($B41,'Payroll per Unit'!$B$2:$B$53,0),MATCH($E$1,'Payroll per Unit'!$C$1:$P$1,0))</f>
        <v>68854.840089086865</v>
      </c>
      <c r="F41" s="2">
        <f t="shared" ca="1" si="1"/>
        <v>80683.334886495752</v>
      </c>
      <c r="G41" s="7">
        <f t="shared" ca="1" si="2"/>
        <v>-11828.494797408886</v>
      </c>
    </row>
    <row r="42" spans="1:7" x14ac:dyDescent="0.25">
      <c r="A42" t="s">
        <v>82</v>
      </c>
      <c r="B42" t="s">
        <v>83</v>
      </c>
      <c r="C42" s="4">
        <f>INDEX('Mean Zone'!$B$4:$H$58,MATCH($A42,'Mean Zone'!$A$4:$A$58,0),MATCH(C$1,'Mean Zone'!$B$2:$G$2,0))</f>
        <v>58992.530433624801</v>
      </c>
      <c r="D42" s="2">
        <f t="shared" si="0"/>
        <v>0.91959974198484273</v>
      </c>
      <c r="E42" s="4">
        <f ca="1">INDEX('Payroll per Unit'!$C$2:$P$53,MATCH($B42,'Payroll per Unit'!$B$2:$B$53,0),MATCH($E$1,'Payroll per Unit'!$C$1:$P$1,0))</f>
        <v>41185.904309715123</v>
      </c>
      <c r="F42" s="2">
        <f t="shared" ca="1" si="1"/>
        <v>64640.594086769946</v>
      </c>
      <c r="G42" s="7">
        <f t="shared" ca="1" si="2"/>
        <v>-23454.689777054824</v>
      </c>
    </row>
    <row r="43" spans="1:7" x14ac:dyDescent="0.25">
      <c r="A43" t="s">
        <v>84</v>
      </c>
      <c r="B43" t="s">
        <v>85</v>
      </c>
      <c r="C43" s="4">
        <f>INDEX('Mean Zone'!$B$4:$H$58,MATCH($A43,'Mean Zone'!$A$4:$A$58,0),MATCH(C$1,'Mean Zone'!$B$2:$G$2,0))</f>
        <v>56757.265452769097</v>
      </c>
      <c r="D43" s="2">
        <f t="shared" si="0"/>
        <v>0.88475551535897434</v>
      </c>
      <c r="E43" s="4">
        <f ca="1">INDEX('Payroll per Unit'!$C$2:$P$53,MATCH($B43,'Payroll per Unit'!$B$2:$B$53,0),MATCH($E$1,'Payroll per Unit'!$C$1:$P$1,0))</f>
        <v>47312.410958904111</v>
      </c>
      <c r="F43" s="2">
        <f t="shared" ca="1" si="1"/>
        <v>62191.320335639095</v>
      </c>
      <c r="G43" s="7">
        <f t="shared" ca="1" si="2"/>
        <v>-14878.909376734984</v>
      </c>
    </row>
    <row r="44" spans="1:7" x14ac:dyDescent="0.25">
      <c r="A44" t="s">
        <v>86</v>
      </c>
      <c r="B44" t="s">
        <v>87</v>
      </c>
      <c r="C44" s="4">
        <f>INDEX('Mean Zone'!$B$4:$H$58,MATCH($A44,'Mean Zone'!$A$4:$A$58,0),MATCH(C$1,'Mean Zone'!$B$2:$G$2,0))</f>
        <v>60639.588489205402</v>
      </c>
      <c r="D44" s="2">
        <f t="shared" si="0"/>
        <v>0.94527475798793081</v>
      </c>
      <c r="E44" s="4">
        <f ca="1">INDEX('Payroll per Unit'!$C$2:$P$53,MATCH($B44,'Payroll per Unit'!$B$2:$B$53,0),MATCH($E$1,'Payroll per Unit'!$C$1:$P$1,0))</f>
        <v>48726.741676234211</v>
      </c>
      <c r="F44" s="2">
        <f t="shared" ca="1" si="1"/>
        <v>66445.344797165744</v>
      </c>
      <c r="G44" s="7">
        <f t="shared" ca="1" si="2"/>
        <v>-17718.603120931533</v>
      </c>
    </row>
    <row r="45" spans="1:7" x14ac:dyDescent="0.25">
      <c r="A45" t="s">
        <v>88</v>
      </c>
      <c r="B45" t="s">
        <v>89</v>
      </c>
      <c r="C45" s="4">
        <f>INDEX('Mean Zone'!$B$4:$H$58,MATCH($A45,'Mean Zone'!$A$4:$A$58,0),MATCH(C$1,'Mean Zone'!$B$2:$G$2,0))</f>
        <v>68674.294443120496</v>
      </c>
      <c r="D45" s="2">
        <f t="shared" si="0"/>
        <v>1.070523047353273</v>
      </c>
      <c r="E45" s="4">
        <f ca="1">INDEX('Payroll per Unit'!$C$2:$P$53,MATCH($B45,'Payroll per Unit'!$B$2:$B$53,0),MATCH($E$1,'Payroll per Unit'!$C$1:$P$1,0))</f>
        <v>64497.83769733573</v>
      </c>
      <c r="F45" s="2">
        <f t="shared" ca="1" si="1"/>
        <v>75249.309678074584</v>
      </c>
      <c r="G45" s="7">
        <f t="shared" ca="1" si="2"/>
        <v>-10751.471980738854</v>
      </c>
    </row>
    <row r="46" spans="1:7" x14ac:dyDescent="0.25">
      <c r="A46" t="s">
        <v>90</v>
      </c>
      <c r="B46" t="s">
        <v>91</v>
      </c>
      <c r="C46" s="4">
        <f>INDEX('Mean Zone'!$B$4:$H$58,MATCH($A46,'Mean Zone'!$A$4:$A$58,0),MATCH(C$1,'Mean Zone'!$B$2:$G$2,0))</f>
        <v>64150.22508194347</v>
      </c>
      <c r="D46" s="2">
        <f t="shared" si="0"/>
        <v>1</v>
      </c>
      <c r="E46" s="4">
        <f ca="1">INDEX('Payroll per Unit'!$C$2:$P$53,MATCH($B46,'Payroll per Unit'!$B$2:$B$53,0),MATCH($E$1,'Payroll per Unit'!$C$1:$P$1,0))</f>
        <v>70292.096806433619</v>
      </c>
      <c r="F46" s="2">
        <f t="shared" ca="1" si="1"/>
        <v>70292.096806433619</v>
      </c>
      <c r="G46" s="7">
        <f t="shared" ca="1" si="2"/>
        <v>0</v>
      </c>
    </row>
    <row r="47" spans="1:7" x14ac:dyDescent="0.25">
      <c r="A47" t="s">
        <v>92</v>
      </c>
      <c r="B47" t="s">
        <v>93</v>
      </c>
      <c r="C47" s="4">
        <f>INDEX('Mean Zone'!$B$4:$H$58,MATCH($A47,'Mean Zone'!$A$4:$A$58,0),MATCH(C$1,'Mean Zone'!$B$2:$G$2,0))</f>
        <v>62272.951509602397</v>
      </c>
      <c r="D47" s="2">
        <f t="shared" si="0"/>
        <v>0.97073629016978347</v>
      </c>
      <c r="E47" s="4">
        <f ca="1">INDEX('Payroll per Unit'!$C$2:$P$53,MATCH($B47,'Payroll per Unit'!$B$2:$B$53,0),MATCH($E$1,'Payroll per Unit'!$C$1:$P$1,0))</f>
        <v>55589.183922046286</v>
      </c>
      <c r="F47" s="2">
        <f t="shared" ca="1" si="1"/>
        <v>68235.089282132656</v>
      </c>
      <c r="G47" s="7">
        <f t="shared" ca="1" si="2"/>
        <v>-12645.90536008637</v>
      </c>
    </row>
    <row r="48" spans="1:7" x14ac:dyDescent="0.25">
      <c r="A48" t="s">
        <v>94</v>
      </c>
      <c r="B48" t="s">
        <v>95</v>
      </c>
      <c r="C48" s="4">
        <f>INDEX('Mean Zone'!$B$4:$H$58,MATCH($A48,'Mean Zone'!$A$4:$A$58,0),MATCH(C$1,'Mean Zone'!$B$2:$G$2,0))</f>
        <v>62530.906551205699</v>
      </c>
      <c r="D48" s="2">
        <f t="shared" si="0"/>
        <v>0.97475739907896963</v>
      </c>
      <c r="E48" s="4">
        <f ca="1">INDEX('Payroll per Unit'!$C$2:$P$53,MATCH($B48,'Payroll per Unit'!$B$2:$B$53,0),MATCH($E$1,'Payroll per Unit'!$C$1:$P$1,0))</f>
        <v>51655.145299145297</v>
      </c>
      <c r="F48" s="2">
        <f t="shared" ca="1" si="1"/>
        <v>68517.741458846387</v>
      </c>
      <c r="G48" s="7">
        <f t="shared" ca="1" si="2"/>
        <v>-16862.59615970109</v>
      </c>
    </row>
    <row r="49" spans="1:7" x14ac:dyDescent="0.25">
      <c r="A49" t="s">
        <v>96</v>
      </c>
      <c r="B49" t="s">
        <v>97</v>
      </c>
      <c r="C49" s="4">
        <f>INDEX('Mean Zone'!$B$4:$H$58,MATCH($A49,'Mean Zone'!$A$4:$A$58,0),MATCH(C$1,'Mean Zone'!$B$2:$G$2,0))</f>
        <v>74143.688102809101</v>
      </c>
      <c r="D49" s="2">
        <f t="shared" si="0"/>
        <v>1.1557821973048465</v>
      </c>
      <c r="E49" s="4">
        <f ca="1">INDEX('Payroll per Unit'!$C$2:$P$53,MATCH($B49,'Payroll per Unit'!$B$2:$B$53,0),MATCH($E$1,'Payroll per Unit'!$C$1:$P$1,0))</f>
        <v>60809.887791311019</v>
      </c>
      <c r="F49" s="2">
        <f t="shared" ca="1" si="1"/>
        <v>81242.354100104829</v>
      </c>
      <c r="G49" s="7">
        <f t="shared" ca="1" si="2"/>
        <v>-20432.46630879381</v>
      </c>
    </row>
    <row r="50" spans="1:7" x14ac:dyDescent="0.25">
      <c r="A50" t="s">
        <v>98</v>
      </c>
      <c r="B50" t="s">
        <v>99</v>
      </c>
      <c r="C50" s="4">
        <f>INDEX('Mean Zone'!$B$4:$H$58,MATCH($A50,'Mean Zone'!$A$4:$A$58,0),MATCH(C$1,'Mean Zone'!$B$2:$G$2,0))</f>
        <v>72115.063700089595</v>
      </c>
      <c r="D50" s="2">
        <f t="shared" si="0"/>
        <v>1.1241591687008439</v>
      </c>
      <c r="E50" s="4">
        <f ca="1">INDEX('Payroll per Unit'!$C$2:$P$53,MATCH($B50,'Payroll per Unit'!$B$2:$B$53,0),MATCH($E$1,'Payroll per Unit'!$C$1:$P$1,0))</f>
        <v>86944.246596231344</v>
      </c>
      <c r="F50" s="2">
        <f t="shared" ca="1" si="1"/>
        <v>79019.505112159663</v>
      </c>
      <c r="G50" s="7">
        <f t="shared" ca="1" si="2"/>
        <v>7924.741484071681</v>
      </c>
    </row>
    <row r="51" spans="1:7" x14ac:dyDescent="0.25">
      <c r="A51" t="s">
        <v>100</v>
      </c>
      <c r="B51" t="s">
        <v>101</v>
      </c>
      <c r="C51" s="4">
        <f>INDEX('Mean Zone'!$B$4:$H$58,MATCH($A51,'Mean Zone'!$A$4:$A$58,0),MATCH(C$1,'Mean Zone'!$B$2:$G$2,0))</f>
        <v>55533.489449554203</v>
      </c>
      <c r="D51" s="2">
        <f t="shared" si="0"/>
        <v>0.86567879346670229</v>
      </c>
      <c r="E51" s="4">
        <f ca="1">INDEX('Payroll per Unit'!$C$2:$P$53,MATCH($B51,'Payroll per Unit'!$B$2:$B$53,0),MATCH($E$1,'Payroll per Unit'!$C$1:$P$1,0))</f>
        <v>40969.699421965321</v>
      </c>
      <c r="F51" s="2">
        <f t="shared" ca="1" si="1"/>
        <v>60850.377553638093</v>
      </c>
      <c r="G51" s="7">
        <f t="shared" ca="1" si="2"/>
        <v>-19880.678131672772</v>
      </c>
    </row>
    <row r="52" spans="1:7" x14ac:dyDescent="0.25">
      <c r="A52" t="s">
        <v>102</v>
      </c>
      <c r="B52" t="s">
        <v>103</v>
      </c>
      <c r="C52" s="4">
        <f>INDEX('Mean Zone'!$B$4:$H$58,MATCH($A52,'Mean Zone'!$A$4:$A$58,0),MATCH(C$1,'Mean Zone'!$B$2:$G$2,0))</f>
        <v>62853.807746662402</v>
      </c>
      <c r="D52" s="2">
        <f t="shared" si="0"/>
        <v>0.97979091525204987</v>
      </c>
      <c r="E52" s="4">
        <f ca="1">INDEX('Payroll per Unit'!$C$2:$P$53,MATCH($B52,'Payroll per Unit'!$B$2:$B$53,0),MATCH($E$1,'Payroll per Unit'!$C$1:$P$1,0))</f>
        <v>58386.795207373274</v>
      </c>
      <c r="F52" s="2">
        <f t="shared" ca="1" si="1"/>
        <v>68871.557864961287</v>
      </c>
      <c r="G52" s="7">
        <f t="shared" ca="1" si="2"/>
        <v>-10484.762657588013</v>
      </c>
    </row>
    <row r="53" spans="1:7" x14ac:dyDescent="0.25">
      <c r="A53" t="s">
        <v>104</v>
      </c>
      <c r="B53" t="s">
        <v>105</v>
      </c>
      <c r="C53" s="4">
        <f>INDEX('Mean Zone'!$B$4:$H$58,MATCH($A53,'Mean Zone'!$A$4:$A$58,0),MATCH(C$1,'Mean Zone'!$B$2:$G$2,0))</f>
        <v>60453.797541198001</v>
      </c>
      <c r="D53" s="2">
        <f t="shared" si="0"/>
        <v>0.94237857254555579</v>
      </c>
      <c r="E53" s="4">
        <f ca="1">INDEX('Payroll per Unit'!$C$2:$P$53,MATCH($B53,'Payroll per Unit'!$B$2:$B$53,0),MATCH($E$1,'Payroll per Unit'!$C$1:$P$1,0))</f>
        <v>58545.605263157893</v>
      </c>
      <c r="F53" s="2">
        <f t="shared" ca="1" si="1"/>
        <v>66241.765849680931</v>
      </c>
      <c r="G53" s="7">
        <f t="shared" ca="1" si="2"/>
        <v>-7696.1605865230376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E2" sqref="E2"/>
    </sheetView>
  </sheetViews>
  <sheetFormatPr defaultColWidth="11" defaultRowHeight="15.75" x14ac:dyDescent="0.25"/>
  <cols>
    <col min="4" max="4" width="10.625" bestFit="1" customWidth="1"/>
    <col min="6" max="6" width="20.75" bestFit="1" customWidth="1"/>
    <col min="7" max="7" width="20.25" bestFit="1" customWidth="1"/>
    <col min="9" max="9" width="25.125" bestFit="1" customWidth="1"/>
    <col min="10" max="10" width="17" bestFit="1" customWidth="1"/>
    <col min="11" max="11" width="20.625" bestFit="1" customWidth="1"/>
    <col min="12" max="12" width="24.625" bestFit="1" customWidth="1"/>
  </cols>
  <sheetData>
    <row r="1" spans="1:7" x14ac:dyDescent="0.25">
      <c r="A1" t="s">
        <v>0</v>
      </c>
      <c r="B1" t="s">
        <v>1</v>
      </c>
      <c r="C1">
        <f>INDEX('Category - Zone Crosswalk'!$B$2:$B$15,MATCH('K-12'!$E$1,'Category - Zone Crosswalk'!$A$2:$A$15,0))</f>
        <v>4</v>
      </c>
      <c r="D1" t="s">
        <v>128</v>
      </c>
      <c r="E1" t="str">
        <f ca="1">MID(CELL("filename",A1),FIND("]",CELL("filename",A1))+1,255)</f>
        <v>Housing</v>
      </c>
      <c r="F1" t="s">
        <v>139</v>
      </c>
      <c r="G1" t="s">
        <v>140</v>
      </c>
    </row>
    <row r="2" spans="1:7" x14ac:dyDescent="0.25">
      <c r="A2" t="s">
        <v>2</v>
      </c>
      <c r="B2" t="s">
        <v>3</v>
      </c>
      <c r="C2" s="4">
        <f>INDEX('Mean Zone'!$B$4:$H$58,MATCH($A2,'Mean Zone'!$A$4:$A$58,0),MATCH(C$1,'Mean Zone'!$B$2:$G$2,0))</f>
        <v>63081.487719698503</v>
      </c>
      <c r="D2" s="2">
        <f t="shared" ref="D2:D53" si="0">INDEX(C$2:C$53,MATCH($B2,$B$2:$B$53,0))/INDEX(C$2:C$53,MATCH("United States",$B$2:$B$53,0))</f>
        <v>0.98334008398443196</v>
      </c>
      <c r="E2" s="4">
        <f ca="1">INDEX('Payroll per Unit'!$C$2:$P$53,MATCH($B2,'Payroll per Unit'!$B$2:$B$53,0),MATCH($E$1,'Payroll per Unit'!$C$1:$P$1,0))</f>
        <v>52973.93</v>
      </c>
      <c r="F2" s="2">
        <f t="shared" ref="F2:F53" ca="1" si="1">INDEX(E$2:E$53,MATCH("United States",$B$2:$B$53,0))*D2</f>
        <v>51759.669657259779</v>
      </c>
      <c r="G2" s="7">
        <f ca="1">E2-F2</f>
        <v>1214.2603427402209</v>
      </c>
    </row>
    <row r="3" spans="1:7" x14ac:dyDescent="0.25">
      <c r="A3" t="s">
        <v>4</v>
      </c>
      <c r="B3" t="s">
        <v>5</v>
      </c>
      <c r="C3" s="4">
        <f>INDEX('Mean Zone'!$B$4:$H$58,MATCH($A3,'Mean Zone'!$A$4:$A$58,0),MATCH(C$1,'Mean Zone'!$B$2:$G$2,0))</f>
        <v>70242.904103554596</v>
      </c>
      <c r="D3" s="2">
        <f t="shared" si="0"/>
        <v>1.0949751776214118</v>
      </c>
      <c r="E3" s="4">
        <f ca="1">INDEX('Payroll per Unit'!$C$2:$P$53,MATCH($B3,'Payroll per Unit'!$B$2:$B$53,0),MATCH($E$1,'Payroll per Unit'!$C$1:$P$1,0))</f>
        <v>207976.51190000001</v>
      </c>
      <c r="F3" s="2">
        <f t="shared" ca="1" si="1"/>
        <v>57635.760404414577</v>
      </c>
      <c r="G3" s="7">
        <f t="shared" ref="G3:G53" ca="1" si="2">E3-F3</f>
        <v>150340.75149558543</v>
      </c>
    </row>
    <row r="4" spans="1:7" x14ac:dyDescent="0.25">
      <c r="A4" t="s">
        <v>6</v>
      </c>
      <c r="B4" t="s">
        <v>7</v>
      </c>
      <c r="C4" s="4">
        <f>INDEX('Mean Zone'!$B$4:$H$58,MATCH($A4,'Mean Zone'!$A$4:$A$58,0),MATCH(C$1,'Mean Zone'!$B$2:$G$2,0))</f>
        <v>62856.643550241402</v>
      </c>
      <c r="D4" s="2">
        <f t="shared" si="0"/>
        <v>0.97983512092046932</v>
      </c>
      <c r="E4" s="4">
        <f ca="1">INDEX('Payroll per Unit'!$C$2:$P$53,MATCH($B4,'Payroll per Unit'!$B$2:$B$53,0),MATCH($E$1,'Payroll per Unit'!$C$1:$P$1,0))</f>
        <v>69918.190979999999</v>
      </c>
      <c r="F4" s="2">
        <f t="shared" ca="1" si="1"/>
        <v>51575.180350552662</v>
      </c>
      <c r="G4" s="7">
        <f t="shared" ca="1" si="2"/>
        <v>18343.010629447337</v>
      </c>
    </row>
    <row r="5" spans="1:7" x14ac:dyDescent="0.25">
      <c r="A5" t="s">
        <v>8</v>
      </c>
      <c r="B5" t="s">
        <v>9</v>
      </c>
      <c r="C5" s="4">
        <f>INDEX('Mean Zone'!$B$4:$H$58,MATCH($A5,'Mean Zone'!$A$4:$A$58,0),MATCH(C$1,'Mean Zone'!$B$2:$G$2,0))</f>
        <v>58173.853081583598</v>
      </c>
      <c r="D5" s="2">
        <f t="shared" si="0"/>
        <v>0.90683786389329357</v>
      </c>
      <c r="E5" s="4">
        <f ca="1">INDEX('Payroll per Unit'!$C$2:$P$53,MATCH($B5,'Payroll per Unit'!$B$2:$B$53,0),MATCH($E$1,'Payroll per Unit'!$C$1:$P$1,0))</f>
        <v>80420.149090000006</v>
      </c>
      <c r="F5" s="2">
        <f t="shared" ca="1" si="1"/>
        <v>47732.853599970898</v>
      </c>
      <c r="G5" s="7">
        <f t="shared" ca="1" si="2"/>
        <v>32687.295490029108</v>
      </c>
    </row>
    <row r="6" spans="1:7" x14ac:dyDescent="0.25">
      <c r="A6" t="s">
        <v>10</v>
      </c>
      <c r="B6" t="s">
        <v>11</v>
      </c>
      <c r="C6" s="4">
        <f>INDEX('Mean Zone'!$B$4:$H$58,MATCH($A6,'Mean Zone'!$A$4:$A$58,0),MATCH(C$1,'Mean Zone'!$B$2:$G$2,0))</f>
        <v>78113.635791720706</v>
      </c>
      <c r="D6" s="2">
        <f t="shared" si="0"/>
        <v>1.2176673689288044</v>
      </c>
      <c r="E6" s="4">
        <f ca="1">INDEX('Payroll per Unit'!$C$2:$P$53,MATCH($B6,'Payroll per Unit'!$B$2:$B$53,0),MATCH($E$1,'Payroll per Unit'!$C$1:$P$1,0))</f>
        <v>117184.18799999999</v>
      </c>
      <c r="F6" s="2">
        <f t="shared" ca="1" si="1"/>
        <v>64093.859077524809</v>
      </c>
      <c r="G6" s="7">
        <f t="shared" ca="1" si="2"/>
        <v>53090.328922475186</v>
      </c>
    </row>
    <row r="7" spans="1:7" x14ac:dyDescent="0.25">
      <c r="A7" t="s">
        <v>12</v>
      </c>
      <c r="B7" t="s">
        <v>13</v>
      </c>
      <c r="C7" s="4">
        <f>INDEX('Mean Zone'!$B$4:$H$58,MATCH($A7,'Mean Zone'!$A$4:$A$58,0),MATCH(C$1,'Mean Zone'!$B$2:$G$2,0))</f>
        <v>69999.840711413897</v>
      </c>
      <c r="D7" s="2">
        <f t="shared" si="0"/>
        <v>1.0911862058472641</v>
      </c>
      <c r="E7" s="4">
        <f ca="1">INDEX('Payroll per Unit'!$C$2:$P$53,MATCH($B7,'Payroll per Unit'!$B$2:$B$53,0),MATCH($E$1,'Payroll per Unit'!$C$1:$P$1,0))</f>
        <v>45814.709620000001</v>
      </c>
      <c r="F7" s="2">
        <f t="shared" ca="1" si="1"/>
        <v>57436.321847434454</v>
      </c>
      <c r="G7" s="7">
        <f t="shared" ca="1" si="2"/>
        <v>-11621.612227434453</v>
      </c>
    </row>
    <row r="8" spans="1:7" x14ac:dyDescent="0.25">
      <c r="A8" t="s">
        <v>14</v>
      </c>
      <c r="B8" t="s">
        <v>15</v>
      </c>
      <c r="C8" s="4">
        <f>INDEX('Mean Zone'!$B$4:$H$58,MATCH($A8,'Mean Zone'!$A$4:$A$58,0),MATCH(C$1,'Mean Zone'!$B$2:$G$2,0))</f>
        <v>75990.326731272493</v>
      </c>
      <c r="D8" s="2">
        <f t="shared" si="0"/>
        <v>1.1845683570744272</v>
      </c>
      <c r="E8" s="4">
        <f ca="1">INDEX('Payroll per Unit'!$C$2:$P$53,MATCH($B8,'Payroll per Unit'!$B$2:$B$53,0),MATCH($E$1,'Payroll per Unit'!$C$1:$P$1,0))</f>
        <v>24762.40724</v>
      </c>
      <c r="F8" s="2">
        <f t="shared" ca="1" si="1"/>
        <v>62351.639933337639</v>
      </c>
      <c r="G8" s="7">
        <f t="shared" ca="1" si="2"/>
        <v>-37589.232693337639</v>
      </c>
    </row>
    <row r="9" spans="1:7" x14ac:dyDescent="0.25">
      <c r="A9" t="s">
        <v>16</v>
      </c>
      <c r="B9" t="s">
        <v>17</v>
      </c>
      <c r="C9" s="4">
        <f>INDEX('Mean Zone'!$B$4:$H$58,MATCH($A9,'Mean Zone'!$A$4:$A$58,0),MATCH(C$1,'Mean Zone'!$B$2:$G$2,0))</f>
        <v>71559.517539457302</v>
      </c>
      <c r="D9" s="2">
        <f t="shared" si="0"/>
        <v>1.1154990874630515</v>
      </c>
      <c r="E9" s="4">
        <f ca="1">INDEX('Payroll per Unit'!$C$2:$P$53,MATCH($B9,'Payroll per Unit'!$B$2:$B$53,0),MATCH($E$1,'Payroll per Unit'!$C$1:$P$1,0))</f>
        <v>98345.950819999998</v>
      </c>
      <c r="F9" s="2">
        <f t="shared" ca="1" si="1"/>
        <v>58716.069049186015</v>
      </c>
      <c r="G9" s="7">
        <f t="shared" ca="1" si="2"/>
        <v>39629.881770813983</v>
      </c>
    </row>
    <row r="10" spans="1:7" x14ac:dyDescent="0.25">
      <c r="A10" t="s">
        <v>18</v>
      </c>
      <c r="B10" t="s">
        <v>19</v>
      </c>
      <c r="C10" s="4">
        <f>INDEX('Mean Zone'!$B$4:$H$58,MATCH($A10,'Mean Zone'!$A$4:$A$58,0),MATCH(C$1,'Mean Zone'!$B$2:$G$2,0))</f>
        <v>79582.026996587505</v>
      </c>
      <c r="D10" s="2">
        <f t="shared" si="0"/>
        <v>1.2405572528378808</v>
      </c>
      <c r="E10" s="4">
        <f ca="1">INDEX('Payroll per Unit'!$C$2:$P$53,MATCH($B10,'Payroll per Unit'!$B$2:$B$53,0),MATCH($E$1,'Payroll per Unit'!$C$1:$P$1,0))</f>
        <v>3462.2663849999999</v>
      </c>
      <c r="F10" s="2">
        <f t="shared" ca="1" si="1"/>
        <v>65298.704531221956</v>
      </c>
      <c r="G10" s="7">
        <f t="shared" ca="1" si="2"/>
        <v>-61836.438146221954</v>
      </c>
    </row>
    <row r="11" spans="1:7" x14ac:dyDescent="0.25">
      <c r="A11" t="s">
        <v>20</v>
      </c>
      <c r="B11" t="s">
        <v>21</v>
      </c>
      <c r="C11" s="4">
        <f>INDEX('Mean Zone'!$B$4:$H$58,MATCH($A11,'Mean Zone'!$A$4:$A$58,0),MATCH(C$1,'Mean Zone'!$B$2:$G$2,0))</f>
        <v>64096.649507062699</v>
      </c>
      <c r="D11" s="2">
        <f t="shared" si="0"/>
        <v>0.99916484198126609</v>
      </c>
      <c r="E11" s="4">
        <f ca="1">INDEX('Payroll per Unit'!$C$2:$P$53,MATCH($B11,'Payroll per Unit'!$B$2:$B$53,0),MATCH($E$1,'Payroll per Unit'!$C$1:$P$1,0))</f>
        <v>122971.8654</v>
      </c>
      <c r="F11" s="2">
        <f t="shared" ca="1" si="1"/>
        <v>52592.630969081154</v>
      </c>
      <c r="G11" s="7">
        <f t="shared" ca="1" si="2"/>
        <v>70379.234430918848</v>
      </c>
    </row>
    <row r="12" spans="1:7" x14ac:dyDescent="0.25">
      <c r="A12" t="s">
        <v>22</v>
      </c>
      <c r="B12" t="s">
        <v>23</v>
      </c>
      <c r="C12" s="4">
        <f>INDEX('Mean Zone'!$B$4:$H$58,MATCH($A12,'Mean Zone'!$A$4:$A$58,0),MATCH(C$1,'Mean Zone'!$B$2:$G$2,0))</f>
        <v>66874.352947758904</v>
      </c>
      <c r="D12" s="2">
        <f t="shared" si="0"/>
        <v>1.0424648216329049</v>
      </c>
      <c r="E12" s="4">
        <f ca="1">INDEX('Payroll per Unit'!$C$2:$P$53,MATCH($B12,'Payroll per Unit'!$B$2:$B$53,0),MATCH($E$1,'Payroll per Unit'!$C$1:$P$1,0))</f>
        <v>58908.616759999997</v>
      </c>
      <c r="F12" s="2">
        <f t="shared" ca="1" si="1"/>
        <v>54871.794281384791</v>
      </c>
      <c r="G12" s="7">
        <f t="shared" ca="1" si="2"/>
        <v>4036.8224786152059</v>
      </c>
    </row>
    <row r="13" spans="1:7" x14ac:dyDescent="0.25">
      <c r="A13" t="s">
        <v>24</v>
      </c>
      <c r="B13" t="s">
        <v>25</v>
      </c>
      <c r="C13" s="4">
        <f>INDEX('Mean Zone'!$B$4:$H$58,MATCH($A13,'Mean Zone'!$A$4:$A$58,0),MATCH(C$1,'Mean Zone'!$B$2:$G$2,0))</f>
        <v>61463.286316465899</v>
      </c>
      <c r="D13" s="2">
        <f t="shared" si="0"/>
        <v>0.95811489730479726</v>
      </c>
      <c r="E13" s="4">
        <f ca="1">INDEX('Payroll per Unit'!$C$2:$P$53,MATCH($B13,'Payroll per Unit'!$B$2:$B$53,0),MATCH($E$1,'Payroll per Unit'!$C$1:$P$1,0))</f>
        <v>139023.40359999999</v>
      </c>
      <c r="F13" s="2">
        <f t="shared" ca="1" si="1"/>
        <v>50431.901827141228</v>
      </c>
      <c r="G13" s="7">
        <f t="shared" ca="1" si="2"/>
        <v>88591.501772858755</v>
      </c>
    </row>
    <row r="14" spans="1:7" x14ac:dyDescent="0.25">
      <c r="A14" t="s">
        <v>26</v>
      </c>
      <c r="B14" t="s">
        <v>27</v>
      </c>
      <c r="C14" s="4">
        <f>INDEX('Mean Zone'!$B$4:$H$58,MATCH($A14,'Mean Zone'!$A$4:$A$58,0),MATCH(C$1,'Mean Zone'!$B$2:$G$2,0))</f>
        <v>57854.6714439641</v>
      </c>
      <c r="D14" s="2">
        <f t="shared" si="0"/>
        <v>0.9018623297122087</v>
      </c>
      <c r="E14" s="4">
        <f ca="1">INDEX('Payroll per Unit'!$C$2:$P$53,MATCH($B14,'Payroll per Unit'!$B$2:$B$53,0),MATCH($E$1,'Payroll per Unit'!$C$1:$P$1,0))</f>
        <v>534651.72820000001</v>
      </c>
      <c r="F14" s="2">
        <f t="shared" ca="1" si="1"/>
        <v>47470.958443070704</v>
      </c>
      <c r="G14" s="7">
        <f t="shared" ca="1" si="2"/>
        <v>487180.76975692931</v>
      </c>
    </row>
    <row r="15" spans="1:7" x14ac:dyDescent="0.25">
      <c r="A15" t="s">
        <v>28</v>
      </c>
      <c r="B15" t="s">
        <v>29</v>
      </c>
      <c r="C15" s="4">
        <f>INDEX('Mean Zone'!$B$4:$H$58,MATCH($A15,'Mean Zone'!$A$4:$A$58,0),MATCH(C$1,'Mean Zone'!$B$2:$G$2,0))</f>
        <v>69075.883064698704</v>
      </c>
      <c r="D15" s="2">
        <f t="shared" si="0"/>
        <v>1.0767831753741059</v>
      </c>
      <c r="E15" s="4">
        <f ca="1">INDEX('Payroll per Unit'!$C$2:$P$53,MATCH($B15,'Payroll per Unit'!$B$2:$B$53,0),MATCH($E$1,'Payroll per Unit'!$C$1:$P$1,0))</f>
        <v>73701.791280000005</v>
      </c>
      <c r="F15" s="2">
        <f t="shared" ca="1" si="1"/>
        <v>56678.195425562779</v>
      </c>
      <c r="G15" s="7">
        <f t="shared" ca="1" si="2"/>
        <v>17023.595854437226</v>
      </c>
    </row>
    <row r="16" spans="1:7" x14ac:dyDescent="0.25">
      <c r="A16" t="s">
        <v>30</v>
      </c>
      <c r="B16" t="s">
        <v>31</v>
      </c>
      <c r="C16" s="4">
        <f>INDEX('Mean Zone'!$B$4:$H$58,MATCH($A16,'Mean Zone'!$A$4:$A$58,0),MATCH(C$1,'Mean Zone'!$B$2:$G$2,0))</f>
        <v>61065.027356064398</v>
      </c>
      <c r="D16" s="2">
        <f t="shared" si="0"/>
        <v>0.95190667340702018</v>
      </c>
      <c r="E16" s="4">
        <f ca="1">INDEX('Payroll per Unit'!$C$2:$P$53,MATCH($B16,'Payroll per Unit'!$B$2:$B$53,0),MATCH($E$1,'Payroll per Unit'!$C$1:$P$1,0))</f>
        <v>82693.527919999993</v>
      </c>
      <c r="F16" s="2">
        <f t="shared" ca="1" si="1"/>
        <v>50105.122085990828</v>
      </c>
      <c r="G16" s="7">
        <f t="shared" ca="1" si="2"/>
        <v>32588.405834009165</v>
      </c>
    </row>
    <row r="17" spans="1:7" x14ac:dyDescent="0.25">
      <c r="A17" t="s">
        <v>32</v>
      </c>
      <c r="B17" t="s">
        <v>33</v>
      </c>
      <c r="C17" s="4">
        <f>INDEX('Mean Zone'!$B$4:$H$58,MATCH($A17,'Mean Zone'!$A$4:$A$58,0),MATCH(C$1,'Mean Zone'!$B$2:$G$2,0))</f>
        <v>59107.944780441503</v>
      </c>
      <c r="D17" s="2">
        <f t="shared" si="0"/>
        <v>0.92139886812460725</v>
      </c>
      <c r="E17" s="4">
        <f ca="1">INDEX('Payroll per Unit'!$C$2:$P$53,MATCH($B17,'Payroll per Unit'!$B$2:$B$53,0),MATCH($E$1,'Payroll per Unit'!$C$1:$P$1,0))</f>
        <v>250516.43419999999</v>
      </c>
      <c r="F17" s="2">
        <f t="shared" ca="1" si="1"/>
        <v>48499.295221914064</v>
      </c>
      <c r="G17" s="7">
        <f t="shared" ca="1" si="2"/>
        <v>202017.13897808592</v>
      </c>
    </row>
    <row r="18" spans="1:7" x14ac:dyDescent="0.25">
      <c r="A18" t="s">
        <v>34</v>
      </c>
      <c r="B18" t="s">
        <v>35</v>
      </c>
      <c r="C18" s="4">
        <f>INDEX('Mean Zone'!$B$4:$H$58,MATCH($A18,'Mean Zone'!$A$4:$A$58,0),MATCH(C$1,'Mean Zone'!$B$2:$G$2,0))</f>
        <v>63455.5447272452</v>
      </c>
      <c r="D18" s="2">
        <f t="shared" si="0"/>
        <v>0.98917103792214434</v>
      </c>
      <c r="E18" s="4">
        <f ca="1">INDEX('Payroll per Unit'!$C$2:$P$53,MATCH($B18,'Payroll per Unit'!$B$2:$B$53,0),MATCH($E$1,'Payroll per Unit'!$C$1:$P$1,0))</f>
        <v>56511.372000000003</v>
      </c>
      <c r="F18" s="2">
        <f t="shared" ca="1" si="1"/>
        <v>52066.59119388603</v>
      </c>
      <c r="G18" s="7">
        <f t="shared" ca="1" si="2"/>
        <v>4444.7808061139731</v>
      </c>
    </row>
    <row r="19" spans="1:7" x14ac:dyDescent="0.25">
      <c r="A19" t="s">
        <v>36</v>
      </c>
      <c r="B19" t="s">
        <v>37</v>
      </c>
      <c r="C19" s="4">
        <f>INDEX('Mean Zone'!$B$4:$H$58,MATCH($A19,'Mean Zone'!$A$4:$A$58,0),MATCH(C$1,'Mean Zone'!$B$2:$G$2,0))</f>
        <v>58554.075443045302</v>
      </c>
      <c r="D19" s="2">
        <f t="shared" si="0"/>
        <v>0.91276492589465086</v>
      </c>
      <c r="E19" s="4">
        <f ca="1">INDEX('Payroll per Unit'!$C$2:$P$53,MATCH($B19,'Payroll per Unit'!$B$2:$B$53,0),MATCH($E$1,'Payroll per Unit'!$C$1:$P$1,0))</f>
        <v>138953.09270000001</v>
      </c>
      <c r="F19" s="2">
        <f t="shared" ca="1" si="1"/>
        <v>48044.833937419658</v>
      </c>
      <c r="G19" s="7">
        <f t="shared" ca="1" si="2"/>
        <v>90908.258762580343</v>
      </c>
    </row>
    <row r="20" spans="1:7" x14ac:dyDescent="0.25">
      <c r="A20" t="s">
        <v>38</v>
      </c>
      <c r="B20" t="s">
        <v>39</v>
      </c>
      <c r="C20" s="4">
        <f>INDEX('Mean Zone'!$B$4:$H$58,MATCH($A20,'Mean Zone'!$A$4:$A$58,0),MATCH(C$1,'Mean Zone'!$B$2:$G$2,0))</f>
        <v>59232.198762659202</v>
      </c>
      <c r="D20" s="2">
        <f t="shared" si="0"/>
        <v>0.9233357901238517</v>
      </c>
      <c r="E20" s="4">
        <f ca="1">INDEX('Payroll per Unit'!$C$2:$P$53,MATCH($B20,'Payroll per Unit'!$B$2:$B$53,0),MATCH($E$1,'Payroll per Unit'!$C$1:$P$1,0))</f>
        <v>199050.78390000001</v>
      </c>
      <c r="F20" s="2">
        <f t="shared" ca="1" si="1"/>
        <v>48601.248192677289</v>
      </c>
      <c r="G20" s="7">
        <f t="shared" ca="1" si="2"/>
        <v>150449.53570732271</v>
      </c>
    </row>
    <row r="21" spans="1:7" x14ac:dyDescent="0.25">
      <c r="A21" t="s">
        <v>40</v>
      </c>
      <c r="B21" t="s">
        <v>41</v>
      </c>
      <c r="C21" s="4">
        <f>INDEX('Mean Zone'!$B$4:$H$58,MATCH($A21,'Mean Zone'!$A$4:$A$58,0),MATCH(C$1,'Mean Zone'!$B$2:$G$2,0))</f>
        <v>58610.585233343903</v>
      </c>
      <c r="D21" s="2">
        <f t="shared" si="0"/>
        <v>0.9136458236658811</v>
      </c>
      <c r="E21" s="4">
        <f ca="1">INDEX('Payroll per Unit'!$C$2:$P$53,MATCH($B21,'Payroll per Unit'!$B$2:$B$53,0),MATCH($E$1,'Payroll per Unit'!$C$1:$P$1,0))</f>
        <v>112570.0377</v>
      </c>
      <c r="F21" s="2">
        <f t="shared" ca="1" si="1"/>
        <v>48091.201392975767</v>
      </c>
      <c r="G21" s="7">
        <f t="shared" ca="1" si="2"/>
        <v>64478.836307024234</v>
      </c>
    </row>
    <row r="22" spans="1:7" x14ac:dyDescent="0.25">
      <c r="A22" t="s">
        <v>42</v>
      </c>
      <c r="B22" t="s">
        <v>43</v>
      </c>
      <c r="C22" s="4">
        <f>INDEX('Mean Zone'!$B$4:$H$58,MATCH($A22,'Mean Zone'!$A$4:$A$58,0),MATCH(C$1,'Mean Zone'!$B$2:$G$2,0))</f>
        <v>75110.942911732898</v>
      </c>
      <c r="D22" s="2">
        <f t="shared" si="0"/>
        <v>1.1708601616874852</v>
      </c>
      <c r="E22" s="4">
        <f ca="1">INDEX('Payroll per Unit'!$C$2:$P$53,MATCH($B22,'Payroll per Unit'!$B$2:$B$53,0),MATCH($E$1,'Payroll per Unit'!$C$1:$P$1,0))</f>
        <v>58533.887060000001</v>
      </c>
      <c r="F22" s="2">
        <f t="shared" ca="1" si="1"/>
        <v>61630.087261600398</v>
      </c>
      <c r="G22" s="7">
        <f t="shared" ca="1" si="2"/>
        <v>-3096.2002016003971</v>
      </c>
    </row>
    <row r="23" spans="1:7" x14ac:dyDescent="0.25">
      <c r="A23" t="s">
        <v>44</v>
      </c>
      <c r="B23" t="s">
        <v>45</v>
      </c>
      <c r="C23" s="4">
        <f>INDEX('Mean Zone'!$B$4:$H$58,MATCH($A23,'Mean Zone'!$A$4:$A$58,0),MATCH(C$1,'Mean Zone'!$B$2:$G$2,0))</f>
        <v>77379.723190793899</v>
      </c>
      <c r="D23" s="2">
        <f t="shared" si="0"/>
        <v>1.2062268385177368</v>
      </c>
      <c r="E23" s="4">
        <f ca="1">INDEX('Payroll per Unit'!$C$2:$P$53,MATCH($B23,'Payroll per Unit'!$B$2:$B$53,0),MATCH($E$1,'Payroll per Unit'!$C$1:$P$1,0))</f>
        <v>21384.979589999999</v>
      </c>
      <c r="F23" s="2">
        <f t="shared" ca="1" si="1"/>
        <v>63491.668559284859</v>
      </c>
      <c r="G23" s="7">
        <f t="shared" ca="1" si="2"/>
        <v>-42106.688969284864</v>
      </c>
    </row>
    <row r="24" spans="1:7" x14ac:dyDescent="0.25">
      <c r="A24" t="s">
        <v>46</v>
      </c>
      <c r="B24" t="s">
        <v>47</v>
      </c>
      <c r="C24" s="4">
        <f>INDEX('Mean Zone'!$B$4:$H$58,MATCH($A24,'Mean Zone'!$A$4:$A$58,0),MATCH(C$1,'Mean Zone'!$B$2:$G$2,0))</f>
        <v>64605.198222724001</v>
      </c>
      <c r="D24" s="2">
        <f t="shared" si="0"/>
        <v>1.0070923077853486</v>
      </c>
      <c r="E24" s="4">
        <f ca="1">INDEX('Payroll per Unit'!$C$2:$P$53,MATCH($B24,'Payroll per Unit'!$B$2:$B$53,0),MATCH($E$1,'Payroll per Unit'!$C$1:$P$1,0))</f>
        <v>142192.9008</v>
      </c>
      <c r="F24" s="2">
        <f t="shared" ca="1" si="1"/>
        <v>53009.905743008741</v>
      </c>
      <c r="G24" s="7">
        <f t="shared" ca="1" si="2"/>
        <v>89182.995056991262</v>
      </c>
    </row>
    <row r="25" spans="1:7" x14ac:dyDescent="0.25">
      <c r="A25" t="s">
        <v>48</v>
      </c>
      <c r="B25" t="s">
        <v>49</v>
      </c>
      <c r="C25" s="4">
        <f>INDEX('Mean Zone'!$B$4:$H$58,MATCH($A25,'Mean Zone'!$A$4:$A$58,0),MATCH(C$1,'Mean Zone'!$B$2:$G$2,0))</f>
        <v>68181.862039530402</v>
      </c>
      <c r="D25" s="2">
        <f t="shared" si="0"/>
        <v>1.0628468092268897</v>
      </c>
      <c r="E25" s="4">
        <f ca="1">INDEX('Payroll per Unit'!$C$2:$P$53,MATCH($B25,'Payroll per Unit'!$B$2:$B$53,0),MATCH($E$1,'Payroll per Unit'!$C$1:$P$1,0))</f>
        <v>110139.1869</v>
      </c>
      <c r="F25" s="2">
        <f t="shared" ca="1" si="1"/>
        <v>55944.632622875324</v>
      </c>
      <c r="G25" s="7">
        <f t="shared" ca="1" si="2"/>
        <v>54194.554277124676</v>
      </c>
    </row>
    <row r="26" spans="1:7" x14ac:dyDescent="0.25">
      <c r="A26" t="s">
        <v>50</v>
      </c>
      <c r="B26" t="s">
        <v>51</v>
      </c>
      <c r="C26" s="4">
        <f>INDEX('Mean Zone'!$B$4:$H$58,MATCH($A26,'Mean Zone'!$A$4:$A$58,0),MATCH(C$1,'Mean Zone'!$B$2:$G$2,0))</f>
        <v>55264.836411303302</v>
      </c>
      <c r="D26" s="2">
        <f t="shared" si="0"/>
        <v>0.86149091980129056</v>
      </c>
      <c r="E26" s="4">
        <f ca="1">INDEX('Payroll per Unit'!$C$2:$P$53,MATCH($B26,'Payroll per Unit'!$B$2:$B$53,0),MATCH($E$1,'Payroll per Unit'!$C$1:$P$1,0))</f>
        <v>135316.09299999999</v>
      </c>
      <c r="F26" s="2">
        <f t="shared" ca="1" si="1"/>
        <v>45345.945057955782</v>
      </c>
      <c r="G26" s="7">
        <f t="shared" ca="1" si="2"/>
        <v>89970.147942044219</v>
      </c>
    </row>
    <row r="27" spans="1:7" x14ac:dyDescent="0.25">
      <c r="A27" t="s">
        <v>52</v>
      </c>
      <c r="B27" t="s">
        <v>53</v>
      </c>
      <c r="C27" s="4">
        <f>INDEX('Mean Zone'!$B$4:$H$58,MATCH($A27,'Mean Zone'!$A$4:$A$58,0),MATCH(C$1,'Mean Zone'!$B$2:$G$2,0))</f>
        <v>61924.944877608301</v>
      </c>
      <c r="D27" s="2">
        <f t="shared" si="0"/>
        <v>0.96531142016270921</v>
      </c>
      <c r="E27" s="4">
        <f ca="1">INDEX('Payroll per Unit'!$C$2:$P$53,MATCH($B27,'Payroll per Unit'!$B$2:$B$53,0),MATCH($E$1,'Payroll per Unit'!$C$1:$P$1,0))</f>
        <v>83067.656690000003</v>
      </c>
      <c r="F27" s="2">
        <f t="shared" ca="1" si="1"/>
        <v>50810.702256283847</v>
      </c>
      <c r="G27" s="7">
        <f t="shared" ca="1" si="2"/>
        <v>32256.954433716157</v>
      </c>
    </row>
    <row r="28" spans="1:7" x14ac:dyDescent="0.25">
      <c r="A28" t="s">
        <v>54</v>
      </c>
      <c r="B28" t="s">
        <v>55</v>
      </c>
      <c r="C28" s="4">
        <f>INDEX('Mean Zone'!$B$4:$H$58,MATCH($A28,'Mean Zone'!$A$4:$A$58,0),MATCH(C$1,'Mean Zone'!$B$2:$G$2,0))</f>
        <v>55934.372565026599</v>
      </c>
      <c r="D28" s="2">
        <f t="shared" si="0"/>
        <v>0.87192792376921202</v>
      </c>
      <c r="E28" s="4">
        <f ca="1">INDEX('Payroll per Unit'!$C$2:$P$53,MATCH($B28,'Payroll per Unit'!$B$2:$B$53,0),MATCH($E$1,'Payroll per Unit'!$C$1:$P$1,0))</f>
        <v>357860.96</v>
      </c>
      <c r="F28" s="2">
        <f t="shared" ca="1" si="1"/>
        <v>45895.313365410722</v>
      </c>
      <c r="G28" s="7">
        <f t="shared" ca="1" si="2"/>
        <v>311965.6466345893</v>
      </c>
    </row>
    <row r="29" spans="1:7" x14ac:dyDescent="0.25">
      <c r="A29" t="s">
        <v>56</v>
      </c>
      <c r="B29" t="s">
        <v>57</v>
      </c>
      <c r="C29" s="4">
        <f>INDEX('Mean Zone'!$B$4:$H$58,MATCH($A29,'Mean Zone'!$A$4:$A$58,0),MATCH(C$1,'Mean Zone'!$B$2:$G$2,0))</f>
        <v>61533.478282762</v>
      </c>
      <c r="D29" s="2">
        <f t="shared" si="0"/>
        <v>0.95920907844299974</v>
      </c>
      <c r="E29" s="4">
        <f ca="1">INDEX('Payroll per Unit'!$C$2:$P$53,MATCH($B29,'Payroll per Unit'!$B$2:$B$53,0),MATCH($E$1,'Payroll per Unit'!$C$1:$P$1,0))</f>
        <v>150232.98819999999</v>
      </c>
      <c r="F29" s="2">
        <f t="shared" ca="1" si="1"/>
        <v>50489.495792017638</v>
      </c>
      <c r="G29" s="7">
        <f t="shared" ca="1" si="2"/>
        <v>99743.492407982354</v>
      </c>
    </row>
    <row r="30" spans="1:7" x14ac:dyDescent="0.25">
      <c r="A30" t="s">
        <v>58</v>
      </c>
      <c r="B30" t="s">
        <v>59</v>
      </c>
      <c r="C30" s="4">
        <f>INDEX('Mean Zone'!$B$4:$H$58,MATCH($A30,'Mean Zone'!$A$4:$A$58,0),MATCH(C$1,'Mean Zone'!$B$2:$G$2,0))</f>
        <v>64080.105492766197</v>
      </c>
      <c r="D30" s="2">
        <f t="shared" si="0"/>
        <v>0.99890694710598904</v>
      </c>
      <c r="E30" s="4">
        <f ca="1">INDEX('Payroll per Unit'!$C$2:$P$53,MATCH($B30,'Payroll per Unit'!$B$2:$B$53,0),MATCH($E$1,'Payroll per Unit'!$C$1:$P$1,0))</f>
        <v>93831.751459999999</v>
      </c>
      <c r="F30" s="2">
        <f t="shared" ca="1" si="1"/>
        <v>52579.056262051461</v>
      </c>
      <c r="G30" s="7">
        <f t="shared" ca="1" si="2"/>
        <v>41252.695197948538</v>
      </c>
    </row>
    <row r="31" spans="1:7" x14ac:dyDescent="0.25">
      <c r="A31" t="s">
        <v>60</v>
      </c>
      <c r="B31" t="s">
        <v>61</v>
      </c>
      <c r="C31" s="4">
        <f>INDEX('Mean Zone'!$B$4:$H$58,MATCH($A31,'Mean Zone'!$A$4:$A$58,0),MATCH(C$1,'Mean Zone'!$B$2:$G$2,0))</f>
        <v>67858.954987753401</v>
      </c>
      <c r="D31" s="2">
        <f t="shared" si="0"/>
        <v>1.0578132017630884</v>
      </c>
      <c r="E31" s="4">
        <f ca="1">INDEX('Payroll per Unit'!$C$2:$P$53,MATCH($B31,'Payroll per Unit'!$B$2:$B$53,0),MATCH($E$1,'Payroll per Unit'!$C$1:$P$1,0))</f>
        <v>54221.708440000002</v>
      </c>
      <c r="F31" s="2">
        <f t="shared" ca="1" si="1"/>
        <v>55679.680686354048</v>
      </c>
      <c r="G31" s="7">
        <f t="shared" ca="1" si="2"/>
        <v>-1457.9722463540456</v>
      </c>
    </row>
    <row r="32" spans="1:7" x14ac:dyDescent="0.25">
      <c r="A32" t="s">
        <v>62</v>
      </c>
      <c r="B32" t="s">
        <v>63</v>
      </c>
      <c r="C32" s="4">
        <f>INDEX('Mean Zone'!$B$4:$H$58,MATCH($A32,'Mean Zone'!$A$4:$A$58,0),MATCH(C$1,'Mean Zone'!$B$2:$G$2,0))</f>
        <v>78005.843384694905</v>
      </c>
      <c r="D32" s="2">
        <f t="shared" si="0"/>
        <v>1.2159870567102875</v>
      </c>
      <c r="E32" s="4">
        <f ca="1">INDEX('Payroll per Unit'!$C$2:$P$53,MATCH($B32,'Payroll per Unit'!$B$2:$B$53,0),MATCH($E$1,'Payroll per Unit'!$C$1:$P$1,0))</f>
        <v>42310.57202</v>
      </c>
      <c r="F32" s="2">
        <f t="shared" ca="1" si="1"/>
        <v>64005.413170795277</v>
      </c>
      <c r="G32" s="7">
        <f t="shared" ca="1" si="2"/>
        <v>-21694.841150795277</v>
      </c>
    </row>
    <row r="33" spans="1:7" x14ac:dyDescent="0.25">
      <c r="A33" t="s">
        <v>64</v>
      </c>
      <c r="B33" t="s">
        <v>65</v>
      </c>
      <c r="C33" s="4">
        <f>INDEX('Mean Zone'!$B$4:$H$58,MATCH($A33,'Mean Zone'!$A$4:$A$58,0),MATCH(C$1,'Mean Zone'!$B$2:$G$2,0))</f>
        <v>61914.808446768999</v>
      </c>
      <c r="D33" s="2">
        <f t="shared" si="0"/>
        <v>0.96515340932445648</v>
      </c>
      <c r="E33" s="4">
        <f ca="1">INDEX('Payroll per Unit'!$C$2:$P$53,MATCH($B33,'Payroll per Unit'!$B$2:$B$53,0),MATCH($E$1,'Payroll per Unit'!$C$1:$P$1,0))</f>
        <v>141269.51209999999</v>
      </c>
      <c r="F33" s="2">
        <f t="shared" ca="1" si="1"/>
        <v>50802.385104442452</v>
      </c>
      <c r="G33" s="7">
        <f t="shared" ca="1" si="2"/>
        <v>90467.126995557541</v>
      </c>
    </row>
    <row r="34" spans="1:7" x14ac:dyDescent="0.25">
      <c r="A34" t="s">
        <v>66</v>
      </c>
      <c r="B34" t="s">
        <v>67</v>
      </c>
      <c r="C34" s="4">
        <f>INDEX('Mean Zone'!$B$4:$H$58,MATCH($A34,'Mean Zone'!$A$4:$A$58,0),MATCH(C$1,'Mean Zone'!$B$2:$G$2,0))</f>
        <v>81155.859583681595</v>
      </c>
      <c r="D34" s="2">
        <f t="shared" si="0"/>
        <v>1.2650908002273673</v>
      </c>
      <c r="E34" s="4">
        <f ca="1">INDEX('Payroll per Unit'!$C$2:$P$53,MATCH($B34,'Payroll per Unit'!$B$2:$B$53,0),MATCH($E$1,'Payroll per Unit'!$C$1:$P$1,0))</f>
        <v>12776.811390000001</v>
      </c>
      <c r="F34" s="2">
        <f t="shared" ca="1" si="1"/>
        <v>66590.066827016111</v>
      </c>
      <c r="G34" s="7">
        <f t="shared" ca="1" si="2"/>
        <v>-53813.255437016109</v>
      </c>
    </row>
    <row r="35" spans="1:7" x14ac:dyDescent="0.25">
      <c r="A35" t="s">
        <v>68</v>
      </c>
      <c r="B35" t="s">
        <v>69</v>
      </c>
      <c r="C35" s="4">
        <f>INDEX('Mean Zone'!$B$4:$H$58,MATCH($A35,'Mean Zone'!$A$4:$A$58,0),MATCH(C$1,'Mean Zone'!$B$2:$G$2,0))</f>
        <v>65179.065790362503</v>
      </c>
      <c r="D35" s="2">
        <f t="shared" si="0"/>
        <v>1.0160379906244261</v>
      </c>
      <c r="E35" s="4">
        <f ca="1">INDEX('Payroll per Unit'!$C$2:$P$53,MATCH($B35,'Payroll per Unit'!$B$2:$B$53,0),MATCH($E$1,'Payroll per Unit'!$C$1:$P$1,0))</f>
        <v>81011.756869999997</v>
      </c>
      <c r="F35" s="2">
        <f t="shared" ca="1" si="1"/>
        <v>53480.775990393668</v>
      </c>
      <c r="G35" s="7">
        <f t="shared" ca="1" si="2"/>
        <v>27530.98087960633</v>
      </c>
    </row>
    <row r="36" spans="1:7" x14ac:dyDescent="0.25">
      <c r="A36" t="s">
        <v>70</v>
      </c>
      <c r="B36" t="s">
        <v>71</v>
      </c>
      <c r="C36" s="4">
        <f>INDEX('Mean Zone'!$B$4:$H$58,MATCH($A36,'Mean Zone'!$A$4:$A$58,0),MATCH(C$1,'Mean Zone'!$B$2:$G$2,0))</f>
        <v>56229.674471166698</v>
      </c>
      <c r="D36" s="2">
        <f t="shared" si="0"/>
        <v>0.8765312109090917</v>
      </c>
      <c r="E36" s="4">
        <f ca="1">INDEX('Payroll per Unit'!$C$2:$P$53,MATCH($B36,'Payroll per Unit'!$B$2:$B$53,0),MATCH($E$1,'Payroll per Unit'!$C$1:$P$1,0))</f>
        <v>129539.3836</v>
      </c>
      <c r="F36" s="2">
        <f t="shared" ca="1" si="1"/>
        <v>46137.614707111599</v>
      </c>
      <c r="G36" s="7">
        <f t="shared" ca="1" si="2"/>
        <v>83401.768892888402</v>
      </c>
    </row>
    <row r="37" spans="1:7" x14ac:dyDescent="0.25">
      <c r="A37" t="s">
        <v>72</v>
      </c>
      <c r="B37" t="s">
        <v>73</v>
      </c>
      <c r="C37" s="4">
        <f>INDEX('Mean Zone'!$B$4:$H$58,MATCH($A37,'Mean Zone'!$A$4:$A$58,0),MATCH(C$1,'Mean Zone'!$B$2:$G$2,0))</f>
        <v>64460.946468083697</v>
      </c>
      <c r="D37" s="2">
        <f t="shared" si="0"/>
        <v>1.0048436523136641</v>
      </c>
      <c r="E37" s="4">
        <f ca="1">INDEX('Payroll per Unit'!$C$2:$P$53,MATCH($B37,'Payroll per Unit'!$B$2:$B$53,0),MATCH($E$1,'Payroll per Unit'!$C$1:$P$1,0))</f>
        <v>34753.500639999998</v>
      </c>
      <c r="F37" s="2">
        <f t="shared" ca="1" si="1"/>
        <v>52891.544185005558</v>
      </c>
      <c r="G37" s="7">
        <f t="shared" ca="1" si="2"/>
        <v>-18138.043545005559</v>
      </c>
    </row>
    <row r="38" spans="1:7" x14ac:dyDescent="0.25">
      <c r="A38" t="s">
        <v>74</v>
      </c>
      <c r="B38" t="s">
        <v>75</v>
      </c>
      <c r="C38" s="4">
        <f>INDEX('Mean Zone'!$B$4:$H$58,MATCH($A38,'Mean Zone'!$A$4:$A$58,0),MATCH(C$1,'Mean Zone'!$B$2:$G$2,0))</f>
        <v>56945.135069318501</v>
      </c>
      <c r="D38" s="2">
        <f t="shared" si="0"/>
        <v>0.88768410393850661</v>
      </c>
      <c r="E38" s="4">
        <f ca="1">INDEX('Payroll per Unit'!$C$2:$P$53,MATCH($B38,'Payroll per Unit'!$B$2:$B$53,0),MATCH($E$1,'Payroll per Unit'!$C$1:$P$1,0))</f>
        <v>62570.341070000002</v>
      </c>
      <c r="F38" s="2">
        <f t="shared" ca="1" si="1"/>
        <v>46724.664974183201</v>
      </c>
      <c r="G38" s="7">
        <f t="shared" ca="1" si="2"/>
        <v>15845.676095816802</v>
      </c>
    </row>
    <row r="39" spans="1:7" x14ac:dyDescent="0.25">
      <c r="A39" t="s">
        <v>76</v>
      </c>
      <c r="B39" t="s">
        <v>77</v>
      </c>
      <c r="C39" s="4">
        <f>INDEX('Mean Zone'!$B$4:$H$58,MATCH($A39,'Mean Zone'!$A$4:$A$58,0),MATCH(C$1,'Mean Zone'!$B$2:$G$2,0))</f>
        <v>65717.523561465001</v>
      </c>
      <c r="D39" s="2">
        <f t="shared" si="0"/>
        <v>1.0244316910426972</v>
      </c>
      <c r="E39" s="4">
        <f ca="1">INDEX('Payroll per Unit'!$C$2:$P$53,MATCH($B39,'Payroll per Unit'!$B$2:$B$53,0),MATCH($E$1,'Payroll per Unit'!$C$1:$P$1,0))</f>
        <v>145576.6918</v>
      </c>
      <c r="F39" s="2">
        <f t="shared" ca="1" si="1"/>
        <v>53922.59176494374</v>
      </c>
      <c r="G39" s="7">
        <f t="shared" ca="1" si="2"/>
        <v>91654.100035056268</v>
      </c>
    </row>
    <row r="40" spans="1:7" x14ac:dyDescent="0.25">
      <c r="A40" t="s">
        <v>78</v>
      </c>
      <c r="B40" t="s">
        <v>79</v>
      </c>
      <c r="C40" s="4">
        <f>INDEX('Mean Zone'!$B$4:$H$58,MATCH($A40,'Mean Zone'!$A$4:$A$58,0),MATCH(C$1,'Mean Zone'!$B$2:$G$2,0))</f>
        <v>69524.911961256294</v>
      </c>
      <c r="D40" s="2">
        <f t="shared" si="0"/>
        <v>1.0837828218443095</v>
      </c>
      <c r="E40" s="4">
        <f ca="1">INDEX('Payroll per Unit'!$C$2:$P$53,MATCH($B40,'Payroll per Unit'!$B$2:$B$53,0),MATCH($E$1,'Payroll per Unit'!$C$1:$P$1,0))</f>
        <v>70594.433669999999</v>
      </c>
      <c r="F40" s="2">
        <f t="shared" ca="1" si="1"/>
        <v>57046.632952839529</v>
      </c>
      <c r="G40" s="7">
        <f t="shared" ca="1" si="2"/>
        <v>13547.80071716047</v>
      </c>
    </row>
    <row r="41" spans="1:7" x14ac:dyDescent="0.25">
      <c r="A41" t="s">
        <v>80</v>
      </c>
      <c r="B41" t="s">
        <v>81</v>
      </c>
      <c r="C41" s="4">
        <f>INDEX('Mean Zone'!$B$4:$H$58,MATCH($A41,'Mean Zone'!$A$4:$A$58,0),MATCH(C$1,'Mean Zone'!$B$2:$G$2,0))</f>
        <v>73633.513986408696</v>
      </c>
      <c r="D41" s="2">
        <f t="shared" si="0"/>
        <v>1.1478293940878863</v>
      </c>
      <c r="E41" s="4">
        <f ca="1">INDEX('Payroll per Unit'!$C$2:$P$53,MATCH($B41,'Payroll per Unit'!$B$2:$B$53,0),MATCH($E$1,'Payroll per Unit'!$C$1:$P$1,0))</f>
        <v>45104.856229999998</v>
      </c>
      <c r="F41" s="2">
        <f t="shared" ca="1" si="1"/>
        <v>60417.826170729182</v>
      </c>
      <c r="G41" s="7">
        <f t="shared" ca="1" si="2"/>
        <v>-15312.969940729185</v>
      </c>
    </row>
    <row r="42" spans="1:7" x14ac:dyDescent="0.25">
      <c r="A42" t="s">
        <v>82</v>
      </c>
      <c r="B42" t="s">
        <v>83</v>
      </c>
      <c r="C42" s="4">
        <f>INDEX('Mean Zone'!$B$4:$H$58,MATCH($A42,'Mean Zone'!$A$4:$A$58,0),MATCH(C$1,'Mean Zone'!$B$2:$G$2,0))</f>
        <v>58992.530433624801</v>
      </c>
      <c r="D42" s="2">
        <f t="shared" si="0"/>
        <v>0.91959974198484273</v>
      </c>
      <c r="E42" s="4">
        <f ca="1">INDEX('Payroll per Unit'!$C$2:$P$53,MATCH($B42,'Payroll per Unit'!$B$2:$B$53,0),MATCH($E$1,'Payroll per Unit'!$C$1:$P$1,0))</f>
        <v>69364.355249999993</v>
      </c>
      <c r="F42" s="2">
        <f t="shared" ca="1" si="1"/>
        <v>48404.595355425736</v>
      </c>
      <c r="G42" s="7">
        <f t="shared" ca="1" si="2"/>
        <v>20959.759894574257</v>
      </c>
    </row>
    <row r="43" spans="1:7" x14ac:dyDescent="0.25">
      <c r="A43" t="s">
        <v>84</v>
      </c>
      <c r="B43" t="s">
        <v>85</v>
      </c>
      <c r="C43" s="4">
        <f>INDEX('Mean Zone'!$B$4:$H$58,MATCH($A43,'Mean Zone'!$A$4:$A$58,0),MATCH(C$1,'Mean Zone'!$B$2:$G$2,0))</f>
        <v>56757.265452769097</v>
      </c>
      <c r="D43" s="2">
        <f t="shared" si="0"/>
        <v>0.88475551535897434</v>
      </c>
      <c r="E43" s="4">
        <f ca="1">INDEX('Payroll per Unit'!$C$2:$P$53,MATCH($B43,'Payroll per Unit'!$B$2:$B$53,0),MATCH($E$1,'Payroll per Unit'!$C$1:$P$1,0))</f>
        <v>358419.76919999998</v>
      </c>
      <c r="F43" s="2">
        <f t="shared" ca="1" si="1"/>
        <v>46570.514055383668</v>
      </c>
      <c r="G43" s="7">
        <f t="shared" ca="1" si="2"/>
        <v>311849.2551446163</v>
      </c>
    </row>
    <row r="44" spans="1:7" x14ac:dyDescent="0.25">
      <c r="A44" t="s">
        <v>86</v>
      </c>
      <c r="B44" t="s">
        <v>87</v>
      </c>
      <c r="C44" s="4">
        <f>INDEX('Mean Zone'!$B$4:$H$58,MATCH($A44,'Mean Zone'!$A$4:$A$58,0),MATCH(C$1,'Mean Zone'!$B$2:$G$2,0))</f>
        <v>60639.588489205402</v>
      </c>
      <c r="D44" s="2">
        <f t="shared" si="0"/>
        <v>0.94527475798793081</v>
      </c>
      <c r="E44" s="4">
        <f ca="1">INDEX('Payroll per Unit'!$C$2:$P$53,MATCH($B44,'Payroll per Unit'!$B$2:$B$53,0),MATCH($E$1,'Payroll per Unit'!$C$1:$P$1,0))</f>
        <v>92487.733470000006</v>
      </c>
      <c r="F44" s="2">
        <f t="shared" ca="1" si="1"/>
        <v>49756.040667590736</v>
      </c>
      <c r="G44" s="7">
        <f t="shared" ca="1" si="2"/>
        <v>42731.69280240927</v>
      </c>
    </row>
    <row r="45" spans="1:7" x14ac:dyDescent="0.25">
      <c r="A45" t="s">
        <v>88</v>
      </c>
      <c r="B45" t="s">
        <v>89</v>
      </c>
      <c r="C45" s="4">
        <f>INDEX('Mean Zone'!$B$4:$H$58,MATCH($A45,'Mean Zone'!$A$4:$A$58,0),MATCH(C$1,'Mean Zone'!$B$2:$G$2,0))</f>
        <v>68674.294443120496</v>
      </c>
      <c r="D45" s="2">
        <f t="shared" si="0"/>
        <v>1.070523047353273</v>
      </c>
      <c r="E45" s="4">
        <f ca="1">INDEX('Payroll per Unit'!$C$2:$P$53,MATCH($B45,'Payroll per Unit'!$B$2:$B$53,0),MATCH($E$1,'Payroll per Unit'!$C$1:$P$1,0))</f>
        <v>117170.0206</v>
      </c>
      <c r="F45" s="2">
        <f t="shared" ca="1" si="1"/>
        <v>56348.683628324172</v>
      </c>
      <c r="G45" s="7">
        <f t="shared" ca="1" si="2"/>
        <v>60821.336971675832</v>
      </c>
    </row>
    <row r="46" spans="1:7" x14ac:dyDescent="0.25">
      <c r="A46" t="s">
        <v>90</v>
      </c>
      <c r="B46" t="s">
        <v>91</v>
      </c>
      <c r="C46" s="4">
        <f>INDEX('Mean Zone'!$B$4:$H$58,MATCH($A46,'Mean Zone'!$A$4:$A$58,0),MATCH(C$1,'Mean Zone'!$B$2:$G$2,0))</f>
        <v>64150.22508194347</v>
      </c>
      <c r="D46" s="2">
        <f t="shared" si="0"/>
        <v>1</v>
      </c>
      <c r="E46" s="4">
        <f ca="1">INDEX('Payroll per Unit'!$C$2:$P$53,MATCH($B46,'Payroll per Unit'!$B$2:$B$53,0),MATCH($E$1,'Payroll per Unit'!$C$1:$P$1,0))</f>
        <v>52636.590839999997</v>
      </c>
      <c r="F46" s="2">
        <f t="shared" ca="1" si="1"/>
        <v>52636.590839999997</v>
      </c>
      <c r="G46" s="7">
        <f t="shared" ca="1" si="2"/>
        <v>0</v>
      </c>
    </row>
    <row r="47" spans="1:7" x14ac:dyDescent="0.25">
      <c r="A47" t="s">
        <v>92</v>
      </c>
      <c r="B47" t="s">
        <v>93</v>
      </c>
      <c r="C47" s="4">
        <f>INDEX('Mean Zone'!$B$4:$H$58,MATCH($A47,'Mean Zone'!$A$4:$A$58,0),MATCH(C$1,'Mean Zone'!$B$2:$G$2,0))</f>
        <v>62272.951509602397</v>
      </c>
      <c r="D47" s="2">
        <f t="shared" si="0"/>
        <v>0.97073629016978347</v>
      </c>
      <c r="E47" s="4">
        <f ca="1">INDEX('Payroll per Unit'!$C$2:$P$53,MATCH($B47,'Payroll per Unit'!$B$2:$B$53,0),MATCH($E$1,'Payroll per Unit'!$C$1:$P$1,0))</f>
        <v>115821.78720000001</v>
      </c>
      <c r="F47" s="2">
        <f t="shared" ca="1" si="1"/>
        <v>51096.248919206402</v>
      </c>
      <c r="G47" s="7">
        <f t="shared" ca="1" si="2"/>
        <v>64725.538280793604</v>
      </c>
    </row>
    <row r="48" spans="1:7" x14ac:dyDescent="0.25">
      <c r="A48" t="s">
        <v>94</v>
      </c>
      <c r="B48" t="s">
        <v>95</v>
      </c>
      <c r="C48" s="4">
        <f>INDEX('Mean Zone'!$B$4:$H$58,MATCH($A48,'Mean Zone'!$A$4:$A$58,0),MATCH(C$1,'Mean Zone'!$B$2:$G$2,0))</f>
        <v>62530.906551205699</v>
      </c>
      <c r="D48" s="2">
        <f t="shared" si="0"/>
        <v>0.97475739907896963</v>
      </c>
      <c r="E48" s="4">
        <f ca="1">INDEX('Payroll per Unit'!$C$2:$P$53,MATCH($B48,'Payroll per Unit'!$B$2:$B$53,0),MATCH($E$1,'Payroll per Unit'!$C$1:$P$1,0))</f>
        <v>182285.13329999999</v>
      </c>
      <c r="F48" s="2">
        <f t="shared" ca="1" si="1"/>
        <v>51307.906383582318</v>
      </c>
      <c r="G48" s="7">
        <f t="shared" ca="1" si="2"/>
        <v>130977.22691641767</v>
      </c>
    </row>
    <row r="49" spans="1:7" x14ac:dyDescent="0.25">
      <c r="A49" t="s">
        <v>96</v>
      </c>
      <c r="B49" t="s">
        <v>97</v>
      </c>
      <c r="C49" s="4">
        <f>INDEX('Mean Zone'!$B$4:$H$58,MATCH($A49,'Mean Zone'!$A$4:$A$58,0),MATCH(C$1,'Mean Zone'!$B$2:$G$2,0))</f>
        <v>74143.688102809101</v>
      </c>
      <c r="D49" s="2">
        <f t="shared" si="0"/>
        <v>1.1557821973048465</v>
      </c>
      <c r="E49" s="4">
        <f ca="1">INDEX('Payroll per Unit'!$C$2:$P$53,MATCH($B49,'Payroll per Unit'!$B$2:$B$53,0),MATCH($E$1,'Payroll per Unit'!$C$1:$P$1,0))</f>
        <v>81641.568859999999</v>
      </c>
      <c r="F49" s="2">
        <f t="shared" ca="1" si="1"/>
        <v>60836.434619691354</v>
      </c>
      <c r="G49" s="7">
        <f t="shared" ca="1" si="2"/>
        <v>20805.134240308646</v>
      </c>
    </row>
    <row r="50" spans="1:7" x14ac:dyDescent="0.25">
      <c r="A50" t="s">
        <v>98</v>
      </c>
      <c r="B50" t="s">
        <v>99</v>
      </c>
      <c r="C50" s="4">
        <f>INDEX('Mean Zone'!$B$4:$H$58,MATCH($A50,'Mean Zone'!$A$4:$A$58,0),MATCH(C$1,'Mean Zone'!$B$2:$G$2,0))</f>
        <v>72115.063700089595</v>
      </c>
      <c r="D50" s="2">
        <f t="shared" si="0"/>
        <v>1.1241591687008439</v>
      </c>
      <c r="E50" s="4">
        <f ca="1">INDEX('Payroll per Unit'!$C$2:$P$53,MATCH($B50,'Payroll per Unit'!$B$2:$B$53,0),MATCH($E$1,'Payroll per Unit'!$C$1:$P$1,0))</f>
        <v>110006.9452</v>
      </c>
      <c r="F50" s="2">
        <f t="shared" ca="1" si="1"/>
        <v>59171.906201940852</v>
      </c>
      <c r="G50" s="7">
        <f t="shared" ca="1" si="2"/>
        <v>50835.03899805915</v>
      </c>
    </row>
    <row r="51" spans="1:7" x14ac:dyDescent="0.25">
      <c r="A51" t="s">
        <v>100</v>
      </c>
      <c r="B51" t="s">
        <v>101</v>
      </c>
      <c r="C51" s="4">
        <f>INDEX('Mean Zone'!$B$4:$H$58,MATCH($A51,'Mean Zone'!$A$4:$A$58,0),MATCH(C$1,'Mean Zone'!$B$2:$G$2,0))</f>
        <v>55533.489449554203</v>
      </c>
      <c r="D51" s="2">
        <f t="shared" si="0"/>
        <v>0.86567879346670229</v>
      </c>
      <c r="E51" s="4">
        <f ca="1">INDEX('Payroll per Unit'!$C$2:$P$53,MATCH($B51,'Payroll per Unit'!$B$2:$B$53,0),MATCH($E$1,'Payroll per Unit'!$C$1:$P$1,0))</f>
        <v>162494.59650000001</v>
      </c>
      <c r="F51" s="2">
        <f t="shared" ca="1" si="1"/>
        <v>45566.380450571669</v>
      </c>
      <c r="G51" s="7">
        <f t="shared" ca="1" si="2"/>
        <v>116928.21604942835</v>
      </c>
    </row>
    <row r="52" spans="1:7" x14ac:dyDescent="0.25">
      <c r="A52" t="s">
        <v>102</v>
      </c>
      <c r="B52" t="s">
        <v>103</v>
      </c>
      <c r="C52" s="4">
        <f>INDEX('Mean Zone'!$B$4:$H$58,MATCH($A52,'Mean Zone'!$A$4:$A$58,0),MATCH(C$1,'Mean Zone'!$B$2:$G$2,0))</f>
        <v>62853.807746662402</v>
      </c>
      <c r="D52" s="2">
        <f t="shared" si="0"/>
        <v>0.97979091525204987</v>
      </c>
      <c r="E52" s="4">
        <f ca="1">INDEX('Payroll per Unit'!$C$2:$P$53,MATCH($B52,'Payroll per Unit'!$B$2:$B$53,0),MATCH($E$1,'Payroll per Unit'!$C$1:$P$1,0))</f>
        <v>136911.01689999999</v>
      </c>
      <c r="F52" s="2">
        <f t="shared" ca="1" si="1"/>
        <v>51572.853514871262</v>
      </c>
      <c r="G52" s="7">
        <f t="shared" ca="1" si="2"/>
        <v>85338.163385128719</v>
      </c>
    </row>
    <row r="53" spans="1:7" x14ac:dyDescent="0.25">
      <c r="A53" t="s">
        <v>104</v>
      </c>
      <c r="B53" t="s">
        <v>105</v>
      </c>
      <c r="C53" s="4">
        <f>INDEX('Mean Zone'!$B$4:$H$58,MATCH($A53,'Mean Zone'!$A$4:$A$58,0),MATCH(C$1,'Mean Zone'!$B$2:$G$2,0))</f>
        <v>60453.797541198001</v>
      </c>
      <c r="D53" s="2">
        <f t="shared" si="0"/>
        <v>0.94237857254555579</v>
      </c>
      <c r="E53" s="4">
        <f ca="1">INDEX('Payroll per Unit'!$C$2:$P$53,MATCH($B53,'Payroll per Unit'!$B$2:$B$53,0),MATCH($E$1,'Payroll per Unit'!$C$1:$P$1,0))</f>
        <v>719396.70330000005</v>
      </c>
      <c r="F53" s="2">
        <f t="shared" ca="1" si="1"/>
        <v>49603.595339463674</v>
      </c>
      <c r="G53" s="7">
        <f t="shared" ca="1" si="2"/>
        <v>669793.10796053638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D24" sqref="D24"/>
    </sheetView>
  </sheetViews>
  <sheetFormatPr defaultColWidth="11" defaultRowHeight="15.75" x14ac:dyDescent="0.25"/>
  <cols>
    <col min="4" max="4" width="10.625" bestFit="1" customWidth="1"/>
    <col min="6" max="6" width="20.75" bestFit="1" customWidth="1"/>
    <col min="7" max="7" width="20.25" bestFit="1" customWidth="1"/>
    <col min="9" max="9" width="25.125" bestFit="1" customWidth="1"/>
    <col min="10" max="10" width="17" bestFit="1" customWidth="1"/>
    <col min="11" max="11" width="20.625" bestFit="1" customWidth="1"/>
    <col min="12" max="12" width="24.625" bestFit="1" customWidth="1"/>
  </cols>
  <sheetData>
    <row r="1" spans="1:7" x14ac:dyDescent="0.25">
      <c r="A1" t="s">
        <v>0</v>
      </c>
      <c r="B1" t="s">
        <v>1</v>
      </c>
      <c r="C1">
        <f>INDEX('Category - Zone Crosswalk'!$B$2:$B$15,MATCH('K-12'!$E$1,'Category - Zone Crosswalk'!$A$2:$A$15,0))</f>
        <v>4</v>
      </c>
      <c r="D1" t="s">
        <v>128</v>
      </c>
      <c r="E1" t="str">
        <f ca="1">MID(CELL("filename",A1),FIND("]",CELL("filename",A1))+1,255)</f>
        <v>Parks</v>
      </c>
      <c r="F1" t="s">
        <v>139</v>
      </c>
      <c r="G1" t="s">
        <v>140</v>
      </c>
    </row>
    <row r="2" spans="1:7" x14ac:dyDescent="0.25">
      <c r="A2" t="s">
        <v>2</v>
      </c>
      <c r="B2" t="s">
        <v>3</v>
      </c>
      <c r="C2" s="4">
        <f>INDEX('Mean Zone'!$B$4:$H$58,MATCH($A2,'Mean Zone'!$A$4:$A$58,0),MATCH(C$1,'Mean Zone'!$B$2:$G$2,0))</f>
        <v>63081.487719698503</v>
      </c>
      <c r="D2" s="2">
        <f t="shared" ref="D2:D53" si="0">INDEX(C$2:C$53,MATCH($B2,$B$2:$B$53,0))/INDEX(C$2:C$53,MATCH("United States",$B$2:$B$53,0))</f>
        <v>0.98334008398443196</v>
      </c>
      <c r="E2" s="4">
        <f ca="1">INDEX('Payroll per Unit'!$C$2:$P$53,MATCH($B2,'Payroll per Unit'!$B$2:$B$53,0),MATCH($E$1,'Payroll per Unit'!$C$1:$P$1,0))</f>
        <v>30504.185900314325</v>
      </c>
      <c r="F2" s="2">
        <f t="shared" ref="F2:F53" ca="1" si="1">INDEX(E$2:E$53,MATCH("United States",$B$2:$B$53,0))*D2</f>
        <v>39324.095126200293</v>
      </c>
      <c r="G2" s="7">
        <f ca="1">E2-F2</f>
        <v>-8819.9092258859673</v>
      </c>
    </row>
    <row r="3" spans="1:7" x14ac:dyDescent="0.25">
      <c r="A3" t="s">
        <v>4</v>
      </c>
      <c r="B3" t="s">
        <v>5</v>
      </c>
      <c r="C3" s="4">
        <f>INDEX('Mean Zone'!$B$4:$H$58,MATCH($A3,'Mean Zone'!$A$4:$A$58,0),MATCH(C$1,'Mean Zone'!$B$2:$G$2,0))</f>
        <v>70242.904103554596</v>
      </c>
      <c r="D3" s="2">
        <f t="shared" si="0"/>
        <v>1.0949751776214118</v>
      </c>
      <c r="E3" s="4">
        <f ca="1">INDEX('Payroll per Unit'!$C$2:$P$53,MATCH($B3,'Payroll per Unit'!$B$2:$B$53,0),MATCH($E$1,'Payroll per Unit'!$C$1:$P$1,0))</f>
        <v>46044.765217391301</v>
      </c>
      <c r="F3" s="2">
        <f t="shared" ca="1" si="1"/>
        <v>43788.419435868498</v>
      </c>
      <c r="G3" s="7">
        <f t="shared" ref="G3:G53" ca="1" si="2">E3-F3</f>
        <v>2256.345781522803</v>
      </c>
    </row>
    <row r="4" spans="1:7" x14ac:dyDescent="0.25">
      <c r="A4" t="s">
        <v>6</v>
      </c>
      <c r="B4" t="s">
        <v>7</v>
      </c>
      <c r="C4" s="4">
        <f>INDEX('Mean Zone'!$B$4:$H$58,MATCH($A4,'Mean Zone'!$A$4:$A$58,0),MATCH(C$1,'Mean Zone'!$B$2:$G$2,0))</f>
        <v>62856.643550241402</v>
      </c>
      <c r="D4" s="2">
        <f t="shared" si="0"/>
        <v>0.97983512092046932</v>
      </c>
      <c r="E4" s="4">
        <f ca="1">INDEX('Payroll per Unit'!$C$2:$P$53,MATCH($B4,'Payroll per Unit'!$B$2:$B$53,0),MATCH($E$1,'Payroll per Unit'!$C$1:$P$1,0))</f>
        <v>39183.80563319716</v>
      </c>
      <c r="F4" s="2">
        <f t="shared" ca="1" si="1"/>
        <v>39183.930494262779</v>
      </c>
      <c r="G4" s="7">
        <f t="shared" ca="1" si="2"/>
        <v>-0.124861065618461</v>
      </c>
    </row>
    <row r="5" spans="1:7" x14ac:dyDescent="0.25">
      <c r="A5" t="s">
        <v>8</v>
      </c>
      <c r="B5" t="s">
        <v>9</v>
      </c>
      <c r="C5" s="4">
        <f>INDEX('Mean Zone'!$B$4:$H$58,MATCH($A5,'Mean Zone'!$A$4:$A$58,0),MATCH(C$1,'Mean Zone'!$B$2:$G$2,0))</f>
        <v>58173.853081583598</v>
      </c>
      <c r="D5" s="2">
        <f t="shared" si="0"/>
        <v>0.90683786389329357</v>
      </c>
      <c r="E5" s="4">
        <f ca="1">INDEX('Payroll per Unit'!$C$2:$P$53,MATCH($B5,'Payroll per Unit'!$B$2:$B$53,0),MATCH($E$1,'Payroll per Unit'!$C$1:$P$1,0))</f>
        <v>31577.355246523388</v>
      </c>
      <c r="F5" s="2">
        <f t="shared" ca="1" si="1"/>
        <v>36264.746047253291</v>
      </c>
      <c r="G5" s="7">
        <f t="shared" ca="1" si="2"/>
        <v>-4687.3908007299033</v>
      </c>
    </row>
    <row r="6" spans="1:7" x14ac:dyDescent="0.25">
      <c r="A6" t="s">
        <v>10</v>
      </c>
      <c r="B6" t="s">
        <v>11</v>
      </c>
      <c r="C6" s="4">
        <f>INDEX('Mean Zone'!$B$4:$H$58,MATCH($A6,'Mean Zone'!$A$4:$A$58,0),MATCH(C$1,'Mean Zone'!$B$2:$G$2,0))</f>
        <v>78113.635791720706</v>
      </c>
      <c r="D6" s="2">
        <f t="shared" si="0"/>
        <v>1.2176673689288044</v>
      </c>
      <c r="E6" s="4">
        <f ca="1">INDEX('Payroll per Unit'!$C$2:$P$53,MATCH($B6,'Payroll per Unit'!$B$2:$B$53,0),MATCH($E$1,'Payroll per Unit'!$C$1:$P$1,0))</f>
        <v>49028.712216549924</v>
      </c>
      <c r="F6" s="2">
        <f t="shared" ca="1" si="1"/>
        <v>48694.920737701177</v>
      </c>
      <c r="G6" s="7">
        <f t="shared" ca="1" si="2"/>
        <v>333.79147884874692</v>
      </c>
    </row>
    <row r="7" spans="1:7" x14ac:dyDescent="0.25">
      <c r="A7" t="s">
        <v>12</v>
      </c>
      <c r="B7" t="s">
        <v>13</v>
      </c>
      <c r="C7" s="4">
        <f>INDEX('Mean Zone'!$B$4:$H$58,MATCH($A7,'Mean Zone'!$A$4:$A$58,0),MATCH(C$1,'Mean Zone'!$B$2:$G$2,0))</f>
        <v>69999.840711413897</v>
      </c>
      <c r="D7" s="2">
        <f t="shared" si="0"/>
        <v>1.0911862058472641</v>
      </c>
      <c r="E7" s="4">
        <f ca="1">INDEX('Payroll per Unit'!$C$2:$P$53,MATCH($B7,'Payroll per Unit'!$B$2:$B$53,0),MATCH($E$1,'Payroll per Unit'!$C$1:$P$1,0))</f>
        <v>42648.905874409182</v>
      </c>
      <c r="F7" s="2">
        <f t="shared" ca="1" si="1"/>
        <v>43636.897201695618</v>
      </c>
      <c r="G7" s="7">
        <f t="shared" ca="1" si="2"/>
        <v>-987.99132728643599</v>
      </c>
    </row>
    <row r="8" spans="1:7" x14ac:dyDescent="0.25">
      <c r="A8" t="s">
        <v>14</v>
      </c>
      <c r="B8" t="s">
        <v>15</v>
      </c>
      <c r="C8" s="4">
        <f>INDEX('Mean Zone'!$B$4:$H$58,MATCH($A8,'Mean Zone'!$A$4:$A$58,0),MATCH(C$1,'Mean Zone'!$B$2:$G$2,0))</f>
        <v>75990.326731272493</v>
      </c>
      <c r="D8" s="2">
        <f t="shared" si="0"/>
        <v>1.1845683570744272</v>
      </c>
      <c r="E8" s="4">
        <f ca="1">INDEX('Payroll per Unit'!$C$2:$P$53,MATCH($B8,'Payroll per Unit'!$B$2:$B$53,0),MATCH($E$1,'Payroll per Unit'!$C$1:$P$1,0))</f>
        <v>46818.37413394919</v>
      </c>
      <c r="F8" s="2">
        <f t="shared" ca="1" si="1"/>
        <v>47371.280308572321</v>
      </c>
      <c r="G8" s="7">
        <f t="shared" ca="1" si="2"/>
        <v>-552.90617462313094</v>
      </c>
    </row>
    <row r="9" spans="1:7" x14ac:dyDescent="0.25">
      <c r="A9" t="s">
        <v>16</v>
      </c>
      <c r="B9" t="s">
        <v>17</v>
      </c>
      <c r="C9" s="4">
        <f>INDEX('Mean Zone'!$B$4:$H$58,MATCH($A9,'Mean Zone'!$A$4:$A$58,0),MATCH(C$1,'Mean Zone'!$B$2:$G$2,0))</f>
        <v>71559.517539457302</v>
      </c>
      <c r="D9" s="2">
        <f t="shared" si="0"/>
        <v>1.1154990874630515</v>
      </c>
      <c r="E9" s="4">
        <f ca="1">INDEX('Payroll per Unit'!$C$2:$P$53,MATCH($B9,'Payroll per Unit'!$B$2:$B$53,0),MATCH($E$1,'Payroll per Unit'!$C$1:$P$1,0))</f>
        <v>35496.686940966014</v>
      </c>
      <c r="F9" s="2">
        <f t="shared" ca="1" si="1"/>
        <v>44609.177377214633</v>
      </c>
      <c r="G9" s="7">
        <f t="shared" ca="1" si="2"/>
        <v>-9112.4904362486195</v>
      </c>
    </row>
    <row r="10" spans="1:7" x14ac:dyDescent="0.25">
      <c r="A10" t="s">
        <v>18</v>
      </c>
      <c r="B10" t="s">
        <v>19</v>
      </c>
      <c r="C10" s="4">
        <f>INDEX('Mean Zone'!$B$4:$H$58,MATCH($A10,'Mean Zone'!$A$4:$A$58,0),MATCH(C$1,'Mean Zone'!$B$2:$G$2,0))</f>
        <v>79582.026996587505</v>
      </c>
      <c r="D10" s="2">
        <f t="shared" si="0"/>
        <v>1.2405572528378808</v>
      </c>
      <c r="E10" s="4">
        <f ca="1">INDEX('Payroll per Unit'!$C$2:$P$53,MATCH($B10,'Payroll per Unit'!$B$2:$B$53,0),MATCH($E$1,'Payroll per Unit'!$C$1:$P$1,0))</f>
        <v>53406.244343891405</v>
      </c>
      <c r="F10" s="2">
        <f t="shared" ca="1" si="1"/>
        <v>49610.294764376624</v>
      </c>
      <c r="G10" s="7">
        <f t="shared" ca="1" si="2"/>
        <v>3795.9495795147814</v>
      </c>
    </row>
    <row r="11" spans="1:7" x14ac:dyDescent="0.25">
      <c r="A11" t="s">
        <v>20</v>
      </c>
      <c r="B11" t="s">
        <v>21</v>
      </c>
      <c r="C11" s="4">
        <f>INDEX('Mean Zone'!$B$4:$H$58,MATCH($A11,'Mean Zone'!$A$4:$A$58,0),MATCH(C$1,'Mean Zone'!$B$2:$G$2,0))</f>
        <v>64096.649507062699</v>
      </c>
      <c r="D11" s="2">
        <f t="shared" si="0"/>
        <v>0.99916484198126609</v>
      </c>
      <c r="E11" s="4">
        <f ca="1">INDEX('Payroll per Unit'!$C$2:$P$53,MATCH($B11,'Payroll per Unit'!$B$2:$B$53,0),MATCH($E$1,'Payroll per Unit'!$C$1:$P$1,0))</f>
        <v>36160.904267079371</v>
      </c>
      <c r="F11" s="2">
        <f t="shared" ca="1" si="1"/>
        <v>39956.932431372588</v>
      </c>
      <c r="G11" s="7">
        <f t="shared" ca="1" si="2"/>
        <v>-3796.0281642932168</v>
      </c>
    </row>
    <row r="12" spans="1:7" x14ac:dyDescent="0.25">
      <c r="A12" t="s">
        <v>22</v>
      </c>
      <c r="B12" t="s">
        <v>23</v>
      </c>
      <c r="C12" s="4">
        <f>INDEX('Mean Zone'!$B$4:$H$58,MATCH($A12,'Mean Zone'!$A$4:$A$58,0),MATCH(C$1,'Mean Zone'!$B$2:$G$2,0))</f>
        <v>66874.352947758904</v>
      </c>
      <c r="D12" s="2">
        <f t="shared" si="0"/>
        <v>1.0424648216329049</v>
      </c>
      <c r="E12" s="4">
        <f ca="1">INDEX('Payroll per Unit'!$C$2:$P$53,MATCH($B12,'Payroll per Unit'!$B$2:$B$53,0),MATCH($E$1,'Payroll per Unit'!$C$1:$P$1,0))</f>
        <v>31898.435471100554</v>
      </c>
      <c r="F12" s="2">
        <f t="shared" ca="1" si="1"/>
        <v>41688.512935936393</v>
      </c>
      <c r="G12" s="7">
        <f t="shared" ca="1" si="2"/>
        <v>-9790.0774648358383</v>
      </c>
    </row>
    <row r="13" spans="1:7" x14ac:dyDescent="0.25">
      <c r="A13" t="s">
        <v>24</v>
      </c>
      <c r="B13" t="s">
        <v>25</v>
      </c>
      <c r="C13" s="4">
        <f>INDEX('Mean Zone'!$B$4:$H$58,MATCH($A13,'Mean Zone'!$A$4:$A$58,0),MATCH(C$1,'Mean Zone'!$B$2:$G$2,0))</f>
        <v>61463.286316465899</v>
      </c>
      <c r="D13" s="2">
        <f t="shared" si="0"/>
        <v>0.95811489730479726</v>
      </c>
      <c r="E13" s="4">
        <f ca="1">INDEX('Payroll per Unit'!$C$2:$P$53,MATCH($B13,'Payroll per Unit'!$B$2:$B$53,0),MATCH($E$1,'Payroll per Unit'!$C$1:$P$1,0))</f>
        <v>39373.346393588603</v>
      </c>
      <c r="F13" s="2">
        <f t="shared" ca="1" si="1"/>
        <v>38315.331569499984</v>
      </c>
      <c r="G13" s="7">
        <f t="shared" ca="1" si="2"/>
        <v>1058.0148240886192</v>
      </c>
    </row>
    <row r="14" spans="1:7" x14ac:dyDescent="0.25">
      <c r="A14" t="s">
        <v>26</v>
      </c>
      <c r="B14" t="s">
        <v>27</v>
      </c>
      <c r="C14" s="4">
        <f>INDEX('Mean Zone'!$B$4:$H$58,MATCH($A14,'Mean Zone'!$A$4:$A$58,0),MATCH(C$1,'Mean Zone'!$B$2:$G$2,0))</f>
        <v>57854.6714439641</v>
      </c>
      <c r="D14" s="2">
        <f t="shared" si="0"/>
        <v>0.9018623297122087</v>
      </c>
      <c r="E14" s="4">
        <f ca="1">INDEX('Payroll per Unit'!$C$2:$P$53,MATCH($B14,'Payroll per Unit'!$B$2:$B$53,0),MATCH($E$1,'Payroll per Unit'!$C$1:$P$1,0))</f>
        <v>36634.158357771259</v>
      </c>
      <c r="F14" s="2">
        <f t="shared" ca="1" si="1"/>
        <v>36065.772790058443</v>
      </c>
      <c r="G14" s="7">
        <f t="shared" ca="1" si="2"/>
        <v>568.38556771281583</v>
      </c>
    </row>
    <row r="15" spans="1:7" x14ac:dyDescent="0.25">
      <c r="A15" t="s">
        <v>28</v>
      </c>
      <c r="B15" t="s">
        <v>29</v>
      </c>
      <c r="C15" s="4">
        <f>INDEX('Mean Zone'!$B$4:$H$58,MATCH($A15,'Mean Zone'!$A$4:$A$58,0),MATCH(C$1,'Mean Zone'!$B$2:$G$2,0))</f>
        <v>69075.883064698704</v>
      </c>
      <c r="D15" s="2">
        <f t="shared" si="0"/>
        <v>1.0767831753741059</v>
      </c>
      <c r="E15" s="4">
        <f ca="1">INDEX('Payroll per Unit'!$C$2:$P$53,MATCH($B15,'Payroll per Unit'!$B$2:$B$53,0),MATCH($E$1,'Payroll per Unit'!$C$1:$P$1,0))</f>
        <v>41185.692520011042</v>
      </c>
      <c r="F15" s="2">
        <f t="shared" ca="1" si="1"/>
        <v>43060.9152503273</v>
      </c>
      <c r="G15" s="7">
        <f t="shared" ca="1" si="2"/>
        <v>-1875.2227303162581</v>
      </c>
    </row>
    <row r="16" spans="1:7" x14ac:dyDescent="0.25">
      <c r="A16" t="s">
        <v>30</v>
      </c>
      <c r="B16" t="s">
        <v>31</v>
      </c>
      <c r="C16" s="4">
        <f>INDEX('Mean Zone'!$B$4:$H$58,MATCH($A16,'Mean Zone'!$A$4:$A$58,0),MATCH(C$1,'Mean Zone'!$B$2:$G$2,0))</f>
        <v>61065.027356064398</v>
      </c>
      <c r="D16" s="2">
        <f t="shared" si="0"/>
        <v>0.95190667340702018</v>
      </c>
      <c r="E16" s="4">
        <f ca="1">INDEX('Payroll per Unit'!$C$2:$P$53,MATCH($B16,'Payroll per Unit'!$B$2:$B$53,0),MATCH($E$1,'Payroll per Unit'!$C$1:$P$1,0))</f>
        <v>34420.601809954751</v>
      </c>
      <c r="F16" s="2">
        <f t="shared" ca="1" si="1"/>
        <v>38067.062642912832</v>
      </c>
      <c r="G16" s="7">
        <f t="shared" ca="1" si="2"/>
        <v>-3646.4608329580806</v>
      </c>
    </row>
    <row r="17" spans="1:7" x14ac:dyDescent="0.25">
      <c r="A17" t="s">
        <v>32</v>
      </c>
      <c r="B17" t="s">
        <v>33</v>
      </c>
      <c r="C17" s="4">
        <f>INDEX('Mean Zone'!$B$4:$H$58,MATCH($A17,'Mean Zone'!$A$4:$A$58,0),MATCH(C$1,'Mean Zone'!$B$2:$G$2,0))</f>
        <v>59107.944780441503</v>
      </c>
      <c r="D17" s="2">
        <f t="shared" si="0"/>
        <v>0.92139886812460725</v>
      </c>
      <c r="E17" s="4">
        <f ca="1">INDEX('Payroll per Unit'!$C$2:$P$53,MATCH($B17,'Payroll per Unit'!$B$2:$B$53,0),MATCH($E$1,'Payroll per Unit'!$C$1:$P$1,0))</f>
        <v>40981.594244604319</v>
      </c>
      <c r="F17" s="2">
        <f t="shared" ca="1" si="1"/>
        <v>36847.045421448485</v>
      </c>
      <c r="G17" s="7">
        <f t="shared" ca="1" si="2"/>
        <v>4134.5488231558338</v>
      </c>
    </row>
    <row r="18" spans="1:7" x14ac:dyDescent="0.25">
      <c r="A18" t="s">
        <v>34</v>
      </c>
      <c r="B18" t="s">
        <v>35</v>
      </c>
      <c r="C18" s="4">
        <f>INDEX('Mean Zone'!$B$4:$H$58,MATCH($A18,'Mean Zone'!$A$4:$A$58,0),MATCH(C$1,'Mean Zone'!$B$2:$G$2,0))</f>
        <v>63455.5447272452</v>
      </c>
      <c r="D18" s="2">
        <f t="shared" si="0"/>
        <v>0.98917103792214434</v>
      </c>
      <c r="E18" s="4">
        <f ca="1">INDEX('Payroll per Unit'!$C$2:$P$53,MATCH($B18,'Payroll per Unit'!$B$2:$B$53,0),MATCH($E$1,'Payroll per Unit'!$C$1:$P$1,0))</f>
        <v>36287.208077893978</v>
      </c>
      <c r="F18" s="2">
        <f t="shared" ca="1" si="1"/>
        <v>39557.276902330072</v>
      </c>
      <c r="G18" s="7">
        <f t="shared" ca="1" si="2"/>
        <v>-3270.0688244360936</v>
      </c>
    </row>
    <row r="19" spans="1:7" x14ac:dyDescent="0.25">
      <c r="A19" t="s">
        <v>36</v>
      </c>
      <c r="B19" t="s">
        <v>37</v>
      </c>
      <c r="C19" s="4">
        <f>INDEX('Mean Zone'!$B$4:$H$58,MATCH($A19,'Mean Zone'!$A$4:$A$58,0),MATCH(C$1,'Mean Zone'!$B$2:$G$2,0))</f>
        <v>58554.075443045302</v>
      </c>
      <c r="D19" s="2">
        <f t="shared" si="0"/>
        <v>0.91276492589465086</v>
      </c>
      <c r="E19" s="4">
        <f ca="1">INDEX('Payroll per Unit'!$C$2:$P$53,MATCH($B19,'Payroll per Unit'!$B$2:$B$53,0),MATCH($E$1,'Payroll per Unit'!$C$1:$P$1,0))</f>
        <v>26552.657766990291</v>
      </c>
      <c r="F19" s="2">
        <f t="shared" ca="1" si="1"/>
        <v>36501.771216628928</v>
      </c>
      <c r="G19" s="7">
        <f t="shared" ca="1" si="2"/>
        <v>-9949.1134496386367</v>
      </c>
    </row>
    <row r="20" spans="1:7" x14ac:dyDescent="0.25">
      <c r="A20" t="s">
        <v>38</v>
      </c>
      <c r="B20" t="s">
        <v>39</v>
      </c>
      <c r="C20" s="4">
        <f>INDEX('Mean Zone'!$B$4:$H$58,MATCH($A20,'Mean Zone'!$A$4:$A$58,0),MATCH(C$1,'Mean Zone'!$B$2:$G$2,0))</f>
        <v>59232.198762659202</v>
      </c>
      <c r="D20" s="2">
        <f t="shared" si="0"/>
        <v>0.9233357901238517</v>
      </c>
      <c r="E20" s="4">
        <f ca="1">INDEX('Payroll per Unit'!$C$2:$P$53,MATCH($B20,'Payroll per Unit'!$B$2:$B$53,0),MATCH($E$1,'Payroll per Unit'!$C$1:$P$1,0))</f>
        <v>32958.144208037826</v>
      </c>
      <c r="F20" s="2">
        <f t="shared" ca="1" si="1"/>
        <v>36924.503572693269</v>
      </c>
      <c r="G20" s="7">
        <f t="shared" ca="1" si="2"/>
        <v>-3966.3593646554436</v>
      </c>
    </row>
    <row r="21" spans="1:7" x14ac:dyDescent="0.25">
      <c r="A21" t="s">
        <v>40</v>
      </c>
      <c r="B21" t="s">
        <v>41</v>
      </c>
      <c r="C21" s="4">
        <f>INDEX('Mean Zone'!$B$4:$H$58,MATCH($A21,'Mean Zone'!$A$4:$A$58,0),MATCH(C$1,'Mean Zone'!$B$2:$G$2,0))</f>
        <v>58610.585233343903</v>
      </c>
      <c r="D21" s="2">
        <f t="shared" si="0"/>
        <v>0.9136458236658811</v>
      </c>
      <c r="E21" s="4">
        <f ca="1">INDEX('Payroll per Unit'!$C$2:$P$53,MATCH($B21,'Payroll per Unit'!$B$2:$B$53,0),MATCH($E$1,'Payroll per Unit'!$C$1:$P$1,0))</f>
        <v>36622.432889963726</v>
      </c>
      <c r="F21" s="2">
        <f t="shared" ca="1" si="1"/>
        <v>36536.998609792805</v>
      </c>
      <c r="G21" s="7">
        <f t="shared" ca="1" si="2"/>
        <v>85.434280170920829</v>
      </c>
    </row>
    <row r="22" spans="1:7" x14ac:dyDescent="0.25">
      <c r="A22" t="s">
        <v>42</v>
      </c>
      <c r="B22" t="s">
        <v>43</v>
      </c>
      <c r="C22" s="4">
        <f>INDEX('Mean Zone'!$B$4:$H$58,MATCH($A22,'Mean Zone'!$A$4:$A$58,0),MATCH(C$1,'Mean Zone'!$B$2:$G$2,0))</f>
        <v>75110.942911732898</v>
      </c>
      <c r="D22" s="2">
        <f t="shared" si="0"/>
        <v>1.1708601616874852</v>
      </c>
      <c r="E22" s="4">
        <f ca="1">INDEX('Payroll per Unit'!$C$2:$P$53,MATCH($B22,'Payroll per Unit'!$B$2:$B$53,0),MATCH($E$1,'Payroll per Unit'!$C$1:$P$1,0))</f>
        <v>44156.687252124648</v>
      </c>
      <c r="F22" s="2">
        <f t="shared" ca="1" si="1"/>
        <v>46823.085042067571</v>
      </c>
      <c r="G22" s="7">
        <f t="shared" ca="1" si="2"/>
        <v>-2666.3977899429228</v>
      </c>
    </row>
    <row r="23" spans="1:7" x14ac:dyDescent="0.25">
      <c r="A23" t="s">
        <v>44</v>
      </c>
      <c r="B23" t="s">
        <v>45</v>
      </c>
      <c r="C23" s="4">
        <f>INDEX('Mean Zone'!$B$4:$H$58,MATCH($A23,'Mean Zone'!$A$4:$A$58,0),MATCH(C$1,'Mean Zone'!$B$2:$G$2,0))</f>
        <v>77379.723190793899</v>
      </c>
      <c r="D23" s="2">
        <f t="shared" si="0"/>
        <v>1.2062268385177368</v>
      </c>
      <c r="E23" s="4">
        <f ca="1">INDEX('Payroll per Unit'!$C$2:$P$53,MATCH($B23,'Payroll per Unit'!$B$2:$B$53,0),MATCH($E$1,'Payroll per Unit'!$C$1:$P$1,0))</f>
        <v>42456.326180257514</v>
      </c>
      <c r="F23" s="2">
        <f t="shared" ca="1" si="1"/>
        <v>48237.410143445639</v>
      </c>
      <c r="G23" s="7">
        <f t="shared" ca="1" si="2"/>
        <v>-5781.0839631881245</v>
      </c>
    </row>
    <row r="24" spans="1:7" x14ac:dyDescent="0.25">
      <c r="A24" t="s">
        <v>46</v>
      </c>
      <c r="B24" t="s">
        <v>47</v>
      </c>
      <c r="C24" s="4">
        <f>INDEX('Mean Zone'!$B$4:$H$58,MATCH($A24,'Mean Zone'!$A$4:$A$58,0),MATCH(C$1,'Mean Zone'!$B$2:$G$2,0))</f>
        <v>64605.198222724001</v>
      </c>
      <c r="D24" s="2">
        <f t="shared" si="0"/>
        <v>1.0070923077853486</v>
      </c>
      <c r="E24" s="4">
        <f ca="1">INDEX('Payroll per Unit'!$C$2:$P$53,MATCH($B24,'Payroll per Unit'!$B$2:$B$53,0),MATCH($E$1,'Payroll per Unit'!$C$1:$P$1,0))</f>
        <v>37086.586686174101</v>
      </c>
      <c r="F24" s="2">
        <f t="shared" ca="1" si="1"/>
        <v>40273.954410306149</v>
      </c>
      <c r="G24" s="7">
        <f t="shared" ca="1" si="2"/>
        <v>-3187.3677241320474</v>
      </c>
    </row>
    <row r="25" spans="1:7" x14ac:dyDescent="0.25">
      <c r="A25" t="s">
        <v>48</v>
      </c>
      <c r="B25" t="s">
        <v>49</v>
      </c>
      <c r="C25" s="4">
        <f>INDEX('Mean Zone'!$B$4:$H$58,MATCH($A25,'Mean Zone'!$A$4:$A$58,0),MATCH(C$1,'Mean Zone'!$B$2:$G$2,0))</f>
        <v>68181.862039530402</v>
      </c>
      <c r="D25" s="2">
        <f t="shared" si="0"/>
        <v>1.0628468092268897</v>
      </c>
      <c r="E25" s="4">
        <f ca="1">INDEX('Payroll per Unit'!$C$2:$P$53,MATCH($B25,'Payroll per Unit'!$B$2:$B$53,0),MATCH($E$1,'Payroll per Unit'!$C$1:$P$1,0))</f>
        <v>47846.544539116963</v>
      </c>
      <c r="F25" s="2">
        <f t="shared" ca="1" si="1"/>
        <v>42503.595359668427</v>
      </c>
      <c r="G25" s="7">
        <f t="shared" ca="1" si="2"/>
        <v>5342.9491794485366</v>
      </c>
    </row>
    <row r="26" spans="1:7" x14ac:dyDescent="0.25">
      <c r="A26" t="s">
        <v>50</v>
      </c>
      <c r="B26" t="s">
        <v>51</v>
      </c>
      <c r="C26" s="4">
        <f>INDEX('Mean Zone'!$B$4:$H$58,MATCH($A26,'Mean Zone'!$A$4:$A$58,0),MATCH(C$1,'Mean Zone'!$B$2:$G$2,0))</f>
        <v>55264.836411303302</v>
      </c>
      <c r="D26" s="2">
        <f t="shared" si="0"/>
        <v>0.86149091980129056</v>
      </c>
      <c r="E26" s="4">
        <f ca="1">INDEX('Payroll per Unit'!$C$2:$P$53,MATCH($B26,'Payroll per Unit'!$B$2:$B$53,0),MATCH($E$1,'Payroll per Unit'!$C$1:$P$1,0))</f>
        <v>27749.320825515948</v>
      </c>
      <c r="F26" s="2">
        <f t="shared" ca="1" si="1"/>
        <v>34451.306757835853</v>
      </c>
      <c r="G26" s="7">
        <f t="shared" ca="1" si="2"/>
        <v>-6701.9859323199053</v>
      </c>
    </row>
    <row r="27" spans="1:7" x14ac:dyDescent="0.25">
      <c r="A27" t="s">
        <v>52</v>
      </c>
      <c r="B27" t="s">
        <v>53</v>
      </c>
      <c r="C27" s="4">
        <f>INDEX('Mean Zone'!$B$4:$H$58,MATCH($A27,'Mean Zone'!$A$4:$A$58,0),MATCH(C$1,'Mean Zone'!$B$2:$G$2,0))</f>
        <v>61924.944877608301</v>
      </c>
      <c r="D27" s="2">
        <f t="shared" si="0"/>
        <v>0.96531142016270921</v>
      </c>
      <c r="E27" s="4">
        <f ca="1">INDEX('Payroll per Unit'!$C$2:$P$53,MATCH($B27,'Payroll per Unit'!$B$2:$B$53,0),MATCH($E$1,'Payroll per Unit'!$C$1:$P$1,0))</f>
        <v>31788.241105064881</v>
      </c>
      <c r="F27" s="2">
        <f t="shared" ca="1" si="1"/>
        <v>38603.122898310379</v>
      </c>
      <c r="G27" s="7">
        <f t="shared" ca="1" si="2"/>
        <v>-6814.8817932454986</v>
      </c>
    </row>
    <row r="28" spans="1:7" x14ac:dyDescent="0.25">
      <c r="A28" t="s">
        <v>54</v>
      </c>
      <c r="B28" t="s">
        <v>55</v>
      </c>
      <c r="C28" s="4">
        <f>INDEX('Mean Zone'!$B$4:$H$58,MATCH($A28,'Mean Zone'!$A$4:$A$58,0),MATCH(C$1,'Mean Zone'!$B$2:$G$2,0))</f>
        <v>55934.372565026599</v>
      </c>
      <c r="D28" s="2">
        <f t="shared" si="0"/>
        <v>0.87192792376921202</v>
      </c>
      <c r="E28" s="4">
        <f ca="1">INDEX('Payroll per Unit'!$C$2:$P$53,MATCH($B28,'Payroll per Unit'!$B$2:$B$53,0),MATCH($E$1,'Payroll per Unit'!$C$1:$P$1,0))</f>
        <v>39054.800000000003</v>
      </c>
      <c r="F28" s="2">
        <f t="shared" ca="1" si="1"/>
        <v>34868.685997787157</v>
      </c>
      <c r="G28" s="7">
        <f t="shared" ca="1" si="2"/>
        <v>4186.1140022128457</v>
      </c>
    </row>
    <row r="29" spans="1:7" x14ac:dyDescent="0.25">
      <c r="A29" t="s">
        <v>56</v>
      </c>
      <c r="B29" t="s">
        <v>57</v>
      </c>
      <c r="C29" s="4">
        <f>INDEX('Mean Zone'!$B$4:$H$58,MATCH($A29,'Mean Zone'!$A$4:$A$58,0),MATCH(C$1,'Mean Zone'!$B$2:$G$2,0))</f>
        <v>61533.478282762</v>
      </c>
      <c r="D29" s="2">
        <f t="shared" si="0"/>
        <v>0.95920907844299974</v>
      </c>
      <c r="E29" s="4">
        <f ca="1">INDEX('Payroll per Unit'!$C$2:$P$53,MATCH($B29,'Payroll per Unit'!$B$2:$B$53,0),MATCH($E$1,'Payroll per Unit'!$C$1:$P$1,0))</f>
        <v>36653.986928104576</v>
      </c>
      <c r="F29" s="2">
        <f t="shared" ca="1" si="1"/>
        <v>38359.088235036921</v>
      </c>
      <c r="G29" s="7">
        <f t="shared" ca="1" si="2"/>
        <v>-1705.1013069323453</v>
      </c>
    </row>
    <row r="30" spans="1:7" x14ac:dyDescent="0.25">
      <c r="A30" t="s">
        <v>58</v>
      </c>
      <c r="B30" t="s">
        <v>59</v>
      </c>
      <c r="C30" s="4">
        <f>INDEX('Mean Zone'!$B$4:$H$58,MATCH($A30,'Mean Zone'!$A$4:$A$58,0),MATCH(C$1,'Mean Zone'!$B$2:$G$2,0))</f>
        <v>64080.105492766197</v>
      </c>
      <c r="D30" s="2">
        <f t="shared" si="0"/>
        <v>0.99890694710598904</v>
      </c>
      <c r="E30" s="4">
        <f ca="1">INDEX('Payroll per Unit'!$C$2:$P$53,MATCH($B30,'Payroll per Unit'!$B$2:$B$53,0),MATCH($E$1,'Payroll per Unit'!$C$1:$P$1,0))</f>
        <v>50874.010175240248</v>
      </c>
      <c r="F30" s="2">
        <f t="shared" ca="1" si="1"/>
        <v>39946.619130030427</v>
      </c>
      <c r="G30" s="7">
        <f t="shared" ca="1" si="2"/>
        <v>10927.391045209821</v>
      </c>
    </row>
    <row r="31" spans="1:7" x14ac:dyDescent="0.25">
      <c r="A31" t="s">
        <v>60</v>
      </c>
      <c r="B31" t="s">
        <v>61</v>
      </c>
      <c r="C31" s="4">
        <f>INDEX('Mean Zone'!$B$4:$H$58,MATCH($A31,'Mean Zone'!$A$4:$A$58,0),MATCH(C$1,'Mean Zone'!$B$2:$G$2,0))</f>
        <v>67858.954987753401</v>
      </c>
      <c r="D31" s="2">
        <f t="shared" si="0"/>
        <v>1.0578132017630884</v>
      </c>
      <c r="E31" s="4">
        <f ca="1">INDEX('Payroll per Unit'!$C$2:$P$53,MATCH($B31,'Payroll per Unit'!$B$2:$B$53,0),MATCH($E$1,'Payroll per Unit'!$C$1:$P$1,0))</f>
        <v>37788.437025796658</v>
      </c>
      <c r="F31" s="2">
        <f t="shared" ca="1" si="1"/>
        <v>42302.299732694264</v>
      </c>
      <c r="G31" s="7">
        <f t="shared" ca="1" si="2"/>
        <v>-4513.8627068976057</v>
      </c>
    </row>
    <row r="32" spans="1:7" x14ac:dyDescent="0.25">
      <c r="A32" t="s">
        <v>62</v>
      </c>
      <c r="B32" t="s">
        <v>63</v>
      </c>
      <c r="C32" s="4">
        <f>INDEX('Mean Zone'!$B$4:$H$58,MATCH($A32,'Mean Zone'!$A$4:$A$58,0),MATCH(C$1,'Mean Zone'!$B$2:$G$2,0))</f>
        <v>78005.843384694905</v>
      </c>
      <c r="D32" s="2">
        <f t="shared" si="0"/>
        <v>1.2159870567102875</v>
      </c>
      <c r="E32" s="4">
        <f ca="1">INDEX('Payroll per Unit'!$C$2:$P$53,MATCH($B32,'Payroll per Unit'!$B$2:$B$53,0),MATCH($E$1,'Payroll per Unit'!$C$1:$P$1,0))</f>
        <v>46321.590439102998</v>
      </c>
      <c r="F32" s="2">
        <f t="shared" ca="1" si="1"/>
        <v>48627.72449644257</v>
      </c>
      <c r="G32" s="7">
        <f t="shared" ca="1" si="2"/>
        <v>-2306.1340573395719</v>
      </c>
    </row>
    <row r="33" spans="1:7" x14ac:dyDescent="0.25">
      <c r="A33" t="s">
        <v>64</v>
      </c>
      <c r="B33" t="s">
        <v>65</v>
      </c>
      <c r="C33" s="4">
        <f>INDEX('Mean Zone'!$B$4:$H$58,MATCH($A33,'Mean Zone'!$A$4:$A$58,0),MATCH(C$1,'Mean Zone'!$B$2:$G$2,0))</f>
        <v>61914.808446768999</v>
      </c>
      <c r="D33" s="2">
        <f t="shared" si="0"/>
        <v>0.96515340932445648</v>
      </c>
      <c r="E33" s="4">
        <f ca="1">INDEX('Payroll per Unit'!$C$2:$P$53,MATCH($B33,'Payroll per Unit'!$B$2:$B$53,0),MATCH($E$1,'Payroll per Unit'!$C$1:$P$1,0))</f>
        <v>33984.417600000001</v>
      </c>
      <c r="F33" s="2">
        <f t="shared" ca="1" si="1"/>
        <v>38596.803992638146</v>
      </c>
      <c r="G33" s="7">
        <f t="shared" ca="1" si="2"/>
        <v>-4612.3863926381455</v>
      </c>
    </row>
    <row r="34" spans="1:7" x14ac:dyDescent="0.25">
      <c r="A34" t="s">
        <v>66</v>
      </c>
      <c r="B34" t="s">
        <v>67</v>
      </c>
      <c r="C34" s="4">
        <f>INDEX('Mean Zone'!$B$4:$H$58,MATCH($A34,'Mean Zone'!$A$4:$A$58,0),MATCH(C$1,'Mean Zone'!$B$2:$G$2,0))</f>
        <v>81155.859583681595</v>
      </c>
      <c r="D34" s="2">
        <f t="shared" si="0"/>
        <v>1.2650908002273673</v>
      </c>
      <c r="E34" s="4">
        <f ca="1">INDEX('Payroll per Unit'!$C$2:$P$53,MATCH($B34,'Payroll per Unit'!$B$2:$B$53,0),MATCH($E$1,'Payroll per Unit'!$C$1:$P$1,0))</f>
        <v>47080.69757419893</v>
      </c>
      <c r="F34" s="2">
        <f t="shared" ca="1" si="1"/>
        <v>50591.399437154905</v>
      </c>
      <c r="G34" s="7">
        <f t="shared" ca="1" si="2"/>
        <v>-3510.7018629559752</v>
      </c>
    </row>
    <row r="35" spans="1:7" x14ac:dyDescent="0.25">
      <c r="A35" t="s">
        <v>68</v>
      </c>
      <c r="B35" t="s">
        <v>69</v>
      </c>
      <c r="C35" s="4">
        <f>INDEX('Mean Zone'!$B$4:$H$58,MATCH($A35,'Mean Zone'!$A$4:$A$58,0),MATCH(C$1,'Mean Zone'!$B$2:$G$2,0))</f>
        <v>65179.065790362503</v>
      </c>
      <c r="D35" s="2">
        <f t="shared" si="0"/>
        <v>1.0160379906244261</v>
      </c>
      <c r="E35" s="4">
        <f ca="1">INDEX('Payroll per Unit'!$C$2:$P$53,MATCH($B35,'Payroll per Unit'!$B$2:$B$53,0),MATCH($E$1,'Payroll per Unit'!$C$1:$P$1,0))</f>
        <v>34633.378062570671</v>
      </c>
      <c r="F35" s="2">
        <f t="shared" ca="1" si="1"/>
        <v>40631.695225169824</v>
      </c>
      <c r="G35" s="7">
        <f t="shared" ca="1" si="2"/>
        <v>-5998.3171625991527</v>
      </c>
    </row>
    <row r="36" spans="1:7" x14ac:dyDescent="0.25">
      <c r="A36" t="s">
        <v>70</v>
      </c>
      <c r="B36" t="s">
        <v>71</v>
      </c>
      <c r="C36" s="4">
        <f>INDEX('Mean Zone'!$B$4:$H$58,MATCH($A36,'Mean Zone'!$A$4:$A$58,0),MATCH(C$1,'Mean Zone'!$B$2:$G$2,0))</f>
        <v>56229.674471166698</v>
      </c>
      <c r="D36" s="2">
        <f t="shared" si="0"/>
        <v>0.8765312109090917</v>
      </c>
      <c r="E36" s="4">
        <f ca="1">INDEX('Payroll per Unit'!$C$2:$P$53,MATCH($B36,'Payroll per Unit'!$B$2:$B$53,0),MATCH($E$1,'Payroll per Unit'!$C$1:$P$1,0))</f>
        <v>33903.674858223065</v>
      </c>
      <c r="F36" s="2">
        <f t="shared" ca="1" si="1"/>
        <v>35052.772972710787</v>
      </c>
      <c r="G36" s="7">
        <f t="shared" ca="1" si="2"/>
        <v>-1149.0981144877223</v>
      </c>
    </row>
    <row r="37" spans="1:7" x14ac:dyDescent="0.25">
      <c r="A37" t="s">
        <v>72</v>
      </c>
      <c r="B37" t="s">
        <v>73</v>
      </c>
      <c r="C37" s="4">
        <f>INDEX('Mean Zone'!$B$4:$H$58,MATCH($A37,'Mean Zone'!$A$4:$A$58,0),MATCH(C$1,'Mean Zone'!$B$2:$G$2,0))</f>
        <v>64460.946468083697</v>
      </c>
      <c r="D37" s="2">
        <f t="shared" si="0"/>
        <v>1.0048436523136641</v>
      </c>
      <c r="E37" s="4">
        <f ca="1">INDEX('Payroll per Unit'!$C$2:$P$53,MATCH($B37,'Payroll per Unit'!$B$2:$B$53,0),MATCH($E$1,'Payroll per Unit'!$C$1:$P$1,0))</f>
        <v>39274.758297016429</v>
      </c>
      <c r="F37" s="2">
        <f t="shared" ca="1" si="1"/>
        <v>40184.029934415499</v>
      </c>
      <c r="G37" s="7">
        <f t="shared" ca="1" si="2"/>
        <v>-909.27163739906973</v>
      </c>
    </row>
    <row r="38" spans="1:7" x14ac:dyDescent="0.25">
      <c r="A38" t="s">
        <v>74</v>
      </c>
      <c r="B38" t="s">
        <v>75</v>
      </c>
      <c r="C38" s="4">
        <f>INDEX('Mean Zone'!$B$4:$H$58,MATCH($A38,'Mean Zone'!$A$4:$A$58,0),MATCH(C$1,'Mean Zone'!$B$2:$G$2,0))</f>
        <v>56945.135069318501</v>
      </c>
      <c r="D38" s="2">
        <f t="shared" si="0"/>
        <v>0.88768410393850661</v>
      </c>
      <c r="E38" s="4">
        <f ca="1">INDEX('Payroll per Unit'!$C$2:$P$53,MATCH($B38,'Payroll per Unit'!$B$2:$B$53,0),MATCH($E$1,'Payroll per Unit'!$C$1:$P$1,0))</f>
        <v>32497.253881661771</v>
      </c>
      <c r="F38" s="2">
        <f t="shared" ca="1" si="1"/>
        <v>35498.780852959055</v>
      </c>
      <c r="G38" s="7">
        <f t="shared" ca="1" si="2"/>
        <v>-3001.526971297284</v>
      </c>
    </row>
    <row r="39" spans="1:7" x14ac:dyDescent="0.25">
      <c r="A39" t="s">
        <v>76</v>
      </c>
      <c r="B39" t="s">
        <v>77</v>
      </c>
      <c r="C39" s="4">
        <f>INDEX('Mean Zone'!$B$4:$H$58,MATCH($A39,'Mean Zone'!$A$4:$A$58,0),MATCH(C$1,'Mean Zone'!$B$2:$G$2,0))</f>
        <v>65717.523561465001</v>
      </c>
      <c r="D39" s="2">
        <f t="shared" si="0"/>
        <v>1.0244316910426972</v>
      </c>
      <c r="E39" s="4">
        <f ca="1">INDEX('Payroll per Unit'!$C$2:$P$53,MATCH($B39,'Payroll per Unit'!$B$2:$B$53,0),MATCH($E$1,'Payroll per Unit'!$C$1:$P$1,0))</f>
        <v>43446.402370051168</v>
      </c>
      <c r="F39" s="2">
        <f t="shared" ca="1" si="1"/>
        <v>40967.362080497711</v>
      </c>
      <c r="G39" s="7">
        <f t="shared" ca="1" si="2"/>
        <v>2479.0402895534571</v>
      </c>
    </row>
    <row r="40" spans="1:7" x14ac:dyDescent="0.25">
      <c r="A40" t="s">
        <v>78</v>
      </c>
      <c r="B40" t="s">
        <v>79</v>
      </c>
      <c r="C40" s="4">
        <f>INDEX('Mean Zone'!$B$4:$H$58,MATCH($A40,'Mean Zone'!$A$4:$A$58,0),MATCH(C$1,'Mean Zone'!$B$2:$G$2,0))</f>
        <v>69524.911961256294</v>
      </c>
      <c r="D40" s="2">
        <f t="shared" si="0"/>
        <v>1.0837828218443095</v>
      </c>
      <c r="E40" s="4">
        <f ca="1">INDEX('Payroll per Unit'!$C$2:$P$53,MATCH($B40,'Payroll per Unit'!$B$2:$B$53,0),MATCH($E$1,'Payroll per Unit'!$C$1:$P$1,0))</f>
        <v>44239.838031778578</v>
      </c>
      <c r="F40" s="2">
        <f t="shared" ca="1" si="1"/>
        <v>43340.833427290803</v>
      </c>
      <c r="G40" s="7">
        <f t="shared" ca="1" si="2"/>
        <v>899.00460448777449</v>
      </c>
    </row>
    <row r="41" spans="1:7" x14ac:dyDescent="0.25">
      <c r="A41" t="s">
        <v>80</v>
      </c>
      <c r="B41" t="s">
        <v>81</v>
      </c>
      <c r="C41" s="4">
        <f>INDEX('Mean Zone'!$B$4:$H$58,MATCH($A41,'Mean Zone'!$A$4:$A$58,0),MATCH(C$1,'Mean Zone'!$B$2:$G$2,0))</f>
        <v>73633.513986408696</v>
      </c>
      <c r="D41" s="2">
        <f t="shared" si="0"/>
        <v>1.1478293940878863</v>
      </c>
      <c r="E41" s="4">
        <f ca="1">INDEX('Payroll per Unit'!$C$2:$P$53,MATCH($B41,'Payroll per Unit'!$B$2:$B$53,0),MATCH($E$1,'Payroll per Unit'!$C$1:$P$1,0))</f>
        <v>40506.723404255317</v>
      </c>
      <c r="F41" s="2">
        <f t="shared" ca="1" si="1"/>
        <v>45902.077030021173</v>
      </c>
      <c r="G41" s="7">
        <f t="shared" ca="1" si="2"/>
        <v>-5395.3536257658561</v>
      </c>
    </row>
    <row r="42" spans="1:7" x14ac:dyDescent="0.25">
      <c r="A42" t="s">
        <v>82</v>
      </c>
      <c r="B42" t="s">
        <v>83</v>
      </c>
      <c r="C42" s="4">
        <f>INDEX('Mean Zone'!$B$4:$H$58,MATCH($A42,'Mean Zone'!$A$4:$A$58,0),MATCH(C$1,'Mean Zone'!$B$2:$G$2,0))</f>
        <v>58992.530433624801</v>
      </c>
      <c r="D42" s="2">
        <f t="shared" si="0"/>
        <v>0.91959974198484273</v>
      </c>
      <c r="E42" s="4">
        <f ca="1">INDEX('Payroll per Unit'!$C$2:$P$53,MATCH($B42,'Payroll per Unit'!$B$2:$B$53,0),MATCH($E$1,'Payroll per Unit'!$C$1:$P$1,0))</f>
        <v>31176.898544025884</v>
      </c>
      <c r="F42" s="2">
        <f t="shared" ca="1" si="1"/>
        <v>36775.097772190195</v>
      </c>
      <c r="G42" s="7">
        <f t="shared" ca="1" si="2"/>
        <v>-5598.1992281643106</v>
      </c>
    </row>
    <row r="43" spans="1:7" x14ac:dyDescent="0.25">
      <c r="A43" t="s">
        <v>84</v>
      </c>
      <c r="B43" t="s">
        <v>85</v>
      </c>
      <c r="C43" s="4">
        <f>INDEX('Mean Zone'!$B$4:$H$58,MATCH($A43,'Mean Zone'!$A$4:$A$58,0),MATCH(C$1,'Mean Zone'!$B$2:$G$2,0))</f>
        <v>56757.265452769097</v>
      </c>
      <c r="D43" s="2">
        <f t="shared" si="0"/>
        <v>0.88475551535897434</v>
      </c>
      <c r="E43" s="4">
        <f ca="1">INDEX('Payroll per Unit'!$C$2:$P$53,MATCH($B43,'Payroll per Unit'!$B$2:$B$53,0),MATCH($E$1,'Payroll per Unit'!$C$1:$P$1,0))</f>
        <v>35608.852103120757</v>
      </c>
      <c r="F43" s="2">
        <f t="shared" ca="1" si="1"/>
        <v>35381.66562724753</v>
      </c>
      <c r="G43" s="7">
        <f t="shared" ca="1" si="2"/>
        <v>227.1864758732263</v>
      </c>
    </row>
    <row r="44" spans="1:7" x14ac:dyDescent="0.25">
      <c r="A44" t="s">
        <v>86</v>
      </c>
      <c r="B44" t="s">
        <v>87</v>
      </c>
      <c r="C44" s="4">
        <f>INDEX('Mean Zone'!$B$4:$H$58,MATCH($A44,'Mean Zone'!$A$4:$A$58,0),MATCH(C$1,'Mean Zone'!$B$2:$G$2,0))</f>
        <v>60639.588489205402</v>
      </c>
      <c r="D44" s="2">
        <f t="shared" si="0"/>
        <v>0.94527475798793081</v>
      </c>
      <c r="E44" s="4">
        <f ca="1">INDEX('Payroll per Unit'!$C$2:$P$53,MATCH($B44,'Payroll per Unit'!$B$2:$B$53,0),MATCH($E$1,'Payroll per Unit'!$C$1:$P$1,0))</f>
        <v>31292.517440701613</v>
      </c>
      <c r="F44" s="2">
        <f t="shared" ca="1" si="1"/>
        <v>37801.850152283485</v>
      </c>
      <c r="G44" s="7">
        <f t="shared" ca="1" si="2"/>
        <v>-6509.332711581872</v>
      </c>
    </row>
    <row r="45" spans="1:7" x14ac:dyDescent="0.25">
      <c r="A45" t="s">
        <v>88</v>
      </c>
      <c r="B45" t="s">
        <v>89</v>
      </c>
      <c r="C45" s="4">
        <f>INDEX('Mean Zone'!$B$4:$H$58,MATCH($A45,'Mean Zone'!$A$4:$A$58,0),MATCH(C$1,'Mean Zone'!$B$2:$G$2,0))</f>
        <v>68674.294443120496</v>
      </c>
      <c r="D45" s="2">
        <f t="shared" si="0"/>
        <v>1.070523047353273</v>
      </c>
      <c r="E45" s="4">
        <f ca="1">INDEX('Payroll per Unit'!$C$2:$P$53,MATCH($B45,'Payroll per Unit'!$B$2:$B$53,0),MATCH($E$1,'Payroll per Unit'!$C$1:$P$1,0))</f>
        <v>33844.214344600165</v>
      </c>
      <c r="F45" s="2">
        <f t="shared" ca="1" si="1"/>
        <v>42810.570660695659</v>
      </c>
      <c r="G45" s="7">
        <f t="shared" ca="1" si="2"/>
        <v>-8966.3563160954945</v>
      </c>
    </row>
    <row r="46" spans="1:7" x14ac:dyDescent="0.25">
      <c r="A46" t="s">
        <v>90</v>
      </c>
      <c r="B46" t="s">
        <v>91</v>
      </c>
      <c r="C46" s="4">
        <f>INDEX('Mean Zone'!$B$4:$H$58,MATCH($A46,'Mean Zone'!$A$4:$A$58,0),MATCH(C$1,'Mean Zone'!$B$2:$G$2,0))</f>
        <v>64150.22508194347</v>
      </c>
      <c r="D46" s="2">
        <f t="shared" si="0"/>
        <v>1</v>
      </c>
      <c r="E46" s="4">
        <f ca="1">INDEX('Payroll per Unit'!$C$2:$P$53,MATCH($B46,'Payroll per Unit'!$B$2:$B$53,0),MATCH($E$1,'Payroll per Unit'!$C$1:$P$1,0))</f>
        <v>39990.330676709062</v>
      </c>
      <c r="F46" s="2">
        <f t="shared" ca="1" si="1"/>
        <v>39990.330676709062</v>
      </c>
      <c r="G46" s="7">
        <f t="shared" ca="1" si="2"/>
        <v>0</v>
      </c>
    </row>
    <row r="47" spans="1:7" x14ac:dyDescent="0.25">
      <c r="A47" t="s">
        <v>92</v>
      </c>
      <c r="B47" t="s">
        <v>93</v>
      </c>
      <c r="C47" s="4">
        <f>INDEX('Mean Zone'!$B$4:$H$58,MATCH($A47,'Mean Zone'!$A$4:$A$58,0),MATCH(C$1,'Mean Zone'!$B$2:$G$2,0))</f>
        <v>62272.951509602397</v>
      </c>
      <c r="D47" s="2">
        <f t="shared" si="0"/>
        <v>0.97073629016978347</v>
      </c>
      <c r="E47" s="4">
        <f ca="1">INDEX('Payroll per Unit'!$C$2:$P$53,MATCH($B47,'Payroll per Unit'!$B$2:$B$53,0),MATCH($E$1,'Payroll per Unit'!$C$1:$P$1,0))</f>
        <v>31939.364327979714</v>
      </c>
      <c r="F47" s="2">
        <f t="shared" ca="1" si="1"/>
        <v>38820.065243771438</v>
      </c>
      <c r="G47" s="7">
        <f t="shared" ca="1" si="2"/>
        <v>-6880.7009157917237</v>
      </c>
    </row>
    <row r="48" spans="1:7" x14ac:dyDescent="0.25">
      <c r="A48" t="s">
        <v>94</v>
      </c>
      <c r="B48" t="s">
        <v>95</v>
      </c>
      <c r="C48" s="4">
        <f>INDEX('Mean Zone'!$B$4:$H$58,MATCH($A48,'Mean Zone'!$A$4:$A$58,0),MATCH(C$1,'Mean Zone'!$B$2:$G$2,0))</f>
        <v>62530.906551205699</v>
      </c>
      <c r="D48" s="2">
        <f t="shared" si="0"/>
        <v>0.97475739907896963</v>
      </c>
      <c r="E48" s="4">
        <f ca="1">INDEX('Payroll per Unit'!$C$2:$P$53,MATCH($B48,'Payroll per Unit'!$B$2:$B$53,0),MATCH($E$1,'Payroll per Unit'!$C$1:$P$1,0))</f>
        <v>41106.666666666664</v>
      </c>
      <c r="F48" s="2">
        <f t="shared" ca="1" si="1"/>
        <v>38980.870718736856</v>
      </c>
      <c r="G48" s="7">
        <f t="shared" ca="1" si="2"/>
        <v>2125.7959479298079</v>
      </c>
    </row>
    <row r="49" spans="1:7" x14ac:dyDescent="0.25">
      <c r="A49" t="s">
        <v>96</v>
      </c>
      <c r="B49" t="s">
        <v>97</v>
      </c>
      <c r="C49" s="4">
        <f>INDEX('Mean Zone'!$B$4:$H$58,MATCH($A49,'Mean Zone'!$A$4:$A$58,0),MATCH(C$1,'Mean Zone'!$B$2:$G$2,0))</f>
        <v>74143.688102809101</v>
      </c>
      <c r="D49" s="2">
        <f t="shared" si="0"/>
        <v>1.1557821973048465</v>
      </c>
      <c r="E49" s="4">
        <f ca="1">INDEX('Payroll per Unit'!$C$2:$P$53,MATCH($B49,'Payroll per Unit'!$B$2:$B$53,0),MATCH($E$1,'Payroll per Unit'!$C$1:$P$1,0))</f>
        <v>36845.451509312777</v>
      </c>
      <c r="F49" s="2">
        <f t="shared" ca="1" si="1"/>
        <v>46220.112260474212</v>
      </c>
      <c r="G49" s="7">
        <f t="shared" ca="1" si="2"/>
        <v>-9374.6607511614347</v>
      </c>
    </row>
    <row r="50" spans="1:7" x14ac:dyDescent="0.25">
      <c r="A50" t="s">
        <v>98</v>
      </c>
      <c r="B50" t="s">
        <v>99</v>
      </c>
      <c r="C50" s="4">
        <f>INDEX('Mean Zone'!$B$4:$H$58,MATCH($A50,'Mean Zone'!$A$4:$A$58,0),MATCH(C$1,'Mean Zone'!$B$2:$G$2,0))</f>
        <v>72115.063700089595</v>
      </c>
      <c r="D50" s="2">
        <f t="shared" si="0"/>
        <v>1.1241591687008439</v>
      </c>
      <c r="E50" s="4">
        <f ca="1">INDEX('Payroll per Unit'!$C$2:$P$53,MATCH($B50,'Payroll per Unit'!$B$2:$B$53,0),MATCH($E$1,'Payroll per Unit'!$C$1:$P$1,0))</f>
        <v>50727.659811781108</v>
      </c>
      <c r="F50" s="2">
        <f t="shared" ca="1" si="1"/>
        <v>44955.496889601112</v>
      </c>
      <c r="G50" s="7">
        <f t="shared" ca="1" si="2"/>
        <v>5772.1629221799958</v>
      </c>
    </row>
    <row r="51" spans="1:7" x14ac:dyDescent="0.25">
      <c r="A51" t="s">
        <v>100</v>
      </c>
      <c r="B51" t="s">
        <v>101</v>
      </c>
      <c r="C51" s="4">
        <f>INDEX('Mean Zone'!$B$4:$H$58,MATCH($A51,'Mean Zone'!$A$4:$A$58,0),MATCH(C$1,'Mean Zone'!$B$2:$G$2,0))</f>
        <v>55533.489449554203</v>
      </c>
      <c r="D51" s="2">
        <f t="shared" si="0"/>
        <v>0.86567879346670229</v>
      </c>
      <c r="E51" s="4">
        <f ca="1">INDEX('Payroll per Unit'!$C$2:$P$53,MATCH($B51,'Payroll per Unit'!$B$2:$B$53,0),MATCH($E$1,'Payroll per Unit'!$C$1:$P$1,0))</f>
        <v>24078.644295302012</v>
      </c>
      <c r="F51" s="2">
        <f t="shared" ca="1" si="1"/>
        <v>34618.781210547953</v>
      </c>
      <c r="G51" s="7">
        <f t="shared" ca="1" si="2"/>
        <v>-10540.136915245941</v>
      </c>
    </row>
    <row r="52" spans="1:7" x14ac:dyDescent="0.25">
      <c r="A52" t="s">
        <v>102</v>
      </c>
      <c r="B52" t="s">
        <v>103</v>
      </c>
      <c r="C52" s="4">
        <f>INDEX('Mean Zone'!$B$4:$H$58,MATCH($A52,'Mean Zone'!$A$4:$A$58,0),MATCH(C$1,'Mean Zone'!$B$2:$G$2,0))</f>
        <v>62853.807746662402</v>
      </c>
      <c r="D52" s="2">
        <f t="shared" si="0"/>
        <v>0.97979091525204987</v>
      </c>
      <c r="E52" s="4">
        <f ca="1">INDEX('Payroll per Unit'!$C$2:$P$53,MATCH($B52,'Payroll per Unit'!$B$2:$B$53,0),MATCH($E$1,'Payroll per Unit'!$C$1:$P$1,0))</f>
        <v>43000.072281776418</v>
      </c>
      <c r="F52" s="2">
        <f t="shared" ca="1" si="1"/>
        <v>39182.1626949649</v>
      </c>
      <c r="G52" s="7">
        <f t="shared" ca="1" si="2"/>
        <v>3817.9095868115182</v>
      </c>
    </row>
    <row r="53" spans="1:7" x14ac:dyDescent="0.25">
      <c r="A53" t="s">
        <v>104</v>
      </c>
      <c r="B53" t="s">
        <v>105</v>
      </c>
      <c r="C53" s="4">
        <f>INDEX('Mean Zone'!$B$4:$H$58,MATCH($A53,'Mean Zone'!$A$4:$A$58,0),MATCH(C$1,'Mean Zone'!$B$2:$G$2,0))</f>
        <v>60453.797541198001</v>
      </c>
      <c r="D53" s="2">
        <f t="shared" si="0"/>
        <v>0.94237857254555579</v>
      </c>
      <c r="E53" s="4">
        <f ca="1">INDEX('Payroll per Unit'!$C$2:$P$53,MATCH($B53,'Payroll per Unit'!$B$2:$B$53,0),MATCH($E$1,'Payroll per Unit'!$C$1:$P$1,0))</f>
        <v>41273.482176360223</v>
      </c>
      <c r="F53" s="2">
        <f t="shared" ca="1" si="1"/>
        <v>37686.030738741836</v>
      </c>
      <c r="G53" s="7">
        <f t="shared" ca="1" si="2"/>
        <v>3587.451437618387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K-12</vt:lpstr>
      <vt:lpstr>Higher</vt:lpstr>
      <vt:lpstr>Highway</vt:lpstr>
      <vt:lpstr>Transit</vt:lpstr>
      <vt:lpstr>Corrections</vt:lpstr>
      <vt:lpstr>Police</vt:lpstr>
      <vt:lpstr>Fire</vt:lpstr>
      <vt:lpstr>Housing</vt:lpstr>
      <vt:lpstr>Parks</vt:lpstr>
      <vt:lpstr>Resources</vt:lpstr>
      <vt:lpstr>Financial</vt:lpstr>
      <vt:lpstr>Judicial</vt:lpstr>
      <vt:lpstr>Admin</vt:lpstr>
      <vt:lpstr>Payroll per Unit</vt:lpstr>
      <vt:lpstr>Median Zone</vt:lpstr>
      <vt:lpstr>Mean Zone</vt:lpstr>
      <vt:lpstr>Category - Zone Crosswalk</vt:lpstr>
    </vt:vector>
  </TitlesOfParts>
  <Company>Reed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Iselin</dc:creator>
  <cp:lastModifiedBy>Iselin, John</cp:lastModifiedBy>
  <dcterms:created xsi:type="dcterms:W3CDTF">2015-11-24T22:03:03Z</dcterms:created>
  <dcterms:modified xsi:type="dcterms:W3CDTF">2016-02-26T15:44:05Z</dcterms:modified>
</cp:coreProperties>
</file>