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660" yWindow="-45" windowWidth="20835" windowHeight="9255" tabRatio="886"/>
  </bookViews>
  <sheets>
    <sheet name="Data - Charges" sheetId="1" r:id="rId1"/>
    <sheet name="Data - Expenditures" sheetId="19" r:id="rId2"/>
    <sheet name="K12" sheetId="15" r:id="rId3"/>
    <sheet name="Higher" sheetId="2" r:id="rId4"/>
    <sheet name="Highways" sheetId="4" r:id="rId5"/>
    <sheet name="Transit" sheetId="6" r:id="rId6"/>
    <sheet name="Police" sheetId="14" r:id="rId7"/>
    <sheet name="Fire" sheetId="17" r:id="rId8"/>
    <sheet name="Corrections" sheetId="16" r:id="rId9"/>
    <sheet name="Housing " sheetId="5" r:id="rId10"/>
    <sheet name="Natural Resources" sheetId="9" r:id="rId11"/>
    <sheet name="Parks" sheetId="20" r:id="rId12"/>
    <sheet name="Sewerage" sheetId="10" r:id="rId13"/>
    <sheet name="Solid" sheetId="18" r:id="rId14"/>
    <sheet name="Water" sheetId="11" r:id="rId15"/>
    <sheet name="Electric" sheetId="12" r:id="rId16"/>
    <sheet name="Gas" sheetId="13" r:id="rId17"/>
    <sheet name="Administration" sheetId="21" r:id="rId18"/>
  </sheets>
  <externalReferences>
    <externalReference r:id="rId19"/>
  </externalReferenc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1" i="1"/>
  <c r="R53" i="19"/>
  <c r="Q53" i="19"/>
  <c r="P53" i="19"/>
  <c r="O53" i="19"/>
  <c r="N53" i="19"/>
  <c r="M53" i="19"/>
  <c r="L53" i="19"/>
  <c r="K53" i="19"/>
  <c r="J53" i="19"/>
  <c r="I53" i="19"/>
  <c r="H53" i="19"/>
  <c r="G53" i="19"/>
  <c r="F53" i="19"/>
  <c r="E53" i="19"/>
  <c r="D53" i="19"/>
  <c r="C53" i="19"/>
  <c r="B53" i="19"/>
  <c r="A53" i="19"/>
  <c r="R52" i="19"/>
  <c r="Q52" i="19"/>
  <c r="P52" i="19"/>
  <c r="O52" i="19"/>
  <c r="N52" i="19"/>
  <c r="M52" i="19"/>
  <c r="L52" i="19"/>
  <c r="K52" i="19"/>
  <c r="J52" i="19"/>
  <c r="I52" i="19"/>
  <c r="H52" i="19"/>
  <c r="G52" i="19"/>
  <c r="F52" i="19"/>
  <c r="E52" i="19"/>
  <c r="D52" i="19"/>
  <c r="C52" i="19"/>
  <c r="B52" i="19"/>
  <c r="A52" i="19"/>
  <c r="R51" i="19"/>
  <c r="Q51" i="19"/>
  <c r="P51" i="19"/>
  <c r="O51" i="19"/>
  <c r="N51" i="19"/>
  <c r="M51" i="19"/>
  <c r="L51" i="19"/>
  <c r="K51" i="19"/>
  <c r="J51" i="19"/>
  <c r="I51" i="19"/>
  <c r="H51" i="19"/>
  <c r="G51" i="19"/>
  <c r="F51" i="19"/>
  <c r="E51" i="19"/>
  <c r="D51" i="19"/>
  <c r="C51" i="19"/>
  <c r="B51" i="19"/>
  <c r="A51" i="19"/>
  <c r="R50" i="19"/>
  <c r="Q50" i="19"/>
  <c r="P50" i="19"/>
  <c r="O50" i="19"/>
  <c r="N50" i="19"/>
  <c r="M50" i="19"/>
  <c r="L50" i="19"/>
  <c r="K50" i="19"/>
  <c r="J50" i="19"/>
  <c r="I50" i="19"/>
  <c r="H50" i="19"/>
  <c r="G50" i="19"/>
  <c r="F50" i="19"/>
  <c r="E50" i="19"/>
  <c r="D50" i="19"/>
  <c r="C50" i="19"/>
  <c r="B50" i="19"/>
  <c r="A50" i="19"/>
  <c r="R49" i="19"/>
  <c r="Q49" i="19"/>
  <c r="P49" i="19"/>
  <c r="O49" i="19"/>
  <c r="N49" i="19"/>
  <c r="M49" i="19"/>
  <c r="L49" i="19"/>
  <c r="K49" i="19"/>
  <c r="J49" i="19"/>
  <c r="I49" i="19"/>
  <c r="H49" i="19"/>
  <c r="G49" i="19"/>
  <c r="F49" i="19"/>
  <c r="E49" i="19"/>
  <c r="D49" i="19"/>
  <c r="C49" i="19"/>
  <c r="B49" i="19"/>
  <c r="A49" i="19"/>
  <c r="R48" i="19"/>
  <c r="Q48" i="19"/>
  <c r="P48" i="19"/>
  <c r="O48" i="19"/>
  <c r="N48" i="19"/>
  <c r="M48" i="19"/>
  <c r="L48" i="19"/>
  <c r="K48" i="19"/>
  <c r="J48" i="19"/>
  <c r="I48" i="19"/>
  <c r="H48" i="19"/>
  <c r="G48" i="19"/>
  <c r="F48" i="19"/>
  <c r="E48" i="19"/>
  <c r="D48" i="19"/>
  <c r="C48" i="19"/>
  <c r="B48" i="19"/>
  <c r="A48" i="19"/>
  <c r="R47" i="19"/>
  <c r="Q47" i="19"/>
  <c r="P47" i="19"/>
  <c r="O47" i="19"/>
  <c r="N47" i="19"/>
  <c r="M47" i="19"/>
  <c r="L47" i="19"/>
  <c r="K47" i="19"/>
  <c r="J47" i="19"/>
  <c r="I47" i="19"/>
  <c r="H47" i="19"/>
  <c r="G47" i="19"/>
  <c r="F47" i="19"/>
  <c r="E47" i="19"/>
  <c r="D47" i="19"/>
  <c r="C47" i="19"/>
  <c r="B47" i="19"/>
  <c r="A47" i="19"/>
  <c r="R46" i="19"/>
  <c r="Q46" i="19"/>
  <c r="P46" i="19"/>
  <c r="O46" i="19"/>
  <c r="N46" i="19"/>
  <c r="M46" i="19"/>
  <c r="L46" i="19"/>
  <c r="K46" i="19"/>
  <c r="J46" i="19"/>
  <c r="I46" i="19"/>
  <c r="H46" i="19"/>
  <c r="G46" i="19"/>
  <c r="F46" i="19"/>
  <c r="E46" i="19"/>
  <c r="D46" i="19"/>
  <c r="C46" i="19"/>
  <c r="B46" i="19"/>
  <c r="A46" i="19"/>
  <c r="R45" i="19"/>
  <c r="Q45" i="19"/>
  <c r="P45" i="19"/>
  <c r="O45" i="19"/>
  <c r="N45" i="19"/>
  <c r="M45" i="19"/>
  <c r="L45" i="19"/>
  <c r="K45" i="19"/>
  <c r="J45" i="19"/>
  <c r="I45" i="19"/>
  <c r="H45" i="19"/>
  <c r="G45" i="19"/>
  <c r="F45" i="19"/>
  <c r="E45" i="19"/>
  <c r="D45" i="19"/>
  <c r="C45" i="19"/>
  <c r="B45" i="19"/>
  <c r="A45" i="19"/>
  <c r="R44" i="19"/>
  <c r="Q44" i="19"/>
  <c r="P44" i="19"/>
  <c r="O44" i="19"/>
  <c r="N44" i="19"/>
  <c r="M44" i="19"/>
  <c r="L44" i="19"/>
  <c r="K44" i="19"/>
  <c r="J44" i="19"/>
  <c r="I44" i="19"/>
  <c r="H44" i="19"/>
  <c r="G44" i="19"/>
  <c r="F44" i="19"/>
  <c r="E44" i="19"/>
  <c r="D44" i="19"/>
  <c r="C44" i="19"/>
  <c r="B44" i="19"/>
  <c r="A44" i="19"/>
  <c r="R43" i="19"/>
  <c r="Q43" i="19"/>
  <c r="P43" i="19"/>
  <c r="O43" i="19"/>
  <c r="N43" i="19"/>
  <c r="M43" i="19"/>
  <c r="L43" i="19"/>
  <c r="K43" i="19"/>
  <c r="J43" i="19"/>
  <c r="I43" i="19"/>
  <c r="H43" i="19"/>
  <c r="G43" i="19"/>
  <c r="F43" i="19"/>
  <c r="E43" i="19"/>
  <c r="D43" i="19"/>
  <c r="C43" i="19"/>
  <c r="B43" i="19"/>
  <c r="A43" i="19"/>
  <c r="R42" i="19"/>
  <c r="Q42" i="19"/>
  <c r="P42" i="19"/>
  <c r="O42" i="19"/>
  <c r="N42" i="19"/>
  <c r="M42" i="19"/>
  <c r="L42" i="19"/>
  <c r="K42" i="19"/>
  <c r="J42" i="19"/>
  <c r="I42" i="19"/>
  <c r="H42" i="19"/>
  <c r="G42" i="19"/>
  <c r="F42" i="19"/>
  <c r="E42" i="19"/>
  <c r="D42" i="19"/>
  <c r="C42" i="19"/>
  <c r="B42" i="19"/>
  <c r="A42" i="19"/>
  <c r="R41" i="19"/>
  <c r="Q41" i="19"/>
  <c r="P41" i="19"/>
  <c r="O41" i="19"/>
  <c r="N41" i="19"/>
  <c r="M41" i="19"/>
  <c r="L41" i="19"/>
  <c r="K41" i="19"/>
  <c r="J41" i="19"/>
  <c r="I41" i="19"/>
  <c r="H41" i="19"/>
  <c r="G41" i="19"/>
  <c r="F41" i="19"/>
  <c r="E41" i="19"/>
  <c r="D41" i="19"/>
  <c r="C41" i="19"/>
  <c r="B41" i="19"/>
  <c r="A41" i="19"/>
  <c r="R40" i="19"/>
  <c r="Q40" i="19"/>
  <c r="P40" i="19"/>
  <c r="O40" i="19"/>
  <c r="N40" i="19"/>
  <c r="M40" i="19"/>
  <c r="L40" i="19"/>
  <c r="K40" i="19"/>
  <c r="J40" i="19"/>
  <c r="I40" i="19"/>
  <c r="H40" i="19"/>
  <c r="G40" i="19"/>
  <c r="F40" i="19"/>
  <c r="E40" i="19"/>
  <c r="D40" i="19"/>
  <c r="C40" i="19"/>
  <c r="B40" i="19"/>
  <c r="A40" i="19"/>
  <c r="R39" i="19"/>
  <c r="Q39" i="19"/>
  <c r="P39" i="19"/>
  <c r="O39" i="19"/>
  <c r="N39" i="19"/>
  <c r="M39" i="19"/>
  <c r="L39" i="19"/>
  <c r="K39" i="19"/>
  <c r="J39" i="19"/>
  <c r="I39" i="19"/>
  <c r="H39" i="19"/>
  <c r="G39" i="19"/>
  <c r="F39" i="19"/>
  <c r="E39" i="19"/>
  <c r="D39" i="19"/>
  <c r="C39" i="19"/>
  <c r="B39" i="19"/>
  <c r="A39" i="19"/>
  <c r="R38" i="19"/>
  <c r="Q38" i="19"/>
  <c r="P38" i="19"/>
  <c r="O38" i="19"/>
  <c r="N38" i="19"/>
  <c r="M38" i="19"/>
  <c r="L38" i="19"/>
  <c r="K38" i="19"/>
  <c r="J38" i="19"/>
  <c r="I38" i="19"/>
  <c r="H38" i="19"/>
  <c r="G38" i="19"/>
  <c r="F38" i="19"/>
  <c r="E38" i="19"/>
  <c r="D38" i="19"/>
  <c r="C38" i="19"/>
  <c r="B38" i="19"/>
  <c r="A38" i="19"/>
  <c r="R37" i="19"/>
  <c r="Q37" i="19"/>
  <c r="P37" i="19"/>
  <c r="O37" i="19"/>
  <c r="N37" i="19"/>
  <c r="M37" i="19"/>
  <c r="L37" i="19"/>
  <c r="K37" i="19"/>
  <c r="J37" i="19"/>
  <c r="I37" i="19"/>
  <c r="H37" i="19"/>
  <c r="G37" i="19"/>
  <c r="F37" i="19"/>
  <c r="E37" i="19"/>
  <c r="D37" i="19"/>
  <c r="C37" i="19"/>
  <c r="B37" i="19"/>
  <c r="A37" i="19"/>
  <c r="R36" i="19"/>
  <c r="Q36" i="19"/>
  <c r="P36" i="19"/>
  <c r="O36" i="19"/>
  <c r="N36" i="19"/>
  <c r="M36" i="19"/>
  <c r="L36" i="19"/>
  <c r="K36" i="19"/>
  <c r="J36" i="19"/>
  <c r="I36" i="19"/>
  <c r="H36" i="19"/>
  <c r="G36" i="19"/>
  <c r="F36" i="19"/>
  <c r="E36" i="19"/>
  <c r="D36" i="19"/>
  <c r="C36" i="19"/>
  <c r="B36" i="19"/>
  <c r="A36" i="19"/>
  <c r="R35" i="19"/>
  <c r="Q35" i="19"/>
  <c r="P35" i="19"/>
  <c r="O35" i="19"/>
  <c r="N35" i="19"/>
  <c r="M35" i="19"/>
  <c r="L35" i="19"/>
  <c r="K35" i="19"/>
  <c r="J35" i="19"/>
  <c r="I35" i="19"/>
  <c r="H35" i="19"/>
  <c r="G35" i="19"/>
  <c r="F35" i="19"/>
  <c r="E35" i="19"/>
  <c r="D35" i="19"/>
  <c r="C35" i="19"/>
  <c r="B35" i="19"/>
  <c r="A35" i="19"/>
  <c r="R34" i="19"/>
  <c r="Q34" i="19"/>
  <c r="P34" i="19"/>
  <c r="O34" i="19"/>
  <c r="N34" i="19"/>
  <c r="M34" i="19"/>
  <c r="L34" i="19"/>
  <c r="K34" i="19"/>
  <c r="J34" i="19"/>
  <c r="I34" i="19"/>
  <c r="H34" i="19"/>
  <c r="G34" i="19"/>
  <c r="F34" i="19"/>
  <c r="E34" i="19"/>
  <c r="D34" i="19"/>
  <c r="C34" i="19"/>
  <c r="B34" i="19"/>
  <c r="A34" i="19"/>
  <c r="R33" i="19"/>
  <c r="Q33" i="19"/>
  <c r="P33" i="19"/>
  <c r="O33" i="19"/>
  <c r="N33" i="19"/>
  <c r="M33" i="19"/>
  <c r="L33" i="19"/>
  <c r="K33" i="19"/>
  <c r="J33" i="19"/>
  <c r="I33" i="19"/>
  <c r="H33" i="19"/>
  <c r="G33" i="19"/>
  <c r="F33" i="19"/>
  <c r="E33" i="19"/>
  <c r="D33" i="19"/>
  <c r="C33" i="19"/>
  <c r="B33" i="19"/>
  <c r="A33" i="19"/>
  <c r="R32" i="19"/>
  <c r="Q32" i="19"/>
  <c r="P32" i="19"/>
  <c r="O32" i="19"/>
  <c r="N32" i="19"/>
  <c r="M32" i="19"/>
  <c r="L32" i="19"/>
  <c r="K32" i="19"/>
  <c r="J32" i="19"/>
  <c r="I32" i="19"/>
  <c r="H32" i="19"/>
  <c r="G32" i="19"/>
  <c r="F32" i="19"/>
  <c r="E32" i="19"/>
  <c r="D32" i="19"/>
  <c r="C32" i="19"/>
  <c r="B32" i="19"/>
  <c r="A32" i="19"/>
  <c r="R31" i="19"/>
  <c r="Q31" i="19"/>
  <c r="P31" i="19"/>
  <c r="O31" i="19"/>
  <c r="N31" i="19"/>
  <c r="M31" i="19"/>
  <c r="L31" i="19"/>
  <c r="K31" i="19"/>
  <c r="J31" i="19"/>
  <c r="I31" i="19"/>
  <c r="H31" i="19"/>
  <c r="G31" i="19"/>
  <c r="F31" i="19"/>
  <c r="E31" i="19"/>
  <c r="D31" i="19"/>
  <c r="C31" i="19"/>
  <c r="B31" i="19"/>
  <c r="A31" i="19"/>
  <c r="R30" i="19"/>
  <c r="Q30" i="19"/>
  <c r="P30" i="19"/>
  <c r="O30" i="19"/>
  <c r="N30" i="19"/>
  <c r="M30" i="19"/>
  <c r="L30" i="19"/>
  <c r="K30" i="19"/>
  <c r="J30" i="19"/>
  <c r="I30" i="19"/>
  <c r="H30" i="19"/>
  <c r="G30" i="19"/>
  <c r="F30" i="19"/>
  <c r="E30" i="19"/>
  <c r="D30" i="19"/>
  <c r="C30" i="19"/>
  <c r="B30" i="19"/>
  <c r="A30" i="19"/>
  <c r="R29" i="19"/>
  <c r="Q29" i="19"/>
  <c r="P29" i="19"/>
  <c r="O29" i="19"/>
  <c r="N29" i="19"/>
  <c r="M29" i="19"/>
  <c r="L29" i="19"/>
  <c r="K29" i="19"/>
  <c r="J29" i="19"/>
  <c r="I29" i="19"/>
  <c r="H29" i="19"/>
  <c r="G29" i="19"/>
  <c r="F29" i="19"/>
  <c r="E29" i="19"/>
  <c r="D29" i="19"/>
  <c r="C29" i="19"/>
  <c r="B29" i="19"/>
  <c r="A29" i="19"/>
  <c r="R28" i="19"/>
  <c r="Q28" i="19"/>
  <c r="P28" i="19"/>
  <c r="O28" i="19"/>
  <c r="N28" i="19"/>
  <c r="M28" i="19"/>
  <c r="L28" i="19"/>
  <c r="K28" i="19"/>
  <c r="J28" i="19"/>
  <c r="I28" i="19"/>
  <c r="H28" i="19"/>
  <c r="G28" i="19"/>
  <c r="F28" i="19"/>
  <c r="E28" i="19"/>
  <c r="D28" i="19"/>
  <c r="C28" i="19"/>
  <c r="B28" i="19"/>
  <c r="A28" i="19"/>
  <c r="R27" i="19"/>
  <c r="Q27" i="19"/>
  <c r="P27" i="19"/>
  <c r="O27" i="19"/>
  <c r="N27" i="19"/>
  <c r="M27" i="19"/>
  <c r="L27" i="19"/>
  <c r="K27" i="19"/>
  <c r="J27" i="19"/>
  <c r="I27" i="19"/>
  <c r="H27" i="19"/>
  <c r="G27" i="19"/>
  <c r="F27" i="19"/>
  <c r="E27" i="19"/>
  <c r="D27" i="19"/>
  <c r="C27" i="19"/>
  <c r="B27" i="19"/>
  <c r="A27" i="19"/>
  <c r="R26" i="19"/>
  <c r="Q26" i="19"/>
  <c r="P26" i="19"/>
  <c r="O26" i="19"/>
  <c r="N26" i="19"/>
  <c r="M26" i="19"/>
  <c r="L26" i="19"/>
  <c r="K26" i="19"/>
  <c r="J26" i="19"/>
  <c r="I26" i="19"/>
  <c r="H26" i="19"/>
  <c r="G26" i="19"/>
  <c r="F26" i="19"/>
  <c r="E26" i="19"/>
  <c r="D26" i="19"/>
  <c r="C26" i="19"/>
  <c r="B26" i="19"/>
  <c r="A26" i="19"/>
  <c r="R25" i="19"/>
  <c r="Q25" i="19"/>
  <c r="P25" i="19"/>
  <c r="O25" i="19"/>
  <c r="N25" i="19"/>
  <c r="M25" i="19"/>
  <c r="L25" i="19"/>
  <c r="K25" i="19"/>
  <c r="J25" i="19"/>
  <c r="I25" i="19"/>
  <c r="H25" i="19"/>
  <c r="G25" i="19"/>
  <c r="F25" i="19"/>
  <c r="E25" i="19"/>
  <c r="D25" i="19"/>
  <c r="C25" i="19"/>
  <c r="B25" i="19"/>
  <c r="A25" i="19"/>
  <c r="R24" i="19"/>
  <c r="Q24" i="19"/>
  <c r="P24" i="19"/>
  <c r="O24" i="19"/>
  <c r="N24" i="19"/>
  <c r="M24" i="19"/>
  <c r="L24" i="19"/>
  <c r="K24" i="19"/>
  <c r="J24" i="19"/>
  <c r="I24" i="19"/>
  <c r="H24" i="19"/>
  <c r="G24" i="19"/>
  <c r="F24" i="19"/>
  <c r="E24" i="19"/>
  <c r="D24" i="19"/>
  <c r="C24" i="19"/>
  <c r="B24" i="19"/>
  <c r="A24" i="19"/>
  <c r="R23" i="19"/>
  <c r="Q23" i="19"/>
  <c r="P23" i="19"/>
  <c r="O23" i="19"/>
  <c r="N23" i="19"/>
  <c r="M23" i="19"/>
  <c r="L23" i="19"/>
  <c r="K23" i="19"/>
  <c r="J23" i="19"/>
  <c r="I23" i="19"/>
  <c r="H23" i="19"/>
  <c r="G23" i="19"/>
  <c r="F23" i="19"/>
  <c r="E23" i="19"/>
  <c r="D23" i="19"/>
  <c r="C23" i="19"/>
  <c r="B23" i="19"/>
  <c r="A23" i="19"/>
  <c r="R22" i="19"/>
  <c r="Q22" i="19"/>
  <c r="P22" i="19"/>
  <c r="O22" i="19"/>
  <c r="N22" i="19"/>
  <c r="M22" i="19"/>
  <c r="L22" i="19"/>
  <c r="K22" i="19"/>
  <c r="J22" i="19"/>
  <c r="I22" i="19"/>
  <c r="H22" i="19"/>
  <c r="G22" i="19"/>
  <c r="F22" i="19"/>
  <c r="E22" i="19"/>
  <c r="D22" i="19"/>
  <c r="C22" i="19"/>
  <c r="B22" i="19"/>
  <c r="A22" i="19"/>
  <c r="R21" i="19"/>
  <c r="Q21" i="19"/>
  <c r="P21" i="19"/>
  <c r="O21" i="19"/>
  <c r="N21" i="19"/>
  <c r="M21" i="19"/>
  <c r="L21" i="19"/>
  <c r="K21" i="19"/>
  <c r="J21" i="19"/>
  <c r="I21" i="19"/>
  <c r="H21" i="19"/>
  <c r="G21" i="19"/>
  <c r="F21" i="19"/>
  <c r="E21" i="19"/>
  <c r="D21" i="19"/>
  <c r="C21" i="19"/>
  <c r="B21" i="19"/>
  <c r="A21" i="19"/>
  <c r="R20" i="19"/>
  <c r="Q20" i="19"/>
  <c r="P20" i="19"/>
  <c r="O20" i="19"/>
  <c r="N20" i="19"/>
  <c r="M20" i="19"/>
  <c r="L20" i="19"/>
  <c r="K20" i="19"/>
  <c r="J20" i="19"/>
  <c r="I20" i="19"/>
  <c r="H20" i="19"/>
  <c r="G20" i="19"/>
  <c r="F20" i="19"/>
  <c r="E20" i="19"/>
  <c r="D20" i="19"/>
  <c r="C20" i="19"/>
  <c r="B20" i="19"/>
  <c r="A20" i="19"/>
  <c r="R19" i="19"/>
  <c r="Q19" i="19"/>
  <c r="P19" i="19"/>
  <c r="O19" i="19"/>
  <c r="N19" i="19"/>
  <c r="M19" i="19"/>
  <c r="L19" i="19"/>
  <c r="K19" i="19"/>
  <c r="J19" i="19"/>
  <c r="I19" i="19"/>
  <c r="H19" i="19"/>
  <c r="G19" i="19"/>
  <c r="F19" i="19"/>
  <c r="E19" i="19"/>
  <c r="D19" i="19"/>
  <c r="C19" i="19"/>
  <c r="B19" i="19"/>
  <c r="A19" i="19"/>
  <c r="R18" i="19"/>
  <c r="Q18" i="19"/>
  <c r="P18" i="19"/>
  <c r="O18" i="19"/>
  <c r="N18" i="19"/>
  <c r="M18" i="19"/>
  <c r="L18" i="19"/>
  <c r="K18" i="19"/>
  <c r="J18" i="19"/>
  <c r="I18" i="19"/>
  <c r="H18" i="19"/>
  <c r="G18" i="19"/>
  <c r="F18" i="19"/>
  <c r="E18" i="19"/>
  <c r="D18" i="19"/>
  <c r="C18" i="19"/>
  <c r="B18" i="19"/>
  <c r="A18" i="19"/>
  <c r="R17" i="19"/>
  <c r="Q17" i="19"/>
  <c r="P17" i="19"/>
  <c r="O17" i="19"/>
  <c r="N17" i="19"/>
  <c r="M17" i="19"/>
  <c r="L17" i="19"/>
  <c r="K17" i="19"/>
  <c r="J17" i="19"/>
  <c r="I17" i="19"/>
  <c r="H17" i="19"/>
  <c r="G17" i="19"/>
  <c r="F17" i="19"/>
  <c r="E17" i="19"/>
  <c r="D17" i="19"/>
  <c r="C17" i="19"/>
  <c r="B17" i="19"/>
  <c r="A17" i="19"/>
  <c r="R16" i="19"/>
  <c r="Q16" i="19"/>
  <c r="P16" i="19"/>
  <c r="O16" i="19"/>
  <c r="N16" i="19"/>
  <c r="M16" i="19"/>
  <c r="L16" i="19"/>
  <c r="K16" i="19"/>
  <c r="J16" i="19"/>
  <c r="I16" i="19"/>
  <c r="H16" i="19"/>
  <c r="G16" i="19"/>
  <c r="F16" i="19"/>
  <c r="E16" i="19"/>
  <c r="D16" i="19"/>
  <c r="C16" i="19"/>
  <c r="B16" i="19"/>
  <c r="A16" i="19"/>
  <c r="R15" i="19"/>
  <c r="Q15" i="19"/>
  <c r="P15" i="19"/>
  <c r="O15" i="19"/>
  <c r="N15" i="19"/>
  <c r="M15" i="19"/>
  <c r="L15" i="19"/>
  <c r="K15" i="19"/>
  <c r="J15" i="19"/>
  <c r="I15" i="19"/>
  <c r="H15" i="19"/>
  <c r="G15" i="19"/>
  <c r="F15" i="19"/>
  <c r="E15" i="19"/>
  <c r="D15" i="19"/>
  <c r="C15" i="19"/>
  <c r="B15" i="19"/>
  <c r="A15" i="19"/>
  <c r="R14" i="19"/>
  <c r="Q14" i="19"/>
  <c r="P14" i="19"/>
  <c r="O14" i="19"/>
  <c r="N14" i="19"/>
  <c r="M14" i="19"/>
  <c r="L14" i="19"/>
  <c r="K14" i="19"/>
  <c r="J14" i="19"/>
  <c r="I14" i="19"/>
  <c r="H14" i="19"/>
  <c r="G14" i="19"/>
  <c r="F14" i="19"/>
  <c r="E14" i="19"/>
  <c r="D14" i="19"/>
  <c r="C14" i="19"/>
  <c r="B14" i="19"/>
  <c r="A14" i="19"/>
  <c r="R13" i="19"/>
  <c r="Q13" i="19"/>
  <c r="P13" i="19"/>
  <c r="O13" i="19"/>
  <c r="N13" i="19"/>
  <c r="M13" i="19"/>
  <c r="L13" i="19"/>
  <c r="K13" i="19"/>
  <c r="J13" i="19"/>
  <c r="I13" i="19"/>
  <c r="H13" i="19"/>
  <c r="G13" i="19"/>
  <c r="F13" i="19"/>
  <c r="E13" i="19"/>
  <c r="D13" i="19"/>
  <c r="C13" i="19"/>
  <c r="B13" i="19"/>
  <c r="A13" i="19"/>
  <c r="R12" i="19"/>
  <c r="Q12" i="19"/>
  <c r="P12" i="19"/>
  <c r="O12" i="19"/>
  <c r="N12" i="19"/>
  <c r="M12" i="19"/>
  <c r="L12" i="19"/>
  <c r="K12" i="19"/>
  <c r="J12" i="19"/>
  <c r="I12" i="19"/>
  <c r="H12" i="19"/>
  <c r="G12" i="19"/>
  <c r="F12" i="19"/>
  <c r="E12" i="19"/>
  <c r="D12" i="19"/>
  <c r="C12" i="19"/>
  <c r="B12" i="19"/>
  <c r="A12" i="19"/>
  <c r="R11" i="19"/>
  <c r="Q11" i="19"/>
  <c r="P11" i="19"/>
  <c r="O11" i="19"/>
  <c r="N11" i="19"/>
  <c r="M11" i="19"/>
  <c r="L11" i="19"/>
  <c r="K11" i="19"/>
  <c r="J11" i="19"/>
  <c r="I11" i="19"/>
  <c r="H11" i="19"/>
  <c r="G11" i="19"/>
  <c r="F11" i="19"/>
  <c r="E11" i="19"/>
  <c r="D11" i="19"/>
  <c r="C11" i="19"/>
  <c r="B11" i="19"/>
  <c r="A11" i="19"/>
  <c r="R10" i="19"/>
  <c r="Q10" i="19"/>
  <c r="P10" i="19"/>
  <c r="O10" i="19"/>
  <c r="N10" i="19"/>
  <c r="M10" i="19"/>
  <c r="L10" i="19"/>
  <c r="K10" i="19"/>
  <c r="J10" i="19"/>
  <c r="I10" i="19"/>
  <c r="H10" i="19"/>
  <c r="G10" i="19"/>
  <c r="F10" i="19"/>
  <c r="E10" i="19"/>
  <c r="D10" i="19"/>
  <c r="C10" i="19"/>
  <c r="B10" i="19"/>
  <c r="A10" i="19"/>
  <c r="R9" i="19"/>
  <c r="Q9" i="19"/>
  <c r="P9" i="19"/>
  <c r="O9" i="19"/>
  <c r="N9" i="19"/>
  <c r="M9" i="19"/>
  <c r="L9" i="19"/>
  <c r="K9" i="19"/>
  <c r="J9" i="19"/>
  <c r="I9" i="19"/>
  <c r="H9" i="19"/>
  <c r="G9" i="19"/>
  <c r="F9" i="19"/>
  <c r="E9" i="19"/>
  <c r="D9" i="19"/>
  <c r="C9" i="19"/>
  <c r="B9" i="19"/>
  <c r="A9" i="19"/>
  <c r="R8" i="19"/>
  <c r="Q8" i="19"/>
  <c r="P8" i="19"/>
  <c r="O8" i="19"/>
  <c r="N8" i="19"/>
  <c r="M8" i="19"/>
  <c r="L8" i="19"/>
  <c r="K8" i="19"/>
  <c r="J8" i="19"/>
  <c r="I8" i="19"/>
  <c r="H8" i="19"/>
  <c r="G8" i="19"/>
  <c r="F8" i="19"/>
  <c r="E8" i="19"/>
  <c r="D8" i="19"/>
  <c r="C8" i="19"/>
  <c r="B8" i="19"/>
  <c r="A8" i="19"/>
  <c r="R7" i="19"/>
  <c r="Q7" i="19"/>
  <c r="P7" i="19"/>
  <c r="O7" i="19"/>
  <c r="N7" i="19"/>
  <c r="M7" i="19"/>
  <c r="L7" i="19"/>
  <c r="K7" i="19"/>
  <c r="J7" i="19"/>
  <c r="I7" i="19"/>
  <c r="H7" i="19"/>
  <c r="G7" i="19"/>
  <c r="F7" i="19"/>
  <c r="E7" i="19"/>
  <c r="D7" i="19"/>
  <c r="C7" i="19"/>
  <c r="B7" i="19"/>
  <c r="A7" i="19"/>
  <c r="R6" i="19"/>
  <c r="Q6" i="19"/>
  <c r="P6" i="19"/>
  <c r="O6" i="19"/>
  <c r="N6" i="19"/>
  <c r="M6" i="19"/>
  <c r="L6" i="19"/>
  <c r="K6" i="19"/>
  <c r="J6" i="19"/>
  <c r="I6" i="19"/>
  <c r="H6" i="19"/>
  <c r="G6" i="19"/>
  <c r="F6" i="19"/>
  <c r="E6" i="19"/>
  <c r="D6" i="19"/>
  <c r="C6" i="19"/>
  <c r="B6" i="19"/>
  <c r="A6" i="19"/>
  <c r="R5" i="19"/>
  <c r="Q5" i="19"/>
  <c r="P5" i="19"/>
  <c r="O5" i="19"/>
  <c r="N5" i="19"/>
  <c r="M5" i="19"/>
  <c r="L5" i="19"/>
  <c r="K5" i="19"/>
  <c r="J5" i="19"/>
  <c r="I5" i="19"/>
  <c r="H5" i="19"/>
  <c r="G5" i="19"/>
  <c r="F5" i="19"/>
  <c r="E5" i="19"/>
  <c r="D5" i="19"/>
  <c r="C5" i="19"/>
  <c r="B5" i="19"/>
  <c r="A5" i="19"/>
  <c r="R4" i="19"/>
  <c r="Q4" i="19"/>
  <c r="P4" i="19"/>
  <c r="O4" i="19"/>
  <c r="N4" i="19"/>
  <c r="M4" i="19"/>
  <c r="L4" i="19"/>
  <c r="K4" i="19"/>
  <c r="J4" i="19"/>
  <c r="I4" i="19"/>
  <c r="H4" i="19"/>
  <c r="G4" i="19"/>
  <c r="F4" i="19"/>
  <c r="E4" i="19"/>
  <c r="D4" i="19"/>
  <c r="C4" i="19"/>
  <c r="B4" i="19"/>
  <c r="A4" i="19"/>
  <c r="R3" i="19"/>
  <c r="Q3" i="19"/>
  <c r="P3" i="19"/>
  <c r="O3" i="19"/>
  <c r="N3" i="19"/>
  <c r="M3" i="19"/>
  <c r="L3" i="19"/>
  <c r="K3" i="19"/>
  <c r="J3" i="19"/>
  <c r="I3" i="19"/>
  <c r="H3" i="19"/>
  <c r="G3" i="19"/>
  <c r="F3" i="19"/>
  <c r="E3" i="19"/>
  <c r="D3" i="19"/>
  <c r="C3" i="19"/>
  <c r="B3" i="19"/>
  <c r="A3" i="19"/>
  <c r="R2" i="19"/>
  <c r="Q2" i="19"/>
  <c r="P2" i="19"/>
  <c r="O2" i="19"/>
  <c r="N2" i="19"/>
  <c r="M2" i="19"/>
  <c r="L2" i="19"/>
  <c r="K2" i="19"/>
  <c r="J2" i="19"/>
  <c r="I2" i="19"/>
  <c r="H2" i="19"/>
  <c r="G2" i="19"/>
  <c r="F2" i="19"/>
  <c r="E2" i="19"/>
  <c r="D2" i="19"/>
  <c r="C2" i="19"/>
  <c r="B2" i="19"/>
  <c r="A2" i="19"/>
  <c r="R1" i="19"/>
  <c r="Q1" i="19"/>
  <c r="P1" i="19"/>
  <c r="O1" i="19"/>
  <c r="N1" i="19"/>
  <c r="M1" i="19"/>
  <c r="L1" i="19"/>
  <c r="K1" i="19"/>
  <c r="J1" i="19"/>
  <c r="I1" i="19"/>
  <c r="H1" i="19"/>
  <c r="G1" i="19"/>
  <c r="F1" i="19"/>
  <c r="E1" i="19"/>
  <c r="D1" i="19"/>
  <c r="C1" i="19"/>
  <c r="B1" i="19"/>
  <c r="A1" i="19"/>
  <c r="Q53" i="1"/>
  <c r="P53" i="1"/>
  <c r="O53" i="1"/>
  <c r="N53" i="1"/>
  <c r="M53" i="1"/>
  <c r="L53" i="1"/>
  <c r="K53" i="1"/>
  <c r="J53" i="1"/>
  <c r="I53" i="1"/>
  <c r="H53" i="1"/>
  <c r="G53" i="1"/>
  <c r="F53" i="1"/>
  <c r="E53" i="1"/>
  <c r="D53" i="1"/>
  <c r="C53" i="1"/>
  <c r="B53" i="1"/>
  <c r="A53" i="1"/>
  <c r="Q52" i="1"/>
  <c r="P52" i="1"/>
  <c r="O52" i="1"/>
  <c r="N52" i="1"/>
  <c r="M52" i="1"/>
  <c r="L52" i="1"/>
  <c r="K52" i="1"/>
  <c r="J52" i="1"/>
  <c r="I52" i="1"/>
  <c r="H52" i="1"/>
  <c r="G52" i="1"/>
  <c r="F52" i="1"/>
  <c r="E52" i="1"/>
  <c r="D52" i="1"/>
  <c r="C52" i="1"/>
  <c r="B52" i="1"/>
  <c r="A52" i="1"/>
  <c r="Q51" i="1"/>
  <c r="P51" i="1"/>
  <c r="O51" i="1"/>
  <c r="N51" i="1"/>
  <c r="M51" i="1"/>
  <c r="L51" i="1"/>
  <c r="K51" i="1"/>
  <c r="J51" i="1"/>
  <c r="I51" i="1"/>
  <c r="H51" i="1"/>
  <c r="G51" i="1"/>
  <c r="F51" i="1"/>
  <c r="E51" i="1"/>
  <c r="D51" i="1"/>
  <c r="C51" i="1"/>
  <c r="B51" i="1"/>
  <c r="A51" i="1"/>
  <c r="Q50" i="1"/>
  <c r="P50" i="1"/>
  <c r="O50" i="1"/>
  <c r="N50" i="1"/>
  <c r="M50" i="1"/>
  <c r="L50" i="1"/>
  <c r="K50" i="1"/>
  <c r="J50" i="1"/>
  <c r="I50" i="1"/>
  <c r="H50" i="1"/>
  <c r="G50" i="1"/>
  <c r="F50" i="1"/>
  <c r="E50" i="1"/>
  <c r="D50" i="1"/>
  <c r="C50" i="1"/>
  <c r="B50" i="1"/>
  <c r="A50" i="1"/>
  <c r="Q49" i="1"/>
  <c r="P49" i="1"/>
  <c r="O49" i="1"/>
  <c r="N49" i="1"/>
  <c r="M49" i="1"/>
  <c r="L49" i="1"/>
  <c r="K49" i="1"/>
  <c r="J49" i="1"/>
  <c r="I49" i="1"/>
  <c r="H49" i="1"/>
  <c r="G49" i="1"/>
  <c r="F49" i="1"/>
  <c r="E49" i="1"/>
  <c r="D49" i="1"/>
  <c r="C49" i="1"/>
  <c r="B49" i="1"/>
  <c r="A49" i="1"/>
  <c r="Q48" i="1"/>
  <c r="P48" i="1"/>
  <c r="O48" i="1"/>
  <c r="N48" i="1"/>
  <c r="M48" i="1"/>
  <c r="L48" i="1"/>
  <c r="K48" i="1"/>
  <c r="J48" i="1"/>
  <c r="I48" i="1"/>
  <c r="H48" i="1"/>
  <c r="G48" i="1"/>
  <c r="F48" i="1"/>
  <c r="E48" i="1"/>
  <c r="D48" i="1"/>
  <c r="C48" i="1"/>
  <c r="B48" i="1"/>
  <c r="A48" i="1"/>
  <c r="Q47" i="1"/>
  <c r="P47" i="1"/>
  <c r="O47" i="1"/>
  <c r="N47" i="1"/>
  <c r="M47" i="1"/>
  <c r="L47" i="1"/>
  <c r="K47" i="1"/>
  <c r="J47" i="1"/>
  <c r="I47" i="1"/>
  <c r="H47" i="1"/>
  <c r="G47" i="1"/>
  <c r="F47" i="1"/>
  <c r="E47" i="1"/>
  <c r="D47" i="1"/>
  <c r="C47" i="1"/>
  <c r="B47" i="1"/>
  <c r="A47" i="1"/>
  <c r="Q46" i="1"/>
  <c r="P46" i="1"/>
  <c r="O46" i="1"/>
  <c r="N46" i="1"/>
  <c r="M46" i="1"/>
  <c r="L46" i="1"/>
  <c r="K46" i="1"/>
  <c r="J46" i="1"/>
  <c r="I46" i="1"/>
  <c r="H46" i="1"/>
  <c r="G46" i="1"/>
  <c r="F46" i="1"/>
  <c r="E46" i="1"/>
  <c r="D46" i="1"/>
  <c r="C46" i="1"/>
  <c r="B46" i="1"/>
  <c r="A46" i="1"/>
  <c r="Q45" i="1"/>
  <c r="P45" i="1"/>
  <c r="O45" i="1"/>
  <c r="N45" i="1"/>
  <c r="M45" i="1"/>
  <c r="L45" i="1"/>
  <c r="K45" i="1"/>
  <c r="J45" i="1"/>
  <c r="I45" i="1"/>
  <c r="H45" i="1"/>
  <c r="G45" i="1"/>
  <c r="F45" i="1"/>
  <c r="E45" i="1"/>
  <c r="D45" i="1"/>
  <c r="C45" i="1"/>
  <c r="B45" i="1"/>
  <c r="A45" i="1"/>
  <c r="Q44" i="1"/>
  <c r="P44" i="1"/>
  <c r="O44" i="1"/>
  <c r="N44" i="1"/>
  <c r="M44" i="1"/>
  <c r="L44" i="1"/>
  <c r="K44" i="1"/>
  <c r="J44" i="1"/>
  <c r="I44" i="1"/>
  <c r="H44" i="1"/>
  <c r="G44" i="1"/>
  <c r="F44" i="1"/>
  <c r="E44" i="1"/>
  <c r="D44" i="1"/>
  <c r="C44" i="1"/>
  <c r="B44" i="1"/>
  <c r="A44" i="1"/>
  <c r="Q43" i="1"/>
  <c r="P43" i="1"/>
  <c r="O43" i="1"/>
  <c r="N43" i="1"/>
  <c r="M43" i="1"/>
  <c r="L43" i="1"/>
  <c r="K43" i="1"/>
  <c r="J43" i="1"/>
  <c r="I43" i="1"/>
  <c r="H43" i="1"/>
  <c r="G43" i="1"/>
  <c r="F43" i="1"/>
  <c r="E43" i="1"/>
  <c r="D43" i="1"/>
  <c r="C43" i="1"/>
  <c r="B43" i="1"/>
  <c r="A43" i="1"/>
  <c r="Q42" i="1"/>
  <c r="P42" i="1"/>
  <c r="O42" i="1"/>
  <c r="N42" i="1"/>
  <c r="M42" i="1"/>
  <c r="L42" i="1"/>
  <c r="K42" i="1"/>
  <c r="J42" i="1"/>
  <c r="I42" i="1"/>
  <c r="H42" i="1"/>
  <c r="G42" i="1"/>
  <c r="F42" i="1"/>
  <c r="E42" i="1"/>
  <c r="D42" i="1"/>
  <c r="C42" i="1"/>
  <c r="B42" i="1"/>
  <c r="A42" i="1"/>
  <c r="Q41" i="1"/>
  <c r="P41" i="1"/>
  <c r="O41" i="1"/>
  <c r="N41" i="1"/>
  <c r="M41" i="1"/>
  <c r="L41" i="1"/>
  <c r="K41" i="1"/>
  <c r="J41" i="1"/>
  <c r="I41" i="1"/>
  <c r="H41" i="1"/>
  <c r="G41" i="1"/>
  <c r="F41" i="1"/>
  <c r="E41" i="1"/>
  <c r="D41" i="1"/>
  <c r="C41" i="1"/>
  <c r="B41" i="1"/>
  <c r="A41" i="1"/>
  <c r="Q40" i="1"/>
  <c r="P40" i="1"/>
  <c r="O40" i="1"/>
  <c r="N40" i="1"/>
  <c r="M40" i="1"/>
  <c r="L40" i="1"/>
  <c r="K40" i="1"/>
  <c r="J40" i="1"/>
  <c r="I40" i="1"/>
  <c r="H40" i="1"/>
  <c r="G40" i="1"/>
  <c r="F40" i="1"/>
  <c r="E40" i="1"/>
  <c r="D40" i="1"/>
  <c r="C40" i="1"/>
  <c r="B40" i="1"/>
  <c r="A40" i="1"/>
  <c r="Q39" i="1"/>
  <c r="P39" i="1"/>
  <c r="O39" i="1"/>
  <c r="N39" i="1"/>
  <c r="M39" i="1"/>
  <c r="L39" i="1"/>
  <c r="K39" i="1"/>
  <c r="J39" i="1"/>
  <c r="I39" i="1"/>
  <c r="H39" i="1"/>
  <c r="G39" i="1"/>
  <c r="F39" i="1"/>
  <c r="E39" i="1"/>
  <c r="D39" i="1"/>
  <c r="C39" i="1"/>
  <c r="B39" i="1"/>
  <c r="A39" i="1"/>
  <c r="Q38" i="1"/>
  <c r="P38" i="1"/>
  <c r="O38" i="1"/>
  <c r="N38" i="1"/>
  <c r="M38" i="1"/>
  <c r="L38" i="1"/>
  <c r="K38" i="1"/>
  <c r="J38" i="1"/>
  <c r="I38" i="1"/>
  <c r="H38" i="1"/>
  <c r="G38" i="1"/>
  <c r="F38" i="1"/>
  <c r="E38" i="1"/>
  <c r="D38" i="1"/>
  <c r="C38" i="1"/>
  <c r="B38" i="1"/>
  <c r="A38" i="1"/>
  <c r="Q37" i="1"/>
  <c r="P37" i="1"/>
  <c r="O37" i="1"/>
  <c r="N37" i="1"/>
  <c r="M37" i="1"/>
  <c r="L37" i="1"/>
  <c r="K37" i="1"/>
  <c r="J37" i="1"/>
  <c r="I37" i="1"/>
  <c r="H37" i="1"/>
  <c r="G37" i="1"/>
  <c r="F37" i="1"/>
  <c r="E37" i="1"/>
  <c r="D37" i="1"/>
  <c r="C37" i="1"/>
  <c r="B37" i="1"/>
  <c r="A37" i="1"/>
  <c r="Q36" i="1"/>
  <c r="P36" i="1"/>
  <c r="O36" i="1"/>
  <c r="N36" i="1"/>
  <c r="M36" i="1"/>
  <c r="L36" i="1"/>
  <c r="K36" i="1"/>
  <c r="J36" i="1"/>
  <c r="I36" i="1"/>
  <c r="H36" i="1"/>
  <c r="G36" i="1"/>
  <c r="F36" i="1"/>
  <c r="E36" i="1"/>
  <c r="D36" i="1"/>
  <c r="C36" i="1"/>
  <c r="B36" i="1"/>
  <c r="A36" i="1"/>
  <c r="Q35" i="1"/>
  <c r="P35" i="1"/>
  <c r="O35" i="1"/>
  <c r="N35" i="1"/>
  <c r="M35" i="1"/>
  <c r="L35" i="1"/>
  <c r="K35" i="1"/>
  <c r="J35" i="1"/>
  <c r="I35" i="1"/>
  <c r="H35" i="1"/>
  <c r="G35" i="1"/>
  <c r="F35" i="1"/>
  <c r="E35" i="1"/>
  <c r="D35" i="1"/>
  <c r="C35" i="1"/>
  <c r="B35" i="1"/>
  <c r="A35" i="1"/>
  <c r="Q34" i="1"/>
  <c r="P34" i="1"/>
  <c r="O34" i="1"/>
  <c r="N34" i="1"/>
  <c r="M34" i="1"/>
  <c r="L34" i="1"/>
  <c r="K34" i="1"/>
  <c r="J34" i="1"/>
  <c r="I34" i="1"/>
  <c r="H34" i="1"/>
  <c r="G34" i="1"/>
  <c r="F34" i="1"/>
  <c r="E34" i="1"/>
  <c r="D34" i="1"/>
  <c r="C34" i="1"/>
  <c r="B34" i="1"/>
  <c r="A34" i="1"/>
  <c r="Q33" i="1"/>
  <c r="P33" i="1"/>
  <c r="O33" i="1"/>
  <c r="N33" i="1"/>
  <c r="M33" i="1"/>
  <c r="L33" i="1"/>
  <c r="K33" i="1"/>
  <c r="J33" i="1"/>
  <c r="I33" i="1"/>
  <c r="H33" i="1"/>
  <c r="G33" i="1"/>
  <c r="F33" i="1"/>
  <c r="E33" i="1"/>
  <c r="D33" i="1"/>
  <c r="C33" i="1"/>
  <c r="B33" i="1"/>
  <c r="A33" i="1"/>
  <c r="Q32" i="1"/>
  <c r="P32" i="1"/>
  <c r="O32" i="1"/>
  <c r="N32" i="1"/>
  <c r="M32" i="1"/>
  <c r="L32" i="1"/>
  <c r="K32" i="1"/>
  <c r="J32" i="1"/>
  <c r="I32" i="1"/>
  <c r="H32" i="1"/>
  <c r="G32" i="1"/>
  <c r="F32" i="1"/>
  <c r="E32" i="1"/>
  <c r="D32" i="1"/>
  <c r="C32" i="1"/>
  <c r="B32" i="1"/>
  <c r="A32" i="1"/>
  <c r="Q31" i="1"/>
  <c r="P31" i="1"/>
  <c r="O31" i="1"/>
  <c r="N31" i="1"/>
  <c r="M31" i="1"/>
  <c r="L31" i="1"/>
  <c r="K31" i="1"/>
  <c r="J31" i="1"/>
  <c r="I31" i="1"/>
  <c r="H31" i="1"/>
  <c r="G31" i="1"/>
  <c r="F31" i="1"/>
  <c r="E31" i="1"/>
  <c r="D31" i="1"/>
  <c r="C31" i="1"/>
  <c r="B31" i="1"/>
  <c r="A31" i="1"/>
  <c r="Q30" i="1"/>
  <c r="P30" i="1"/>
  <c r="O30" i="1"/>
  <c r="N30" i="1"/>
  <c r="M30" i="1"/>
  <c r="L30" i="1"/>
  <c r="K30" i="1"/>
  <c r="J30" i="1"/>
  <c r="I30" i="1"/>
  <c r="H30" i="1"/>
  <c r="G30" i="1"/>
  <c r="F30" i="1"/>
  <c r="E30" i="1"/>
  <c r="D30" i="1"/>
  <c r="C30" i="1"/>
  <c r="B30" i="1"/>
  <c r="A30" i="1"/>
  <c r="Q29" i="1"/>
  <c r="P29" i="1"/>
  <c r="O29" i="1"/>
  <c r="N29" i="1"/>
  <c r="M29" i="1"/>
  <c r="L29" i="1"/>
  <c r="K29" i="1"/>
  <c r="J29" i="1"/>
  <c r="I29" i="1"/>
  <c r="H29" i="1"/>
  <c r="G29" i="1"/>
  <c r="F29" i="1"/>
  <c r="E29" i="1"/>
  <c r="D29" i="1"/>
  <c r="C29" i="1"/>
  <c r="B29" i="1"/>
  <c r="A29" i="1"/>
  <c r="Q28" i="1"/>
  <c r="P28" i="1"/>
  <c r="O28" i="1"/>
  <c r="N28" i="1"/>
  <c r="M28" i="1"/>
  <c r="L28" i="1"/>
  <c r="K28" i="1"/>
  <c r="J28" i="1"/>
  <c r="I28" i="1"/>
  <c r="H28" i="1"/>
  <c r="G28" i="1"/>
  <c r="F28" i="1"/>
  <c r="E28" i="1"/>
  <c r="D28" i="1"/>
  <c r="C28" i="1"/>
  <c r="B28" i="1"/>
  <c r="A28" i="1"/>
  <c r="Q27" i="1"/>
  <c r="P27" i="1"/>
  <c r="O27" i="1"/>
  <c r="N27" i="1"/>
  <c r="M27" i="1"/>
  <c r="L27" i="1"/>
  <c r="K27" i="1"/>
  <c r="J27" i="1"/>
  <c r="I27" i="1"/>
  <c r="H27" i="1"/>
  <c r="G27" i="1"/>
  <c r="F27" i="1"/>
  <c r="E27" i="1"/>
  <c r="D27" i="1"/>
  <c r="C27" i="1"/>
  <c r="B27" i="1"/>
  <c r="A27" i="1"/>
  <c r="Q26" i="1"/>
  <c r="P26" i="1"/>
  <c r="O26" i="1"/>
  <c r="N26" i="1"/>
  <c r="M26" i="1"/>
  <c r="L26" i="1"/>
  <c r="K26" i="1"/>
  <c r="J26" i="1"/>
  <c r="I26" i="1"/>
  <c r="H26" i="1"/>
  <c r="G26" i="1"/>
  <c r="F26" i="1"/>
  <c r="E26" i="1"/>
  <c r="D26" i="1"/>
  <c r="C26" i="1"/>
  <c r="B26" i="1"/>
  <c r="A26" i="1"/>
  <c r="Q25" i="1"/>
  <c r="P25" i="1"/>
  <c r="O25" i="1"/>
  <c r="N25" i="1"/>
  <c r="M25" i="1"/>
  <c r="L25" i="1"/>
  <c r="K25" i="1"/>
  <c r="J25" i="1"/>
  <c r="I25" i="1"/>
  <c r="H25" i="1"/>
  <c r="G25" i="1"/>
  <c r="F25" i="1"/>
  <c r="E25" i="1"/>
  <c r="D25" i="1"/>
  <c r="C25" i="1"/>
  <c r="B25" i="1"/>
  <c r="A25" i="1"/>
  <c r="Q24" i="1"/>
  <c r="P24" i="1"/>
  <c r="O24" i="1"/>
  <c r="N24" i="1"/>
  <c r="M24" i="1"/>
  <c r="L24" i="1"/>
  <c r="K24" i="1"/>
  <c r="J24" i="1"/>
  <c r="I24" i="1"/>
  <c r="H24" i="1"/>
  <c r="G24" i="1"/>
  <c r="F24" i="1"/>
  <c r="E24" i="1"/>
  <c r="D24" i="1"/>
  <c r="C24" i="1"/>
  <c r="B24" i="1"/>
  <c r="A24" i="1"/>
  <c r="Q23" i="1"/>
  <c r="P23" i="1"/>
  <c r="O23" i="1"/>
  <c r="N23" i="1"/>
  <c r="M23" i="1"/>
  <c r="L23" i="1"/>
  <c r="K23" i="1"/>
  <c r="J23" i="1"/>
  <c r="I23" i="1"/>
  <c r="H23" i="1"/>
  <c r="G23" i="1"/>
  <c r="F23" i="1"/>
  <c r="E23" i="1"/>
  <c r="D23" i="1"/>
  <c r="C23" i="1"/>
  <c r="B23" i="1"/>
  <c r="A23" i="1"/>
  <c r="Q22" i="1"/>
  <c r="P22" i="1"/>
  <c r="O22" i="1"/>
  <c r="N22" i="1"/>
  <c r="M22" i="1"/>
  <c r="L22" i="1"/>
  <c r="K22" i="1"/>
  <c r="J22" i="1"/>
  <c r="I22" i="1"/>
  <c r="H22" i="1"/>
  <c r="G22" i="1"/>
  <c r="F22" i="1"/>
  <c r="E22" i="1"/>
  <c r="D22" i="1"/>
  <c r="C22" i="1"/>
  <c r="B22" i="1"/>
  <c r="A22" i="1"/>
  <c r="Q21" i="1"/>
  <c r="P21" i="1"/>
  <c r="O21" i="1"/>
  <c r="N21" i="1"/>
  <c r="M21" i="1"/>
  <c r="L21" i="1"/>
  <c r="K21" i="1"/>
  <c r="J21" i="1"/>
  <c r="I21" i="1"/>
  <c r="H21" i="1"/>
  <c r="G21" i="1"/>
  <c r="F21" i="1"/>
  <c r="E21" i="1"/>
  <c r="D21" i="1"/>
  <c r="C21" i="1"/>
  <c r="B21" i="1"/>
  <c r="A21" i="1"/>
  <c r="Q20" i="1"/>
  <c r="P20" i="1"/>
  <c r="O20" i="1"/>
  <c r="N20" i="1"/>
  <c r="M20" i="1"/>
  <c r="L20" i="1"/>
  <c r="K20" i="1"/>
  <c r="J20" i="1"/>
  <c r="I20" i="1"/>
  <c r="H20" i="1"/>
  <c r="G20" i="1"/>
  <c r="F20" i="1"/>
  <c r="E20" i="1"/>
  <c r="D20" i="1"/>
  <c r="C20" i="1"/>
  <c r="B20" i="1"/>
  <c r="A20" i="1"/>
  <c r="Q19" i="1"/>
  <c r="P19" i="1"/>
  <c r="O19" i="1"/>
  <c r="N19" i="1"/>
  <c r="M19" i="1"/>
  <c r="L19" i="1"/>
  <c r="K19" i="1"/>
  <c r="J19" i="1"/>
  <c r="I19" i="1"/>
  <c r="H19" i="1"/>
  <c r="G19" i="1"/>
  <c r="F19" i="1"/>
  <c r="E19" i="1"/>
  <c r="D19" i="1"/>
  <c r="C19" i="1"/>
  <c r="B19" i="1"/>
  <c r="A19" i="1"/>
  <c r="Q18" i="1"/>
  <c r="P18" i="1"/>
  <c r="O18" i="1"/>
  <c r="N18" i="1"/>
  <c r="M18" i="1"/>
  <c r="L18" i="1"/>
  <c r="K18" i="1"/>
  <c r="J18" i="1"/>
  <c r="I18" i="1"/>
  <c r="H18" i="1"/>
  <c r="G18" i="1"/>
  <c r="F18" i="1"/>
  <c r="E18" i="1"/>
  <c r="D18" i="1"/>
  <c r="C18" i="1"/>
  <c r="B18" i="1"/>
  <c r="A18" i="1"/>
  <c r="Q17" i="1"/>
  <c r="P17" i="1"/>
  <c r="O17" i="1"/>
  <c r="N17" i="1"/>
  <c r="M17" i="1"/>
  <c r="L17" i="1"/>
  <c r="K17" i="1"/>
  <c r="J17" i="1"/>
  <c r="I17" i="1"/>
  <c r="H17" i="1"/>
  <c r="G17" i="1"/>
  <c r="F17" i="1"/>
  <c r="E17" i="1"/>
  <c r="D17" i="1"/>
  <c r="C17" i="1"/>
  <c r="B17" i="1"/>
  <c r="A17" i="1"/>
  <c r="Q16" i="1"/>
  <c r="P16" i="1"/>
  <c r="O16" i="1"/>
  <c r="N16" i="1"/>
  <c r="M16" i="1"/>
  <c r="L16" i="1"/>
  <c r="K16" i="1"/>
  <c r="J16" i="1"/>
  <c r="I16" i="1"/>
  <c r="H16" i="1"/>
  <c r="G16" i="1"/>
  <c r="F16" i="1"/>
  <c r="E16" i="1"/>
  <c r="D16" i="1"/>
  <c r="C16" i="1"/>
  <c r="B16" i="1"/>
  <c r="A16" i="1"/>
  <c r="Q15" i="1"/>
  <c r="P15" i="1"/>
  <c r="O15" i="1"/>
  <c r="N15" i="1"/>
  <c r="M15" i="1"/>
  <c r="L15" i="1"/>
  <c r="K15" i="1"/>
  <c r="J15" i="1"/>
  <c r="I15" i="1"/>
  <c r="H15" i="1"/>
  <c r="G15" i="1"/>
  <c r="F15" i="1"/>
  <c r="E15" i="1"/>
  <c r="D15" i="1"/>
  <c r="C15" i="1"/>
  <c r="B15" i="1"/>
  <c r="A15" i="1"/>
  <c r="Q14" i="1"/>
  <c r="P14" i="1"/>
  <c r="O14" i="1"/>
  <c r="N14" i="1"/>
  <c r="M14" i="1"/>
  <c r="L14" i="1"/>
  <c r="K14" i="1"/>
  <c r="J14" i="1"/>
  <c r="I14" i="1"/>
  <c r="H14" i="1"/>
  <c r="G14" i="1"/>
  <c r="F14" i="1"/>
  <c r="E14" i="1"/>
  <c r="D14" i="1"/>
  <c r="C14" i="1"/>
  <c r="B14" i="1"/>
  <c r="A14" i="1"/>
  <c r="Q13" i="1"/>
  <c r="P13" i="1"/>
  <c r="O13" i="1"/>
  <c r="N13" i="1"/>
  <c r="M13" i="1"/>
  <c r="L13" i="1"/>
  <c r="K13" i="1"/>
  <c r="J13" i="1"/>
  <c r="I13" i="1"/>
  <c r="H13" i="1"/>
  <c r="G13" i="1"/>
  <c r="F13" i="1"/>
  <c r="E13" i="1"/>
  <c r="D13" i="1"/>
  <c r="C13" i="1"/>
  <c r="B13" i="1"/>
  <c r="A13" i="1"/>
  <c r="Q12" i="1"/>
  <c r="P12" i="1"/>
  <c r="O12" i="1"/>
  <c r="N12" i="1"/>
  <c r="M12" i="1"/>
  <c r="L12" i="1"/>
  <c r="K12" i="1"/>
  <c r="J12" i="1"/>
  <c r="I12" i="1"/>
  <c r="H12" i="1"/>
  <c r="G12" i="1"/>
  <c r="F12" i="1"/>
  <c r="E12" i="1"/>
  <c r="D12" i="1"/>
  <c r="C12" i="1"/>
  <c r="B12" i="1"/>
  <c r="A12" i="1"/>
  <c r="Q11" i="1"/>
  <c r="P11" i="1"/>
  <c r="O11" i="1"/>
  <c r="N11" i="1"/>
  <c r="M11" i="1"/>
  <c r="L11" i="1"/>
  <c r="K11" i="1"/>
  <c r="J11" i="1"/>
  <c r="I11" i="1"/>
  <c r="H11" i="1"/>
  <c r="G11" i="1"/>
  <c r="F11" i="1"/>
  <c r="E11" i="1"/>
  <c r="D11" i="1"/>
  <c r="C11" i="1"/>
  <c r="B11" i="1"/>
  <c r="A11" i="1"/>
  <c r="Q10" i="1"/>
  <c r="P10" i="1"/>
  <c r="O10" i="1"/>
  <c r="N10" i="1"/>
  <c r="M10" i="1"/>
  <c r="L10" i="1"/>
  <c r="K10" i="1"/>
  <c r="J10" i="1"/>
  <c r="I10" i="1"/>
  <c r="H10" i="1"/>
  <c r="G10" i="1"/>
  <c r="F10" i="1"/>
  <c r="E10" i="1"/>
  <c r="D10" i="1"/>
  <c r="C10" i="1"/>
  <c r="B10" i="1"/>
  <c r="A10" i="1"/>
  <c r="Q9" i="1"/>
  <c r="P9" i="1"/>
  <c r="O9" i="1"/>
  <c r="N9" i="1"/>
  <c r="M9" i="1"/>
  <c r="L9" i="1"/>
  <c r="K9" i="1"/>
  <c r="J9" i="1"/>
  <c r="I9" i="1"/>
  <c r="H9" i="1"/>
  <c r="G9" i="1"/>
  <c r="F9" i="1"/>
  <c r="E9" i="1"/>
  <c r="D9" i="1"/>
  <c r="C9" i="1"/>
  <c r="B9" i="1"/>
  <c r="A9" i="1"/>
  <c r="Q8" i="1"/>
  <c r="P8" i="1"/>
  <c r="O8" i="1"/>
  <c r="N8" i="1"/>
  <c r="M8" i="1"/>
  <c r="L8" i="1"/>
  <c r="K8" i="1"/>
  <c r="J8" i="1"/>
  <c r="I8" i="1"/>
  <c r="H8" i="1"/>
  <c r="G8" i="1"/>
  <c r="F8" i="1"/>
  <c r="E8" i="1"/>
  <c r="D8" i="1"/>
  <c r="C8" i="1"/>
  <c r="B8" i="1"/>
  <c r="A8" i="1"/>
  <c r="Q7" i="1"/>
  <c r="P7" i="1"/>
  <c r="O7" i="1"/>
  <c r="N7" i="1"/>
  <c r="M7" i="1"/>
  <c r="L7" i="1"/>
  <c r="K7" i="1"/>
  <c r="J7" i="1"/>
  <c r="I7" i="1"/>
  <c r="H7" i="1"/>
  <c r="G7" i="1"/>
  <c r="F7" i="1"/>
  <c r="E7" i="1"/>
  <c r="D7" i="1"/>
  <c r="C7" i="1"/>
  <c r="B7" i="1"/>
  <c r="A7" i="1"/>
  <c r="Q6" i="1"/>
  <c r="P6" i="1"/>
  <c r="O6" i="1"/>
  <c r="N6" i="1"/>
  <c r="M6" i="1"/>
  <c r="L6" i="1"/>
  <c r="K6" i="1"/>
  <c r="J6" i="1"/>
  <c r="I6" i="1"/>
  <c r="H6" i="1"/>
  <c r="G6" i="1"/>
  <c r="F6" i="1"/>
  <c r="E6" i="1"/>
  <c r="D6" i="1"/>
  <c r="C6" i="1"/>
  <c r="B6" i="1"/>
  <c r="A6" i="1"/>
  <c r="Q5" i="1"/>
  <c r="P5" i="1"/>
  <c r="O5" i="1"/>
  <c r="N5" i="1"/>
  <c r="M5" i="1"/>
  <c r="L5" i="1"/>
  <c r="K5" i="1"/>
  <c r="J5" i="1"/>
  <c r="I5" i="1"/>
  <c r="H5" i="1"/>
  <c r="G5" i="1"/>
  <c r="F5" i="1"/>
  <c r="E5" i="1"/>
  <c r="D5" i="1"/>
  <c r="C5" i="1"/>
  <c r="B5" i="1"/>
  <c r="A5" i="1"/>
  <c r="Q4" i="1"/>
  <c r="P4" i="1"/>
  <c r="O4" i="1"/>
  <c r="N4" i="1"/>
  <c r="M4" i="1"/>
  <c r="L4" i="1"/>
  <c r="K4" i="1"/>
  <c r="J4" i="1"/>
  <c r="I4" i="1"/>
  <c r="H4" i="1"/>
  <c r="G4" i="1"/>
  <c r="F4" i="1"/>
  <c r="E4" i="1"/>
  <c r="D4" i="1"/>
  <c r="C4" i="1"/>
  <c r="B4" i="1"/>
  <c r="A4" i="1"/>
  <c r="Q3" i="1"/>
  <c r="P3" i="1"/>
  <c r="O3" i="1"/>
  <c r="N3" i="1"/>
  <c r="M3" i="1"/>
  <c r="L3" i="1"/>
  <c r="K3" i="1"/>
  <c r="J3" i="1"/>
  <c r="I3" i="1"/>
  <c r="H3" i="1"/>
  <c r="G3" i="1"/>
  <c r="F3" i="1"/>
  <c r="E3" i="1"/>
  <c r="D3" i="1"/>
  <c r="C3" i="1"/>
  <c r="B3" i="1"/>
  <c r="A3" i="1"/>
  <c r="Q2" i="1"/>
  <c r="P2" i="1"/>
  <c r="O2" i="1"/>
  <c r="N2" i="1"/>
  <c r="M2" i="1"/>
  <c r="L2" i="1"/>
  <c r="K2" i="1"/>
  <c r="J2" i="1"/>
  <c r="I2" i="1"/>
  <c r="H2" i="1"/>
  <c r="G2" i="1"/>
  <c r="F2" i="1"/>
  <c r="E2" i="1"/>
  <c r="D2" i="1"/>
  <c r="C2" i="1"/>
  <c r="B2" i="1"/>
  <c r="A2" i="1"/>
  <c r="Q1" i="1"/>
  <c r="P1" i="1"/>
  <c r="O1" i="1"/>
  <c r="N1" i="1"/>
  <c r="M1" i="1"/>
  <c r="L1" i="1"/>
  <c r="K1" i="1"/>
  <c r="J1" i="1"/>
  <c r="I1" i="1"/>
  <c r="H1" i="1"/>
  <c r="G1" i="1"/>
  <c r="F1" i="1"/>
  <c r="E1" i="1"/>
  <c r="D1" i="1"/>
  <c r="C1" i="1"/>
  <c r="B1" i="1"/>
  <c r="A1" i="1"/>
  <c r="C4" i="2" l="1"/>
  <c r="E4" i="21"/>
  <c r="E54" i="21"/>
  <c r="E50" i="21"/>
  <c r="E46" i="21"/>
  <c r="E42" i="21"/>
  <c r="E38" i="21"/>
  <c r="E34" i="21"/>
  <c r="E30" i="21"/>
  <c r="E26" i="21"/>
  <c r="E22" i="21"/>
  <c r="E18" i="21"/>
  <c r="E14" i="21"/>
  <c r="E10" i="21"/>
  <c r="E6" i="21"/>
  <c r="E48" i="21"/>
  <c r="E40" i="21"/>
  <c r="E32" i="21"/>
  <c r="E24" i="21"/>
  <c r="E16" i="21"/>
  <c r="E8" i="21"/>
  <c r="E51" i="21"/>
  <c r="E43" i="21"/>
  <c r="E35" i="21"/>
  <c r="E27" i="21"/>
  <c r="E19" i="21"/>
  <c r="E11" i="21"/>
  <c r="E53" i="21"/>
  <c r="E49" i="21"/>
  <c r="E45" i="21"/>
  <c r="E41" i="21"/>
  <c r="E37" i="21"/>
  <c r="E33" i="21"/>
  <c r="E29" i="21"/>
  <c r="E25" i="21"/>
  <c r="E21" i="21"/>
  <c r="E17" i="21"/>
  <c r="E13" i="21"/>
  <c r="E9" i="21"/>
  <c r="E5" i="21"/>
  <c r="E52" i="21"/>
  <c r="E44" i="21"/>
  <c r="E36" i="21"/>
  <c r="E28" i="21"/>
  <c r="E20" i="21"/>
  <c r="E12" i="21"/>
  <c r="E55" i="21"/>
  <c r="E47" i="21"/>
  <c r="E39" i="21"/>
  <c r="E31" i="21"/>
  <c r="E23" i="21"/>
  <c r="E15" i="21"/>
  <c r="E7" i="21"/>
  <c r="C55" i="21"/>
  <c r="C51" i="21"/>
  <c r="C47" i="21"/>
  <c r="C43" i="21"/>
  <c r="C39" i="21"/>
  <c r="C35" i="21"/>
  <c r="C31" i="21"/>
  <c r="C27" i="21"/>
  <c r="C23" i="21"/>
  <c r="C19" i="21"/>
  <c r="C15" i="21"/>
  <c r="C11" i="21"/>
  <c r="C7" i="21"/>
  <c r="C50" i="21"/>
  <c r="C46" i="21"/>
  <c r="C54" i="21"/>
  <c r="C42" i="21"/>
  <c r="C38" i="21"/>
  <c r="C34" i="21"/>
  <c r="C30" i="21"/>
  <c r="D30" i="21" s="1"/>
  <c r="C26" i="21"/>
  <c r="C22" i="21"/>
  <c r="C18" i="21"/>
  <c r="C14" i="21"/>
  <c r="C10" i="21"/>
  <c r="C6" i="21"/>
  <c r="C9" i="21"/>
  <c r="C52" i="21"/>
  <c r="C44" i="21"/>
  <c r="C36" i="21"/>
  <c r="C28" i="21"/>
  <c r="C20" i="21"/>
  <c r="C12" i="21"/>
  <c r="C4" i="21"/>
  <c r="D4" i="21" s="1"/>
  <c r="C53" i="21"/>
  <c r="C49" i="21"/>
  <c r="C45" i="21"/>
  <c r="C41" i="21"/>
  <c r="C37" i="21"/>
  <c r="C33" i="21"/>
  <c r="C29" i="21"/>
  <c r="C25" i="21"/>
  <c r="C21" i="21"/>
  <c r="C17" i="21"/>
  <c r="C13" i="21"/>
  <c r="C5" i="21"/>
  <c r="C48" i="21"/>
  <c r="C40" i="21"/>
  <c r="C32" i="21"/>
  <c r="C24" i="21"/>
  <c r="C16" i="21"/>
  <c r="C8" i="21"/>
  <c r="E47" i="12"/>
  <c r="C4" i="12"/>
  <c r="E55" i="13"/>
  <c r="C55" i="13"/>
  <c r="E54" i="13"/>
  <c r="C54" i="13"/>
  <c r="E53" i="13"/>
  <c r="C53" i="13"/>
  <c r="E52" i="13"/>
  <c r="C52" i="13"/>
  <c r="E51" i="13"/>
  <c r="C51" i="13"/>
  <c r="E50" i="13"/>
  <c r="C50" i="13"/>
  <c r="E49" i="13"/>
  <c r="C49" i="13"/>
  <c r="E48" i="13"/>
  <c r="C48" i="13"/>
  <c r="E47" i="13"/>
  <c r="C47" i="13"/>
  <c r="E46" i="13"/>
  <c r="C46" i="13"/>
  <c r="E45" i="13"/>
  <c r="C45" i="13"/>
  <c r="E44" i="13"/>
  <c r="C44" i="13"/>
  <c r="E43" i="13"/>
  <c r="C43" i="13"/>
  <c r="E42" i="13"/>
  <c r="C42" i="13"/>
  <c r="E41" i="13"/>
  <c r="C41" i="13"/>
  <c r="E40" i="13"/>
  <c r="C40" i="13"/>
  <c r="E39" i="13"/>
  <c r="C39" i="13"/>
  <c r="E38" i="13"/>
  <c r="C38" i="13"/>
  <c r="E37" i="13"/>
  <c r="C37" i="13"/>
  <c r="E36" i="13"/>
  <c r="C36" i="13"/>
  <c r="E35" i="13"/>
  <c r="C35" i="13"/>
  <c r="E34" i="13"/>
  <c r="C34" i="13"/>
  <c r="E33" i="13"/>
  <c r="C33" i="13"/>
  <c r="E32" i="13"/>
  <c r="C32" i="13"/>
  <c r="E31" i="13"/>
  <c r="C31" i="13"/>
  <c r="E30" i="13"/>
  <c r="C30" i="13"/>
  <c r="E29" i="13"/>
  <c r="C29" i="13"/>
  <c r="E28" i="13"/>
  <c r="C28" i="13"/>
  <c r="E27" i="13"/>
  <c r="C27" i="13"/>
  <c r="E26" i="13"/>
  <c r="C26" i="13"/>
  <c r="E25" i="13"/>
  <c r="C25" i="13"/>
  <c r="E24" i="13"/>
  <c r="C24" i="13"/>
  <c r="E23" i="13"/>
  <c r="C23" i="13"/>
  <c r="E22" i="13"/>
  <c r="C22" i="13"/>
  <c r="E21" i="13"/>
  <c r="C21" i="13"/>
  <c r="E20" i="13"/>
  <c r="C20" i="13"/>
  <c r="E19" i="13"/>
  <c r="C19" i="13"/>
  <c r="E18" i="13"/>
  <c r="C18" i="13"/>
  <c r="E17" i="13"/>
  <c r="C17" i="13"/>
  <c r="E16" i="13"/>
  <c r="C16" i="13"/>
  <c r="E15" i="13"/>
  <c r="C15" i="13"/>
  <c r="E14" i="13"/>
  <c r="C14" i="13"/>
  <c r="E13" i="13"/>
  <c r="C13" i="13"/>
  <c r="E12" i="13"/>
  <c r="C12" i="13"/>
  <c r="E11" i="13"/>
  <c r="C11" i="13"/>
  <c r="E10" i="13"/>
  <c r="C10" i="13"/>
  <c r="E9" i="13"/>
  <c r="C9" i="13"/>
  <c r="E8" i="13"/>
  <c r="C8" i="13"/>
  <c r="E7" i="13"/>
  <c r="C7" i="13"/>
  <c r="E6" i="13"/>
  <c r="C6" i="13"/>
  <c r="E5" i="13"/>
  <c r="C5" i="13"/>
  <c r="E4" i="13"/>
  <c r="C4" i="13"/>
  <c r="E55" i="12"/>
  <c r="C55" i="12"/>
  <c r="E54" i="12"/>
  <c r="C54" i="12"/>
  <c r="E53" i="12"/>
  <c r="C53" i="12"/>
  <c r="E52" i="12"/>
  <c r="C52" i="12"/>
  <c r="E51" i="12"/>
  <c r="C51" i="12"/>
  <c r="E50" i="12"/>
  <c r="C50" i="12"/>
  <c r="E49" i="12"/>
  <c r="C49" i="12"/>
  <c r="E48" i="12"/>
  <c r="C48"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E10" i="12"/>
  <c r="C10" i="12"/>
  <c r="E9" i="12"/>
  <c r="C9" i="12"/>
  <c r="E8" i="12"/>
  <c r="C8" i="12"/>
  <c r="E7" i="12"/>
  <c r="C7" i="12"/>
  <c r="E6" i="12"/>
  <c r="C6" i="12"/>
  <c r="E5" i="12"/>
  <c r="C5" i="12"/>
  <c r="E4" i="12"/>
  <c r="E55" i="11"/>
  <c r="C55" i="11"/>
  <c r="E54" i="11"/>
  <c r="C54" i="11"/>
  <c r="E53" i="11"/>
  <c r="C53" i="11"/>
  <c r="E52" i="11"/>
  <c r="C52" i="11"/>
  <c r="E51" i="11"/>
  <c r="C51" i="11"/>
  <c r="E50" i="11"/>
  <c r="C50" i="11"/>
  <c r="E49" i="11"/>
  <c r="C49" i="11"/>
  <c r="E48" i="11"/>
  <c r="C48" i="11"/>
  <c r="E47" i="11"/>
  <c r="C47" i="11"/>
  <c r="E46" i="11"/>
  <c r="C46" i="11"/>
  <c r="E45" i="11"/>
  <c r="C45" i="11"/>
  <c r="E44" i="11"/>
  <c r="C44" i="11"/>
  <c r="E43" i="11"/>
  <c r="C43" i="11"/>
  <c r="E42" i="11"/>
  <c r="C42" i="11"/>
  <c r="E41" i="11"/>
  <c r="C41" i="11"/>
  <c r="E40" i="11"/>
  <c r="C40" i="11"/>
  <c r="E39" i="11"/>
  <c r="C39" i="11"/>
  <c r="E38" i="11"/>
  <c r="C38" i="11"/>
  <c r="E37" i="11"/>
  <c r="C37" i="11"/>
  <c r="E36" i="11"/>
  <c r="C36" i="11"/>
  <c r="E35" i="11"/>
  <c r="C35" i="11"/>
  <c r="E34" i="11"/>
  <c r="C34" i="11"/>
  <c r="E33" i="11"/>
  <c r="C33" i="11"/>
  <c r="E32" i="11"/>
  <c r="C32" i="11"/>
  <c r="E31" i="11"/>
  <c r="C31" i="11"/>
  <c r="E30" i="11"/>
  <c r="C30" i="11"/>
  <c r="E29" i="11"/>
  <c r="C29" i="11"/>
  <c r="E28" i="11"/>
  <c r="C28" i="11"/>
  <c r="E27" i="11"/>
  <c r="C27" i="11"/>
  <c r="E26" i="11"/>
  <c r="C26" i="11"/>
  <c r="E25" i="11"/>
  <c r="C25" i="11"/>
  <c r="E24" i="11"/>
  <c r="C24" i="11"/>
  <c r="E23" i="11"/>
  <c r="C23" i="11"/>
  <c r="E22" i="11"/>
  <c r="C22" i="11"/>
  <c r="E21" i="11"/>
  <c r="C21" i="11"/>
  <c r="E20" i="11"/>
  <c r="C20" i="11"/>
  <c r="E19" i="11"/>
  <c r="C19" i="11"/>
  <c r="E18" i="11"/>
  <c r="C18" i="11"/>
  <c r="E17" i="11"/>
  <c r="C17" i="11"/>
  <c r="E16" i="11"/>
  <c r="C16" i="11"/>
  <c r="E15" i="11"/>
  <c r="C15" i="11"/>
  <c r="E14" i="11"/>
  <c r="C14" i="11"/>
  <c r="E13" i="11"/>
  <c r="C13" i="11"/>
  <c r="E12" i="11"/>
  <c r="C12" i="11"/>
  <c r="E11" i="11"/>
  <c r="C11" i="11"/>
  <c r="E10" i="11"/>
  <c r="C10" i="11"/>
  <c r="E9" i="11"/>
  <c r="C9" i="11"/>
  <c r="E8" i="11"/>
  <c r="C8" i="11"/>
  <c r="E7" i="11"/>
  <c r="C7" i="11"/>
  <c r="E6" i="11"/>
  <c r="C6" i="11"/>
  <c r="E5" i="11"/>
  <c r="C5" i="11"/>
  <c r="E4" i="11"/>
  <c r="C4" i="11"/>
  <c r="E55" i="18"/>
  <c r="C55" i="18"/>
  <c r="E54" i="18"/>
  <c r="C54" i="18"/>
  <c r="E53" i="18"/>
  <c r="C53" i="18"/>
  <c r="E52" i="18"/>
  <c r="C52" i="18"/>
  <c r="E51" i="18"/>
  <c r="C51" i="18"/>
  <c r="E50" i="18"/>
  <c r="C50" i="18"/>
  <c r="E49" i="18"/>
  <c r="C49" i="18"/>
  <c r="E48" i="18"/>
  <c r="C48" i="18"/>
  <c r="E47" i="18"/>
  <c r="C47" i="18"/>
  <c r="E46" i="18"/>
  <c r="C46" i="18"/>
  <c r="E45" i="18"/>
  <c r="C45" i="18"/>
  <c r="E44" i="18"/>
  <c r="C44" i="18"/>
  <c r="E43" i="18"/>
  <c r="C43" i="18"/>
  <c r="E42" i="18"/>
  <c r="C42" i="18"/>
  <c r="E41" i="18"/>
  <c r="C41" i="18"/>
  <c r="E40" i="18"/>
  <c r="C40" i="18"/>
  <c r="E39" i="18"/>
  <c r="C39" i="18"/>
  <c r="E38" i="18"/>
  <c r="C38" i="18"/>
  <c r="E37" i="18"/>
  <c r="C37" i="18"/>
  <c r="E36" i="18"/>
  <c r="C36" i="18"/>
  <c r="E35" i="18"/>
  <c r="C35" i="18"/>
  <c r="E34" i="18"/>
  <c r="C34" i="18"/>
  <c r="E33" i="18"/>
  <c r="C33" i="18"/>
  <c r="E32" i="18"/>
  <c r="C32" i="18"/>
  <c r="E31" i="18"/>
  <c r="C31" i="18"/>
  <c r="E30" i="18"/>
  <c r="C30" i="18"/>
  <c r="E29" i="18"/>
  <c r="C29" i="18"/>
  <c r="E28" i="18"/>
  <c r="C28" i="18"/>
  <c r="E27" i="18"/>
  <c r="C27" i="18"/>
  <c r="E26" i="18"/>
  <c r="C26" i="18"/>
  <c r="E25" i="18"/>
  <c r="C25" i="18"/>
  <c r="E24" i="18"/>
  <c r="C24" i="18"/>
  <c r="E23" i="18"/>
  <c r="C23" i="18"/>
  <c r="E22" i="18"/>
  <c r="C22" i="18"/>
  <c r="E21" i="18"/>
  <c r="C21" i="18"/>
  <c r="E20" i="18"/>
  <c r="C20" i="18"/>
  <c r="E19" i="18"/>
  <c r="C19" i="18"/>
  <c r="E18" i="18"/>
  <c r="C18" i="18"/>
  <c r="E17" i="18"/>
  <c r="C17" i="18"/>
  <c r="E16" i="18"/>
  <c r="C16" i="18"/>
  <c r="E15" i="18"/>
  <c r="C15" i="18"/>
  <c r="E14" i="18"/>
  <c r="C14" i="18"/>
  <c r="E13" i="18"/>
  <c r="C13" i="18"/>
  <c r="E12" i="18"/>
  <c r="C12" i="18"/>
  <c r="E11" i="18"/>
  <c r="C11" i="18"/>
  <c r="E10" i="18"/>
  <c r="C10" i="18"/>
  <c r="E9" i="18"/>
  <c r="C9" i="18"/>
  <c r="E8" i="18"/>
  <c r="C8" i="18"/>
  <c r="E7" i="18"/>
  <c r="C7" i="18"/>
  <c r="E6" i="18"/>
  <c r="C6" i="18"/>
  <c r="E5" i="18"/>
  <c r="C5" i="18"/>
  <c r="E4" i="18"/>
  <c r="C4" i="18"/>
  <c r="E55" i="10"/>
  <c r="C55" i="10"/>
  <c r="E54" i="10"/>
  <c r="C54" i="10"/>
  <c r="E53" i="10"/>
  <c r="C53" i="10"/>
  <c r="E52" i="10"/>
  <c r="C52" i="10"/>
  <c r="E51" i="10"/>
  <c r="C51" i="10"/>
  <c r="E50" i="10"/>
  <c r="C50" i="10"/>
  <c r="E49" i="10"/>
  <c r="C49" i="10"/>
  <c r="E48" i="10"/>
  <c r="C48" i="10"/>
  <c r="E47" i="10"/>
  <c r="C47" i="10"/>
  <c r="E46" i="10"/>
  <c r="C46" i="10"/>
  <c r="E45" i="10"/>
  <c r="C45" i="10"/>
  <c r="E44" i="10"/>
  <c r="C44" i="10"/>
  <c r="E43" i="10"/>
  <c r="C43" i="10"/>
  <c r="E42" i="10"/>
  <c r="C42" i="10"/>
  <c r="E41" i="10"/>
  <c r="C41" i="10"/>
  <c r="E40" i="10"/>
  <c r="C40" i="10"/>
  <c r="E39" i="10"/>
  <c r="C39" i="10"/>
  <c r="E38" i="10"/>
  <c r="C38" i="10"/>
  <c r="E37" i="10"/>
  <c r="C37" i="10"/>
  <c r="E36" i="10"/>
  <c r="C36" i="10"/>
  <c r="E35" i="10"/>
  <c r="C35" i="10"/>
  <c r="E34" i="10"/>
  <c r="C34" i="10"/>
  <c r="E33" i="10"/>
  <c r="C33" i="10"/>
  <c r="E32" i="10"/>
  <c r="C32" i="10"/>
  <c r="E31" i="10"/>
  <c r="C31" i="10"/>
  <c r="E30" i="10"/>
  <c r="C30" i="10"/>
  <c r="E29" i="10"/>
  <c r="C29" i="10"/>
  <c r="E28" i="10"/>
  <c r="C28" i="10"/>
  <c r="E27" i="10"/>
  <c r="C27" i="10"/>
  <c r="E26" i="10"/>
  <c r="C26" i="10"/>
  <c r="E25" i="10"/>
  <c r="C25" i="10"/>
  <c r="E24" i="10"/>
  <c r="C24" i="10"/>
  <c r="E23" i="10"/>
  <c r="C23" i="10"/>
  <c r="E22" i="10"/>
  <c r="C22" i="10"/>
  <c r="E21" i="10"/>
  <c r="C21" i="10"/>
  <c r="E20" i="10"/>
  <c r="C20" i="10"/>
  <c r="E19" i="10"/>
  <c r="C19" i="10"/>
  <c r="E18" i="10"/>
  <c r="C18" i="10"/>
  <c r="E17" i="10"/>
  <c r="C17" i="10"/>
  <c r="E16" i="10"/>
  <c r="C16" i="10"/>
  <c r="E15" i="10"/>
  <c r="C15" i="10"/>
  <c r="E14" i="10"/>
  <c r="C14" i="10"/>
  <c r="E13" i="10"/>
  <c r="C13" i="10"/>
  <c r="E12" i="10"/>
  <c r="C12" i="10"/>
  <c r="E11" i="10"/>
  <c r="C11" i="10"/>
  <c r="E10" i="10"/>
  <c r="C10" i="10"/>
  <c r="E9" i="10"/>
  <c r="C9" i="10"/>
  <c r="E8" i="10"/>
  <c r="C8" i="10"/>
  <c r="E7" i="10"/>
  <c r="C7" i="10"/>
  <c r="E6" i="10"/>
  <c r="C6" i="10"/>
  <c r="E5" i="10"/>
  <c r="C5" i="10"/>
  <c r="E4" i="10"/>
  <c r="C4" i="10"/>
  <c r="E55" i="20"/>
  <c r="C55" i="20"/>
  <c r="E54" i="20"/>
  <c r="C54" i="20"/>
  <c r="E53" i="20"/>
  <c r="C53" i="20"/>
  <c r="E52" i="20"/>
  <c r="C52" i="20"/>
  <c r="E51" i="20"/>
  <c r="C51" i="20"/>
  <c r="E50" i="20"/>
  <c r="C50" i="20"/>
  <c r="E49" i="20"/>
  <c r="C49" i="20"/>
  <c r="E48" i="20"/>
  <c r="C48" i="20"/>
  <c r="E47" i="20"/>
  <c r="C47" i="20"/>
  <c r="E46" i="20"/>
  <c r="C46" i="20"/>
  <c r="E45" i="20"/>
  <c r="C45" i="20"/>
  <c r="E44" i="20"/>
  <c r="C44" i="20"/>
  <c r="E43" i="20"/>
  <c r="C43" i="20"/>
  <c r="E42" i="20"/>
  <c r="C42" i="20"/>
  <c r="E41" i="20"/>
  <c r="C41" i="20"/>
  <c r="E40" i="20"/>
  <c r="C40" i="20"/>
  <c r="E39" i="20"/>
  <c r="C39" i="20"/>
  <c r="E38" i="20"/>
  <c r="C38" i="20"/>
  <c r="E37" i="20"/>
  <c r="C37" i="20"/>
  <c r="E36" i="20"/>
  <c r="C36" i="20"/>
  <c r="E35" i="20"/>
  <c r="C35" i="20"/>
  <c r="E34" i="20"/>
  <c r="C34" i="20"/>
  <c r="E33" i="20"/>
  <c r="C33" i="20"/>
  <c r="E32" i="20"/>
  <c r="C32" i="20"/>
  <c r="E31" i="20"/>
  <c r="C31" i="20"/>
  <c r="E30" i="20"/>
  <c r="C30" i="20"/>
  <c r="E29" i="20"/>
  <c r="C29" i="20"/>
  <c r="E28" i="20"/>
  <c r="C28" i="20"/>
  <c r="E27" i="20"/>
  <c r="C27" i="20"/>
  <c r="E26" i="20"/>
  <c r="C26" i="20"/>
  <c r="E25" i="20"/>
  <c r="C25" i="20"/>
  <c r="E24" i="20"/>
  <c r="C24" i="20"/>
  <c r="E23" i="20"/>
  <c r="C23" i="20"/>
  <c r="E22" i="20"/>
  <c r="C22" i="20"/>
  <c r="E21" i="20"/>
  <c r="C21" i="20"/>
  <c r="E20" i="20"/>
  <c r="C20" i="20"/>
  <c r="E19" i="20"/>
  <c r="C19" i="20"/>
  <c r="E18" i="20"/>
  <c r="C18" i="20"/>
  <c r="E17" i="20"/>
  <c r="C17" i="20"/>
  <c r="E16" i="20"/>
  <c r="C16" i="20"/>
  <c r="E15" i="20"/>
  <c r="C15" i="20"/>
  <c r="E14" i="20"/>
  <c r="C14" i="20"/>
  <c r="E13" i="20"/>
  <c r="C13" i="20"/>
  <c r="E12" i="20"/>
  <c r="C12" i="20"/>
  <c r="E11" i="20"/>
  <c r="C11" i="20"/>
  <c r="E10" i="20"/>
  <c r="C10" i="20"/>
  <c r="E9" i="20"/>
  <c r="C9" i="20"/>
  <c r="E8" i="20"/>
  <c r="C8" i="20"/>
  <c r="E7" i="20"/>
  <c r="C7" i="20"/>
  <c r="E6" i="20"/>
  <c r="C6" i="20"/>
  <c r="E5" i="20"/>
  <c r="C5" i="20"/>
  <c r="E4" i="20"/>
  <c r="C4" i="20"/>
  <c r="E55" i="9"/>
  <c r="C55" i="9"/>
  <c r="E54" i="9"/>
  <c r="C54" i="9"/>
  <c r="E53" i="9"/>
  <c r="C53" i="9"/>
  <c r="E52" i="9"/>
  <c r="C52" i="9"/>
  <c r="E51" i="9"/>
  <c r="C51" i="9"/>
  <c r="E50" i="9"/>
  <c r="C50" i="9"/>
  <c r="E49" i="9"/>
  <c r="C49" i="9"/>
  <c r="E48" i="9"/>
  <c r="C48" i="9"/>
  <c r="E47" i="9"/>
  <c r="C47" i="9"/>
  <c r="E46" i="9"/>
  <c r="C46" i="9"/>
  <c r="E45" i="9"/>
  <c r="C45" i="9"/>
  <c r="E44" i="9"/>
  <c r="C44" i="9"/>
  <c r="E43" i="9"/>
  <c r="C43" i="9"/>
  <c r="E42" i="9"/>
  <c r="C42" i="9"/>
  <c r="E41" i="9"/>
  <c r="C41" i="9"/>
  <c r="E40" i="9"/>
  <c r="C40" i="9"/>
  <c r="E39" i="9"/>
  <c r="C39" i="9"/>
  <c r="E38" i="9"/>
  <c r="C38" i="9"/>
  <c r="E37" i="9"/>
  <c r="C37" i="9"/>
  <c r="E36" i="9"/>
  <c r="C36" i="9"/>
  <c r="E35" i="9"/>
  <c r="C35" i="9"/>
  <c r="E34" i="9"/>
  <c r="C34" i="9"/>
  <c r="E33" i="9"/>
  <c r="C33" i="9"/>
  <c r="E32" i="9"/>
  <c r="C32" i="9"/>
  <c r="E31" i="9"/>
  <c r="C31" i="9"/>
  <c r="E30" i="9"/>
  <c r="C30" i="9"/>
  <c r="E29" i="9"/>
  <c r="C29" i="9"/>
  <c r="E28" i="9"/>
  <c r="C28" i="9"/>
  <c r="E27" i="9"/>
  <c r="C27" i="9"/>
  <c r="E26" i="9"/>
  <c r="C26" i="9"/>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 r="E10" i="9"/>
  <c r="C10" i="9"/>
  <c r="E9" i="9"/>
  <c r="C9" i="9"/>
  <c r="E8" i="9"/>
  <c r="C8" i="9"/>
  <c r="E7" i="9"/>
  <c r="C7" i="9"/>
  <c r="E6" i="9"/>
  <c r="C6" i="9"/>
  <c r="E5" i="9"/>
  <c r="C5" i="9"/>
  <c r="E4" i="9"/>
  <c r="C4" i="9"/>
  <c r="E55" i="5"/>
  <c r="C55" i="5"/>
  <c r="E54" i="5"/>
  <c r="C54" i="5"/>
  <c r="E53" i="5"/>
  <c r="C53" i="5"/>
  <c r="E52" i="5"/>
  <c r="C52" i="5"/>
  <c r="E51" i="5"/>
  <c r="C51" i="5"/>
  <c r="E50" i="5"/>
  <c r="C50" i="5"/>
  <c r="E49" i="5"/>
  <c r="C49" i="5"/>
  <c r="E48" i="5"/>
  <c r="C48" i="5"/>
  <c r="E47" i="5"/>
  <c r="C47" i="5"/>
  <c r="E46" i="5"/>
  <c r="C46" i="5"/>
  <c r="E45" i="5"/>
  <c r="C45" i="5"/>
  <c r="E44" i="5"/>
  <c r="C44" i="5"/>
  <c r="E43" i="5"/>
  <c r="C43" i="5"/>
  <c r="E42" i="5"/>
  <c r="C42" i="5"/>
  <c r="E41" i="5"/>
  <c r="C41" i="5"/>
  <c r="E40" i="5"/>
  <c r="C40" i="5"/>
  <c r="E39" i="5"/>
  <c r="C39" i="5"/>
  <c r="E38" i="5"/>
  <c r="C38" i="5"/>
  <c r="E37" i="5"/>
  <c r="C37" i="5"/>
  <c r="E36" i="5"/>
  <c r="C36" i="5"/>
  <c r="E35" i="5"/>
  <c r="C35" i="5"/>
  <c r="E34" i="5"/>
  <c r="C34" i="5"/>
  <c r="E33" i="5"/>
  <c r="C33" i="5"/>
  <c r="E32" i="5"/>
  <c r="C32" i="5"/>
  <c r="E31" i="5"/>
  <c r="C31" i="5"/>
  <c r="E30" i="5"/>
  <c r="C30" i="5"/>
  <c r="E29" i="5"/>
  <c r="C29" i="5"/>
  <c r="E28" i="5"/>
  <c r="C28" i="5"/>
  <c r="E27" i="5"/>
  <c r="C27" i="5"/>
  <c r="E26" i="5"/>
  <c r="C26" i="5"/>
  <c r="E25" i="5"/>
  <c r="C25" i="5"/>
  <c r="E24" i="5"/>
  <c r="C24" i="5"/>
  <c r="E23" i="5"/>
  <c r="C23" i="5"/>
  <c r="E22" i="5"/>
  <c r="C22" i="5"/>
  <c r="E21" i="5"/>
  <c r="C21" i="5"/>
  <c r="E20" i="5"/>
  <c r="C20" i="5"/>
  <c r="E19" i="5"/>
  <c r="C19" i="5"/>
  <c r="E18" i="5"/>
  <c r="C18" i="5"/>
  <c r="E17" i="5"/>
  <c r="C17" i="5"/>
  <c r="E16" i="5"/>
  <c r="C16" i="5"/>
  <c r="E15" i="5"/>
  <c r="C15" i="5"/>
  <c r="E14" i="5"/>
  <c r="C14" i="5"/>
  <c r="E13" i="5"/>
  <c r="C13" i="5"/>
  <c r="E12" i="5"/>
  <c r="C12" i="5"/>
  <c r="E11" i="5"/>
  <c r="C11" i="5"/>
  <c r="E10" i="5"/>
  <c r="C10" i="5"/>
  <c r="E9" i="5"/>
  <c r="C9" i="5"/>
  <c r="E8" i="5"/>
  <c r="C8" i="5"/>
  <c r="E7" i="5"/>
  <c r="C7" i="5"/>
  <c r="E6" i="5"/>
  <c r="C6" i="5"/>
  <c r="E5" i="5"/>
  <c r="C5" i="5"/>
  <c r="E4" i="5"/>
  <c r="C4" i="5"/>
  <c r="E55" i="17"/>
  <c r="C55" i="17"/>
  <c r="E54" i="17"/>
  <c r="C54" i="17"/>
  <c r="E53" i="17"/>
  <c r="C53" i="17"/>
  <c r="E52" i="17"/>
  <c r="C52" i="17"/>
  <c r="E51" i="17"/>
  <c r="C51" i="17"/>
  <c r="E50" i="17"/>
  <c r="C50" i="17"/>
  <c r="E49" i="17"/>
  <c r="C49" i="17"/>
  <c r="E48" i="17"/>
  <c r="C48" i="17"/>
  <c r="E47" i="17"/>
  <c r="C47" i="17"/>
  <c r="E46" i="17"/>
  <c r="C46" i="17"/>
  <c r="E45" i="17"/>
  <c r="C45" i="17"/>
  <c r="E44" i="17"/>
  <c r="C44" i="17"/>
  <c r="E43" i="17"/>
  <c r="C43" i="17"/>
  <c r="E42" i="17"/>
  <c r="C42" i="17"/>
  <c r="E41" i="17"/>
  <c r="C41" i="17"/>
  <c r="E40" i="17"/>
  <c r="C40" i="17"/>
  <c r="E39" i="17"/>
  <c r="C39" i="17"/>
  <c r="E38" i="17"/>
  <c r="C38" i="17"/>
  <c r="E37" i="17"/>
  <c r="C37" i="17"/>
  <c r="E36" i="17"/>
  <c r="C36" i="17"/>
  <c r="E35" i="17"/>
  <c r="C35" i="17"/>
  <c r="E34" i="17"/>
  <c r="C34" i="17"/>
  <c r="E33" i="17"/>
  <c r="C33" i="17"/>
  <c r="E32" i="17"/>
  <c r="C32" i="17"/>
  <c r="E31" i="17"/>
  <c r="C31" i="17"/>
  <c r="E30" i="17"/>
  <c r="C30" i="17"/>
  <c r="E29" i="17"/>
  <c r="C29" i="17"/>
  <c r="E28" i="17"/>
  <c r="C28" i="17"/>
  <c r="E27" i="17"/>
  <c r="C27" i="17"/>
  <c r="E26" i="17"/>
  <c r="C26" i="17"/>
  <c r="E25" i="17"/>
  <c r="C25" i="17"/>
  <c r="E24" i="17"/>
  <c r="C24" i="17"/>
  <c r="E23" i="17"/>
  <c r="C23" i="17"/>
  <c r="E22" i="17"/>
  <c r="C22" i="17"/>
  <c r="E21" i="17"/>
  <c r="C21" i="17"/>
  <c r="E20" i="17"/>
  <c r="C20" i="17"/>
  <c r="E19" i="17"/>
  <c r="C19" i="17"/>
  <c r="E18" i="17"/>
  <c r="C18" i="17"/>
  <c r="E17" i="17"/>
  <c r="C17" i="17"/>
  <c r="E16" i="17"/>
  <c r="C16" i="17"/>
  <c r="E15" i="17"/>
  <c r="C15" i="17"/>
  <c r="E14" i="17"/>
  <c r="C14" i="17"/>
  <c r="E13" i="17"/>
  <c r="C13" i="17"/>
  <c r="E12" i="17"/>
  <c r="C12" i="17"/>
  <c r="E11" i="17"/>
  <c r="C11" i="17"/>
  <c r="E10" i="17"/>
  <c r="C10" i="17"/>
  <c r="E9" i="17"/>
  <c r="C9" i="17"/>
  <c r="E8" i="17"/>
  <c r="C8" i="17"/>
  <c r="E7" i="17"/>
  <c r="C7" i="17"/>
  <c r="E6" i="17"/>
  <c r="C6" i="17"/>
  <c r="E5" i="17"/>
  <c r="C5" i="17"/>
  <c r="E4" i="17"/>
  <c r="C4" i="17"/>
  <c r="E55" i="16"/>
  <c r="C55" i="16"/>
  <c r="E54" i="16"/>
  <c r="C54" i="16"/>
  <c r="E53" i="16"/>
  <c r="C53" i="16"/>
  <c r="E52" i="16"/>
  <c r="C52" i="16"/>
  <c r="E51" i="16"/>
  <c r="C51" i="16"/>
  <c r="E50" i="16"/>
  <c r="C50" i="16"/>
  <c r="E49" i="16"/>
  <c r="C49" i="16"/>
  <c r="E48" i="16"/>
  <c r="C48" i="16"/>
  <c r="E47" i="16"/>
  <c r="C47" i="16"/>
  <c r="E46" i="16"/>
  <c r="C46" i="16"/>
  <c r="E45" i="16"/>
  <c r="C45" i="16"/>
  <c r="E44" i="16"/>
  <c r="C44" i="16"/>
  <c r="E43" i="16"/>
  <c r="C43" i="16"/>
  <c r="E42" i="16"/>
  <c r="C42" i="16"/>
  <c r="E41" i="16"/>
  <c r="C41" i="16"/>
  <c r="E40" i="16"/>
  <c r="C40" i="16"/>
  <c r="E39" i="16"/>
  <c r="C39" i="16"/>
  <c r="E38" i="16"/>
  <c r="C38" i="16"/>
  <c r="E37" i="16"/>
  <c r="C37" i="16"/>
  <c r="E36" i="16"/>
  <c r="C36" i="16"/>
  <c r="E35" i="16"/>
  <c r="C35" i="16"/>
  <c r="E34" i="16"/>
  <c r="C34" i="16"/>
  <c r="E33" i="16"/>
  <c r="C33" i="16"/>
  <c r="E32" i="16"/>
  <c r="C32" i="16"/>
  <c r="E31" i="16"/>
  <c r="C31" i="16"/>
  <c r="E30" i="16"/>
  <c r="C30" i="16"/>
  <c r="E29" i="16"/>
  <c r="C29" i="16"/>
  <c r="E28" i="16"/>
  <c r="C28" i="16"/>
  <c r="E27" i="16"/>
  <c r="C27" i="16"/>
  <c r="E26" i="16"/>
  <c r="C26" i="16"/>
  <c r="E25" i="16"/>
  <c r="C25" i="16"/>
  <c r="E24" i="16"/>
  <c r="C24" i="16"/>
  <c r="E23" i="16"/>
  <c r="C23" i="16"/>
  <c r="E22" i="16"/>
  <c r="C22" i="16"/>
  <c r="E21" i="16"/>
  <c r="C21" i="16"/>
  <c r="E20" i="16"/>
  <c r="C20" i="16"/>
  <c r="E19" i="16"/>
  <c r="C19" i="16"/>
  <c r="E18" i="16"/>
  <c r="C18" i="16"/>
  <c r="E17" i="16"/>
  <c r="C17" i="16"/>
  <c r="E16" i="16"/>
  <c r="C16" i="16"/>
  <c r="E15" i="16"/>
  <c r="C15" i="16"/>
  <c r="E14" i="16"/>
  <c r="C14" i="16"/>
  <c r="E13" i="16"/>
  <c r="C13" i="16"/>
  <c r="E12" i="16"/>
  <c r="C12" i="16"/>
  <c r="E11" i="16"/>
  <c r="C11" i="16"/>
  <c r="E10" i="16"/>
  <c r="C10" i="16"/>
  <c r="E9" i="16"/>
  <c r="C9" i="16"/>
  <c r="E8" i="16"/>
  <c r="C8" i="16"/>
  <c r="E7" i="16"/>
  <c r="C7" i="16"/>
  <c r="E6" i="16"/>
  <c r="C6" i="16"/>
  <c r="E5" i="16"/>
  <c r="C5" i="16"/>
  <c r="E4" i="16"/>
  <c r="C4" i="16"/>
  <c r="E55" i="14"/>
  <c r="C55" i="14"/>
  <c r="E54" i="14"/>
  <c r="C54" i="14"/>
  <c r="E53" i="14"/>
  <c r="C53" i="14"/>
  <c r="E52" i="14"/>
  <c r="C52" i="14"/>
  <c r="E51" i="14"/>
  <c r="C51" i="14"/>
  <c r="E50" i="14"/>
  <c r="C50" i="14"/>
  <c r="E49" i="14"/>
  <c r="C49" i="14"/>
  <c r="E48" i="14"/>
  <c r="C48" i="14"/>
  <c r="E47" i="14"/>
  <c r="C47" i="14"/>
  <c r="E46" i="14"/>
  <c r="C46" i="14"/>
  <c r="E45" i="14"/>
  <c r="C45" i="14"/>
  <c r="E44" i="14"/>
  <c r="C44" i="14"/>
  <c r="E43" i="14"/>
  <c r="C43" i="14"/>
  <c r="E42" i="14"/>
  <c r="C42" i="14"/>
  <c r="E41" i="14"/>
  <c r="C41" i="14"/>
  <c r="E40" i="14"/>
  <c r="C40" i="14"/>
  <c r="E39" i="14"/>
  <c r="C39" i="14"/>
  <c r="E38" i="14"/>
  <c r="C38" i="14"/>
  <c r="E37" i="14"/>
  <c r="C37" i="14"/>
  <c r="E36" i="14"/>
  <c r="C36" i="14"/>
  <c r="E35" i="14"/>
  <c r="C35" i="14"/>
  <c r="E34" i="14"/>
  <c r="C34" i="14"/>
  <c r="E33" i="14"/>
  <c r="C33" i="14"/>
  <c r="E32" i="14"/>
  <c r="C32" i="14"/>
  <c r="E31" i="14"/>
  <c r="C31" i="14"/>
  <c r="E30" i="14"/>
  <c r="C30" i="14"/>
  <c r="E29" i="14"/>
  <c r="C29" i="14"/>
  <c r="E28" i="14"/>
  <c r="C28" i="14"/>
  <c r="E27" i="14"/>
  <c r="C27" i="14"/>
  <c r="E26" i="14"/>
  <c r="C26" i="14"/>
  <c r="E25" i="14"/>
  <c r="C25" i="14"/>
  <c r="E24" i="14"/>
  <c r="C24" i="14"/>
  <c r="E23" i="14"/>
  <c r="C23" i="14"/>
  <c r="E22" i="14"/>
  <c r="C22" i="14"/>
  <c r="E21" i="14"/>
  <c r="C21" i="14"/>
  <c r="E20" i="14"/>
  <c r="C20" i="14"/>
  <c r="E19" i="14"/>
  <c r="C19" i="14"/>
  <c r="E18" i="14"/>
  <c r="C18" i="14"/>
  <c r="E17" i="14"/>
  <c r="C17" i="14"/>
  <c r="E16" i="14"/>
  <c r="C16" i="14"/>
  <c r="E15" i="14"/>
  <c r="C15" i="14"/>
  <c r="E14" i="14"/>
  <c r="C14" i="14"/>
  <c r="E13" i="14"/>
  <c r="C13" i="14"/>
  <c r="E12" i="14"/>
  <c r="C12" i="14"/>
  <c r="E11" i="14"/>
  <c r="C11" i="14"/>
  <c r="E10" i="14"/>
  <c r="C10" i="14"/>
  <c r="E9" i="14"/>
  <c r="C9" i="14"/>
  <c r="E8" i="14"/>
  <c r="C8" i="14"/>
  <c r="E7" i="14"/>
  <c r="C7" i="14"/>
  <c r="E6" i="14"/>
  <c r="C6" i="14"/>
  <c r="E5" i="14"/>
  <c r="C5" i="14"/>
  <c r="E4" i="14"/>
  <c r="C4" i="14"/>
  <c r="E55" i="6"/>
  <c r="C55" i="6"/>
  <c r="E54" i="6"/>
  <c r="C54" i="6"/>
  <c r="E53" i="6"/>
  <c r="C53" i="6"/>
  <c r="E52" i="6"/>
  <c r="C52" i="6"/>
  <c r="E51" i="6"/>
  <c r="C51" i="6"/>
  <c r="E50" i="6"/>
  <c r="C50" i="6"/>
  <c r="E49" i="6"/>
  <c r="C49" i="6"/>
  <c r="E48" i="6"/>
  <c r="C48" i="6"/>
  <c r="E47" i="6"/>
  <c r="C47" i="6"/>
  <c r="E46" i="6"/>
  <c r="C46" i="6"/>
  <c r="E45" i="6"/>
  <c r="C45" i="6"/>
  <c r="E44" i="6"/>
  <c r="C44" i="6"/>
  <c r="E43" i="6"/>
  <c r="C43" i="6"/>
  <c r="E42" i="6"/>
  <c r="C42" i="6"/>
  <c r="E41" i="6"/>
  <c r="C41" i="6"/>
  <c r="E40" i="6"/>
  <c r="C40" i="6"/>
  <c r="E39" i="6"/>
  <c r="C39" i="6"/>
  <c r="E38" i="6"/>
  <c r="C38" i="6"/>
  <c r="E37" i="6"/>
  <c r="C37" i="6"/>
  <c r="E36" i="6"/>
  <c r="C36" i="6"/>
  <c r="E35" i="6"/>
  <c r="C35" i="6"/>
  <c r="E34" i="6"/>
  <c r="C34" i="6"/>
  <c r="E33" i="6"/>
  <c r="C33" i="6"/>
  <c r="E32" i="6"/>
  <c r="C32" i="6"/>
  <c r="E31" i="6"/>
  <c r="C31" i="6"/>
  <c r="E30" i="6"/>
  <c r="C30" i="6"/>
  <c r="E29" i="6"/>
  <c r="C29" i="6"/>
  <c r="E28" i="6"/>
  <c r="C28" i="6"/>
  <c r="E27" i="6"/>
  <c r="C27" i="6"/>
  <c r="E26" i="6"/>
  <c r="C26" i="6"/>
  <c r="E25" i="6"/>
  <c r="C25" i="6"/>
  <c r="E24" i="6"/>
  <c r="C24" i="6"/>
  <c r="E23" i="6"/>
  <c r="C23" i="6"/>
  <c r="E22" i="6"/>
  <c r="C22" i="6"/>
  <c r="E21" i="6"/>
  <c r="C21" i="6"/>
  <c r="E20" i="6"/>
  <c r="C20" i="6"/>
  <c r="E19" i="6"/>
  <c r="C19" i="6"/>
  <c r="E18" i="6"/>
  <c r="C18" i="6"/>
  <c r="E17" i="6"/>
  <c r="C17" i="6"/>
  <c r="E16" i="6"/>
  <c r="C16" i="6"/>
  <c r="E15" i="6"/>
  <c r="C15" i="6"/>
  <c r="E14" i="6"/>
  <c r="C14" i="6"/>
  <c r="E13" i="6"/>
  <c r="C13" i="6"/>
  <c r="E12" i="6"/>
  <c r="C12" i="6"/>
  <c r="E11" i="6"/>
  <c r="C11" i="6"/>
  <c r="E10" i="6"/>
  <c r="C10" i="6"/>
  <c r="E9" i="6"/>
  <c r="C9" i="6"/>
  <c r="E8" i="6"/>
  <c r="C8" i="6"/>
  <c r="E7" i="6"/>
  <c r="C7" i="6"/>
  <c r="E6" i="6"/>
  <c r="C6" i="6"/>
  <c r="E5" i="6"/>
  <c r="C5" i="6"/>
  <c r="E4" i="6"/>
  <c r="C4" i="6"/>
  <c r="C4" i="4"/>
  <c r="E55" i="4"/>
  <c r="C55" i="4"/>
  <c r="E54" i="4"/>
  <c r="C54" i="4"/>
  <c r="E53" i="4"/>
  <c r="C53" i="4"/>
  <c r="E52" i="4"/>
  <c r="C52" i="4"/>
  <c r="E51" i="4"/>
  <c r="C51" i="4"/>
  <c r="E50" i="4"/>
  <c r="C50" i="4"/>
  <c r="E49" i="4"/>
  <c r="C49" i="4"/>
  <c r="E48" i="4"/>
  <c r="C48" i="4"/>
  <c r="E47" i="4"/>
  <c r="C47" i="4"/>
  <c r="E46" i="4"/>
  <c r="C46" i="4"/>
  <c r="E45" i="4"/>
  <c r="C45" i="4"/>
  <c r="E44" i="4"/>
  <c r="C44" i="4"/>
  <c r="E43" i="4"/>
  <c r="C43" i="4"/>
  <c r="E42" i="4"/>
  <c r="C42" i="4"/>
  <c r="E41" i="4"/>
  <c r="C41" i="4"/>
  <c r="E40" i="4"/>
  <c r="C40" i="4"/>
  <c r="E39" i="4"/>
  <c r="C39" i="4"/>
  <c r="E38" i="4"/>
  <c r="C38" i="4"/>
  <c r="E37" i="4"/>
  <c r="C37" i="4"/>
  <c r="E36" i="4"/>
  <c r="C36" i="4"/>
  <c r="E35" i="4"/>
  <c r="C35" i="4"/>
  <c r="E34" i="4"/>
  <c r="C34" i="4"/>
  <c r="E33" i="4"/>
  <c r="C33" i="4"/>
  <c r="E32" i="4"/>
  <c r="C32" i="4"/>
  <c r="E31" i="4"/>
  <c r="C31" i="4"/>
  <c r="E30" i="4"/>
  <c r="C30" i="4"/>
  <c r="E29" i="4"/>
  <c r="C29" i="4"/>
  <c r="E28" i="4"/>
  <c r="C28" i="4"/>
  <c r="E27" i="4"/>
  <c r="C27" i="4"/>
  <c r="E26" i="4"/>
  <c r="C26" i="4"/>
  <c r="E25" i="4"/>
  <c r="C25" i="4"/>
  <c r="E24" i="4"/>
  <c r="C24" i="4"/>
  <c r="E23" i="4"/>
  <c r="C23" i="4"/>
  <c r="E22" i="4"/>
  <c r="C22" i="4"/>
  <c r="E21" i="4"/>
  <c r="C21" i="4"/>
  <c r="E20" i="4"/>
  <c r="C20" i="4"/>
  <c r="E19" i="4"/>
  <c r="C19" i="4"/>
  <c r="E18" i="4"/>
  <c r="C18" i="4"/>
  <c r="E17" i="4"/>
  <c r="C17" i="4"/>
  <c r="E16" i="4"/>
  <c r="C16" i="4"/>
  <c r="E15" i="4"/>
  <c r="C15" i="4"/>
  <c r="E14" i="4"/>
  <c r="C14" i="4"/>
  <c r="E13" i="4"/>
  <c r="C13" i="4"/>
  <c r="E12" i="4"/>
  <c r="C12" i="4"/>
  <c r="E11" i="4"/>
  <c r="C11" i="4"/>
  <c r="E10" i="4"/>
  <c r="C10" i="4"/>
  <c r="E9" i="4"/>
  <c r="C9" i="4"/>
  <c r="E8" i="4"/>
  <c r="C8" i="4"/>
  <c r="E7" i="4"/>
  <c r="C7" i="4"/>
  <c r="E6" i="4"/>
  <c r="C6" i="4"/>
  <c r="E5" i="4"/>
  <c r="C5" i="4"/>
  <c r="E4" i="4"/>
  <c r="E55" i="2"/>
  <c r="C55" i="2"/>
  <c r="E54" i="2"/>
  <c r="C54" i="2"/>
  <c r="E53" i="2"/>
  <c r="C53" i="2"/>
  <c r="E52" i="2"/>
  <c r="C52" i="2"/>
  <c r="E51" i="2"/>
  <c r="C51" i="2"/>
  <c r="E50" i="2"/>
  <c r="C50" i="2"/>
  <c r="E49" i="2"/>
  <c r="C49" i="2"/>
  <c r="E48" i="2"/>
  <c r="C48" i="2"/>
  <c r="E47" i="2"/>
  <c r="C47" i="2"/>
  <c r="E46" i="2"/>
  <c r="C46" i="2"/>
  <c r="E45" i="2"/>
  <c r="C45" i="2"/>
  <c r="E44" i="2"/>
  <c r="C44" i="2"/>
  <c r="E43" i="2"/>
  <c r="C43" i="2"/>
  <c r="E42" i="2"/>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E4" i="2"/>
  <c r="D46" i="21" l="1"/>
  <c r="F46" i="21" s="1"/>
  <c r="D52" i="21"/>
  <c r="F52" i="21" s="1"/>
  <c r="D47" i="21"/>
  <c r="F47" i="21" s="1"/>
  <c r="D20" i="21"/>
  <c r="F20" i="21" s="1"/>
  <c r="D14" i="21"/>
  <c r="F14" i="21" s="1"/>
  <c r="D34" i="18"/>
  <c r="F34" i="18" s="1"/>
  <c r="D38" i="18"/>
  <c r="F38" i="18" s="1"/>
  <c r="D42" i="18"/>
  <c r="F42" i="18" s="1"/>
  <c r="D46" i="18"/>
  <c r="F46" i="18" s="1"/>
  <c r="D50" i="18"/>
  <c r="F50" i="18" s="1"/>
  <c r="D54" i="18"/>
  <c r="F54" i="18" s="1"/>
  <c r="D6" i="11"/>
  <c r="F6" i="11" s="1"/>
  <c r="D10" i="11"/>
  <c r="F10" i="11" s="1"/>
  <c r="D14" i="11"/>
  <c r="F14" i="11" s="1"/>
  <c r="D18" i="11"/>
  <c r="F18" i="11" s="1"/>
  <c r="D22" i="11"/>
  <c r="F22" i="11" s="1"/>
  <c r="D26" i="11"/>
  <c r="F26" i="11" s="1"/>
  <c r="D30" i="11"/>
  <c r="F30" i="11" s="1"/>
  <c r="F4" i="21"/>
  <c r="D6" i="21"/>
  <c r="F6" i="21" s="1"/>
  <c r="D38" i="21"/>
  <c r="F38" i="21" s="1"/>
  <c r="D50" i="21"/>
  <c r="F50" i="21" s="1"/>
  <c r="D40" i="21"/>
  <c r="F40" i="21" s="1"/>
  <c r="D33" i="21"/>
  <c r="F33" i="21" s="1"/>
  <c r="D27" i="21"/>
  <c r="F27" i="21" s="1"/>
  <c r="D8" i="21"/>
  <c r="F8" i="21" s="1"/>
  <c r="D17" i="21"/>
  <c r="F17" i="21" s="1"/>
  <c r="D49" i="21"/>
  <c r="F49" i="21" s="1"/>
  <c r="D22" i="21"/>
  <c r="F22" i="21" s="1"/>
  <c r="D4" i="4"/>
  <c r="F4" i="4" s="1"/>
  <c r="D16" i="21"/>
  <c r="F16" i="21" s="1"/>
  <c r="D21" i="21"/>
  <c r="F21" i="21" s="1"/>
  <c r="D53" i="21"/>
  <c r="F53" i="21" s="1"/>
  <c r="D11" i="21"/>
  <c r="F11" i="21" s="1"/>
  <c r="D24" i="21"/>
  <c r="F24" i="21" s="1"/>
  <c r="D25" i="21"/>
  <c r="F25" i="21" s="1"/>
  <c r="D23" i="21"/>
  <c r="F23" i="21" s="1"/>
  <c r="D54" i="21"/>
  <c r="F54" i="21" s="1"/>
  <c r="D28" i="21"/>
  <c r="F28" i="21" s="1"/>
  <c r="D18" i="21"/>
  <c r="F18" i="21" s="1"/>
  <c r="D31" i="21"/>
  <c r="F31" i="21" s="1"/>
  <c r="D43" i="21"/>
  <c r="F43" i="21" s="1"/>
  <c r="D9" i="21"/>
  <c r="F9" i="21" s="1"/>
  <c r="D34" i="21"/>
  <c r="F34" i="21" s="1"/>
  <c r="D15" i="21"/>
  <c r="F15" i="21" s="1"/>
  <c r="D55" i="21"/>
  <c r="F55" i="21" s="1"/>
  <c r="D48" i="21"/>
  <c r="F48" i="21" s="1"/>
  <c r="D5" i="21"/>
  <c r="F5" i="21" s="1"/>
  <c r="D41" i="21"/>
  <c r="F41" i="21" s="1"/>
  <c r="D35" i="21"/>
  <c r="F35" i="21" s="1"/>
  <c r="D37" i="21"/>
  <c r="F37" i="21" s="1"/>
  <c r="F30" i="21"/>
  <c r="D19" i="21"/>
  <c r="F19" i="21" s="1"/>
  <c r="D51" i="21"/>
  <c r="F51" i="21" s="1"/>
  <c r="D32" i="21"/>
  <c r="F32" i="21" s="1"/>
  <c r="D29" i="21"/>
  <c r="F29" i="21" s="1"/>
  <c r="D12" i="21"/>
  <c r="F12" i="21" s="1"/>
  <c r="D10" i="21"/>
  <c r="F10" i="21" s="1"/>
  <c r="D42" i="21"/>
  <c r="F42" i="21" s="1"/>
  <c r="D36" i="21"/>
  <c r="F36" i="21" s="1"/>
  <c r="D13" i="21"/>
  <c r="F13" i="21" s="1"/>
  <c r="D45" i="21"/>
  <c r="F45" i="21" s="1"/>
  <c r="D44" i="21"/>
  <c r="F44" i="21" s="1"/>
  <c r="D26" i="21"/>
  <c r="F26" i="21" s="1"/>
  <c r="D7" i="21"/>
  <c r="F7" i="21" s="1"/>
  <c r="D39" i="21"/>
  <c r="F39" i="21" s="1"/>
  <c r="D34" i="12"/>
  <c r="F34" i="12" s="1"/>
  <c r="D38" i="12"/>
  <c r="F38" i="12" s="1"/>
  <c r="D46" i="12"/>
  <c r="F46" i="12" s="1"/>
  <c r="D5" i="14"/>
  <c r="F5" i="14" s="1"/>
  <c r="D38" i="14"/>
  <c r="F38" i="14" s="1"/>
  <c r="D34" i="11"/>
  <c r="F34" i="11" s="1"/>
  <c r="D38" i="11"/>
  <c r="F38" i="11" s="1"/>
  <c r="D42" i="11"/>
  <c r="F42" i="11" s="1"/>
  <c r="D46" i="11"/>
  <c r="F46" i="11" s="1"/>
  <c r="D50" i="11"/>
  <c r="F50" i="11" s="1"/>
  <c r="D54" i="11"/>
  <c r="F54" i="11" s="1"/>
  <c r="D7" i="14"/>
  <c r="F7" i="14" s="1"/>
  <c r="D37" i="14"/>
  <c r="F37" i="14" s="1"/>
  <c r="D37" i="18"/>
  <c r="F37" i="18" s="1"/>
  <c r="D41" i="18"/>
  <c r="F41" i="18" s="1"/>
  <c r="D45" i="18"/>
  <c r="F45" i="18" s="1"/>
  <c r="D49" i="18"/>
  <c r="F49" i="18" s="1"/>
  <c r="D5" i="11"/>
  <c r="F5" i="11" s="1"/>
  <c r="D9" i="11"/>
  <c r="F9" i="11" s="1"/>
  <c r="D13" i="11"/>
  <c r="F13" i="11" s="1"/>
  <c r="D17" i="11"/>
  <c r="F17" i="11" s="1"/>
  <c r="D21" i="11"/>
  <c r="F21" i="11" s="1"/>
  <c r="D25" i="11"/>
  <c r="F25" i="11" s="1"/>
  <c r="D29" i="11"/>
  <c r="F29" i="11" s="1"/>
  <c r="D33" i="11"/>
  <c r="F33" i="11" s="1"/>
  <c r="D37" i="11"/>
  <c r="F37" i="11" s="1"/>
  <c r="D41" i="11"/>
  <c r="F41" i="11" s="1"/>
  <c r="D45" i="11"/>
  <c r="F45" i="11" s="1"/>
  <c r="D49" i="11"/>
  <c r="F49" i="11" s="1"/>
  <c r="D53" i="11"/>
  <c r="F53" i="11" s="1"/>
  <c r="D11" i="13"/>
  <c r="F11" i="13" s="1"/>
  <c r="D11" i="14"/>
  <c r="F11" i="14" s="1"/>
  <c r="D21" i="14"/>
  <c r="F21" i="14" s="1"/>
  <c r="D23" i="14"/>
  <c r="F23" i="14" s="1"/>
  <c r="D27" i="14"/>
  <c r="F27" i="14" s="1"/>
  <c r="D18" i="12"/>
  <c r="F18" i="12" s="1"/>
  <c r="D26" i="12"/>
  <c r="F26" i="12" s="1"/>
  <c r="D30" i="12"/>
  <c r="F30" i="12" s="1"/>
  <c r="D39" i="14"/>
  <c r="F39" i="14" s="1"/>
  <c r="D43" i="14"/>
  <c r="F43" i="14" s="1"/>
  <c r="D53" i="14"/>
  <c r="F53" i="14" s="1"/>
  <c r="D6" i="16"/>
  <c r="F6" i="16" s="1"/>
  <c r="D10" i="16"/>
  <c r="F10" i="16" s="1"/>
  <c r="D14" i="16"/>
  <c r="F14" i="16" s="1"/>
  <c r="D22" i="16"/>
  <c r="F22" i="16" s="1"/>
  <c r="D26" i="16"/>
  <c r="F26" i="16" s="1"/>
  <c r="D30" i="16"/>
  <c r="F30" i="16" s="1"/>
  <c r="D38" i="16"/>
  <c r="F38" i="16" s="1"/>
  <c r="D42" i="16"/>
  <c r="F42" i="16" s="1"/>
  <c r="D46" i="16"/>
  <c r="F46" i="16" s="1"/>
  <c r="D54" i="16"/>
  <c r="F54" i="16" s="1"/>
  <c r="D4" i="2"/>
  <c r="F4" i="2" s="1"/>
  <c r="D6" i="2"/>
  <c r="F6" i="2" s="1"/>
  <c r="D7" i="2"/>
  <c r="F7" i="2" s="1"/>
  <c r="D8" i="2"/>
  <c r="F8" i="2" s="1"/>
  <c r="D10" i="2"/>
  <c r="F10" i="2" s="1"/>
  <c r="D11" i="2"/>
  <c r="F11" i="2" s="1"/>
  <c r="D12" i="2"/>
  <c r="F12" i="2" s="1"/>
  <c r="D14" i="2"/>
  <c r="F14" i="2" s="1"/>
  <c r="D15" i="2"/>
  <c r="F15" i="2" s="1"/>
  <c r="D16" i="2"/>
  <c r="F16" i="2" s="1"/>
  <c r="D18" i="2"/>
  <c r="F18" i="2" s="1"/>
  <c r="D19" i="2"/>
  <c r="F19" i="2" s="1"/>
  <c r="D20" i="2"/>
  <c r="F20" i="2" s="1"/>
  <c r="D22" i="2"/>
  <c r="F22" i="2" s="1"/>
  <c r="D23" i="2"/>
  <c r="F23" i="2" s="1"/>
  <c r="D24" i="2"/>
  <c r="F24" i="2" s="1"/>
  <c r="D26" i="2"/>
  <c r="F26" i="2" s="1"/>
  <c r="D27" i="2"/>
  <c r="F27" i="2" s="1"/>
  <c r="D28" i="2"/>
  <c r="F28" i="2" s="1"/>
  <c r="D30" i="2"/>
  <c r="F30" i="2" s="1"/>
  <c r="D31" i="2"/>
  <c r="F31" i="2" s="1"/>
  <c r="D32" i="2"/>
  <c r="F32" i="2" s="1"/>
  <c r="D34" i="2"/>
  <c r="F34" i="2" s="1"/>
  <c r="D35" i="2"/>
  <c r="F35" i="2" s="1"/>
  <c r="D36" i="2"/>
  <c r="F36" i="2" s="1"/>
  <c r="D38" i="2"/>
  <c r="F38" i="2" s="1"/>
  <c r="D39" i="2"/>
  <c r="F39" i="2" s="1"/>
  <c r="D40" i="2"/>
  <c r="F40" i="2" s="1"/>
  <c r="D42" i="2"/>
  <c r="F42" i="2" s="1"/>
  <c r="D43" i="2"/>
  <c r="F43" i="2" s="1"/>
  <c r="D44" i="2"/>
  <c r="F44" i="2" s="1"/>
  <c r="D46" i="2"/>
  <c r="F46" i="2" s="1"/>
  <c r="D47" i="2"/>
  <c r="F47" i="2" s="1"/>
  <c r="D48" i="2"/>
  <c r="F48" i="2" s="1"/>
  <c r="D50" i="2"/>
  <c r="F50" i="2" s="1"/>
  <c r="D51" i="2"/>
  <c r="F51" i="2" s="1"/>
  <c r="D52" i="2"/>
  <c r="F52" i="2" s="1"/>
  <c r="D54" i="2"/>
  <c r="F54" i="2" s="1"/>
  <c r="D55" i="2"/>
  <c r="F55" i="2" s="1"/>
  <c r="D7" i="4"/>
  <c r="F7" i="4" s="1"/>
  <c r="D8" i="4"/>
  <c r="F8" i="4" s="1"/>
  <c r="D11" i="4"/>
  <c r="F11" i="4" s="1"/>
  <c r="D12" i="4"/>
  <c r="F12" i="4" s="1"/>
  <c r="D15" i="4"/>
  <c r="F15" i="4" s="1"/>
  <c r="D16" i="4"/>
  <c r="F16" i="4" s="1"/>
  <c r="D19" i="4"/>
  <c r="F19" i="4" s="1"/>
  <c r="D20" i="4"/>
  <c r="F20" i="4" s="1"/>
  <c r="D23" i="4"/>
  <c r="F23" i="4" s="1"/>
  <c r="D24" i="4"/>
  <c r="F24" i="4" s="1"/>
  <c r="D27" i="4"/>
  <c r="F27" i="4" s="1"/>
  <c r="D28" i="4"/>
  <c r="F28" i="4" s="1"/>
  <c r="D31" i="4"/>
  <c r="F31" i="4" s="1"/>
  <c r="D32" i="4"/>
  <c r="F32" i="4" s="1"/>
  <c r="D35" i="4"/>
  <c r="F35" i="4" s="1"/>
  <c r="D36" i="4"/>
  <c r="F36" i="4" s="1"/>
  <c r="D39" i="4"/>
  <c r="F39" i="4" s="1"/>
  <c r="D40" i="4"/>
  <c r="F40" i="4" s="1"/>
  <c r="D43" i="4"/>
  <c r="F43" i="4" s="1"/>
  <c r="D44" i="4"/>
  <c r="F44" i="4" s="1"/>
  <c r="D47" i="4"/>
  <c r="F47" i="4" s="1"/>
  <c r="D48" i="4"/>
  <c r="F48" i="4" s="1"/>
  <c r="D51" i="4"/>
  <c r="F51" i="4" s="1"/>
  <c r="D55" i="4"/>
  <c r="F55" i="4" s="1"/>
  <c r="D6" i="14"/>
  <c r="F6" i="14" s="1"/>
  <c r="D9" i="14"/>
  <c r="F9" i="14" s="1"/>
  <c r="D13" i="14"/>
  <c r="F13" i="14" s="1"/>
  <c r="D15" i="14"/>
  <c r="F15" i="14" s="1"/>
  <c r="D18" i="14"/>
  <c r="F18" i="14" s="1"/>
  <c r="D19" i="14"/>
  <c r="F19" i="14" s="1"/>
  <c r="D11" i="16"/>
  <c r="F11" i="16" s="1"/>
  <c r="D40" i="16"/>
  <c r="F40" i="16" s="1"/>
  <c r="D43" i="16"/>
  <c r="F43" i="16" s="1"/>
  <c r="D44" i="16"/>
  <c r="F44" i="16" s="1"/>
  <c r="D47" i="16"/>
  <c r="F47" i="16" s="1"/>
  <c r="D48" i="16"/>
  <c r="F48" i="16" s="1"/>
  <c r="D51" i="16"/>
  <c r="F51" i="16" s="1"/>
  <c r="D52" i="16"/>
  <c r="F52" i="16" s="1"/>
  <c r="D53" i="16"/>
  <c r="F53" i="16" s="1"/>
  <c r="D33" i="18"/>
  <c r="F33" i="18" s="1"/>
  <c r="D5" i="6"/>
  <c r="F5" i="6" s="1"/>
  <c r="D6" i="6"/>
  <c r="F6" i="6" s="1"/>
  <c r="D9" i="6"/>
  <c r="F9" i="6" s="1"/>
  <c r="D10" i="6"/>
  <c r="F10" i="6" s="1"/>
  <c r="D13" i="6"/>
  <c r="F13" i="6" s="1"/>
  <c r="D14" i="6"/>
  <c r="F14" i="6" s="1"/>
  <c r="D17" i="6"/>
  <c r="F17" i="6" s="1"/>
  <c r="D18" i="6"/>
  <c r="F18" i="6" s="1"/>
  <c r="D21" i="6"/>
  <c r="F21" i="6" s="1"/>
  <c r="D22" i="6"/>
  <c r="F22" i="6" s="1"/>
  <c r="D25" i="6"/>
  <c r="F25" i="6" s="1"/>
  <c r="D26" i="6"/>
  <c r="F26" i="6" s="1"/>
  <c r="D29" i="6"/>
  <c r="F29" i="6" s="1"/>
  <c r="D30" i="6"/>
  <c r="F30" i="6" s="1"/>
  <c r="D33" i="6"/>
  <c r="F33" i="6" s="1"/>
  <c r="D34" i="6"/>
  <c r="F34" i="6" s="1"/>
  <c r="D37" i="6"/>
  <c r="F37" i="6" s="1"/>
  <c r="D38" i="6"/>
  <c r="F38" i="6" s="1"/>
  <c r="D41" i="6"/>
  <c r="F41" i="6" s="1"/>
  <c r="D42" i="6"/>
  <c r="F42" i="6" s="1"/>
  <c r="D45" i="6"/>
  <c r="F45" i="6" s="1"/>
  <c r="D46" i="6"/>
  <c r="F46" i="6" s="1"/>
  <c r="D49" i="6"/>
  <c r="F49" i="6" s="1"/>
  <c r="D50" i="6"/>
  <c r="F50" i="6" s="1"/>
  <c r="D53" i="6"/>
  <c r="F53" i="6" s="1"/>
  <c r="D54" i="6"/>
  <c r="F54" i="6" s="1"/>
  <c r="D25" i="14"/>
  <c r="F25" i="14" s="1"/>
  <c r="D28" i="14"/>
  <c r="F28" i="14" s="1"/>
  <c r="D29" i="14"/>
  <c r="F29" i="14" s="1"/>
  <c r="D32" i="14"/>
  <c r="F32" i="14" s="1"/>
  <c r="D9" i="12"/>
  <c r="F9" i="12" s="1"/>
  <c r="D14" i="12"/>
  <c r="F14" i="12" s="1"/>
  <c r="D19" i="12"/>
  <c r="F19" i="12" s="1"/>
  <c r="D27" i="12"/>
  <c r="F27" i="12" s="1"/>
  <c r="D31" i="12"/>
  <c r="F31" i="12" s="1"/>
  <c r="D32" i="12"/>
  <c r="F32" i="12" s="1"/>
  <c r="D48" i="12"/>
  <c r="F48" i="12" s="1"/>
  <c r="D50" i="12"/>
  <c r="F50" i="12" s="1"/>
  <c r="D54" i="12"/>
  <c r="F54" i="12" s="1"/>
  <c r="D5" i="13"/>
  <c r="F5" i="13" s="1"/>
  <c r="D6" i="13"/>
  <c r="F6" i="13" s="1"/>
  <c r="D9" i="13"/>
  <c r="F9" i="13" s="1"/>
  <c r="D10" i="13"/>
  <c r="F10" i="13" s="1"/>
  <c r="D13" i="13"/>
  <c r="D14" i="13"/>
  <c r="F14" i="13" s="1"/>
  <c r="D17" i="13"/>
  <c r="F17" i="13" s="1"/>
  <c r="D18" i="13"/>
  <c r="F18" i="13" s="1"/>
  <c r="D21" i="13"/>
  <c r="F21" i="13" s="1"/>
  <c r="D22" i="13"/>
  <c r="F22" i="13" s="1"/>
  <c r="D25" i="13"/>
  <c r="D26" i="13"/>
  <c r="F26" i="13" s="1"/>
  <c r="D29" i="13"/>
  <c r="F29" i="13" s="1"/>
  <c r="D30" i="13"/>
  <c r="F30" i="13" s="1"/>
  <c r="D33" i="13"/>
  <c r="D34" i="13"/>
  <c r="D37" i="13"/>
  <c r="F37" i="13" s="1"/>
  <c r="D38" i="13"/>
  <c r="F38" i="13" s="1"/>
  <c r="D41" i="13"/>
  <c r="F41" i="13" s="1"/>
  <c r="D42" i="13"/>
  <c r="F42" i="13" s="1"/>
  <c r="D45" i="13"/>
  <c r="F45" i="13" s="1"/>
  <c r="D46" i="13"/>
  <c r="F46" i="13" s="1"/>
  <c r="D49" i="13"/>
  <c r="F49" i="13" s="1"/>
  <c r="D50" i="13"/>
  <c r="D54" i="13"/>
  <c r="F54" i="13" s="1"/>
  <c r="D41" i="14"/>
  <c r="F41" i="14" s="1"/>
  <c r="D44" i="14"/>
  <c r="F44" i="14" s="1"/>
  <c r="D45" i="14"/>
  <c r="F45" i="14" s="1"/>
  <c r="D48" i="14"/>
  <c r="F48" i="14" s="1"/>
  <c r="D50" i="14"/>
  <c r="F50" i="14" s="1"/>
  <c r="D55" i="14"/>
  <c r="F55" i="14" s="1"/>
  <c r="D4" i="16"/>
  <c r="F4" i="16" s="1"/>
  <c r="D7" i="16"/>
  <c r="F7" i="16" s="1"/>
  <c r="D8" i="16"/>
  <c r="F8" i="16" s="1"/>
  <c r="D15" i="16"/>
  <c r="F15" i="16" s="1"/>
  <c r="D16" i="16"/>
  <c r="F16" i="16" s="1"/>
  <c r="D18" i="16"/>
  <c r="F18" i="16" s="1"/>
  <c r="D19" i="16"/>
  <c r="F19" i="16" s="1"/>
  <c r="D20" i="16"/>
  <c r="F20" i="16" s="1"/>
  <c r="D27" i="16"/>
  <c r="F27" i="16" s="1"/>
  <c r="D32" i="16"/>
  <c r="F32" i="16" s="1"/>
  <c r="D36" i="16"/>
  <c r="F36" i="16" s="1"/>
  <c r="D37" i="16"/>
  <c r="F37" i="16" s="1"/>
  <c r="D55" i="16"/>
  <c r="F55" i="16" s="1"/>
  <c r="D6" i="17"/>
  <c r="F6" i="17" s="1"/>
  <c r="D7" i="17"/>
  <c r="F7" i="17" s="1"/>
  <c r="D10" i="17"/>
  <c r="F10" i="17" s="1"/>
  <c r="D11" i="17"/>
  <c r="F11" i="17" s="1"/>
  <c r="D14" i="17"/>
  <c r="F14" i="17" s="1"/>
  <c r="D15" i="17"/>
  <c r="F15" i="17" s="1"/>
  <c r="D18" i="17"/>
  <c r="F18" i="17" s="1"/>
  <c r="D19" i="17"/>
  <c r="F19" i="17" s="1"/>
  <c r="D22" i="17"/>
  <c r="F22" i="17" s="1"/>
  <c r="D23" i="17"/>
  <c r="F23" i="17" s="1"/>
  <c r="D26" i="17"/>
  <c r="F26" i="17" s="1"/>
  <c r="D27" i="17"/>
  <c r="F27" i="17" s="1"/>
  <c r="D30" i="17"/>
  <c r="F30" i="17" s="1"/>
  <c r="D31" i="17"/>
  <c r="F31" i="17" s="1"/>
  <c r="D34" i="17"/>
  <c r="F34" i="17" s="1"/>
  <c r="D35" i="17"/>
  <c r="F35" i="17" s="1"/>
  <c r="D38" i="17"/>
  <c r="F38" i="17" s="1"/>
  <c r="D39" i="17"/>
  <c r="F39" i="17" s="1"/>
  <c r="D42" i="17"/>
  <c r="F42" i="17" s="1"/>
  <c r="D43" i="17"/>
  <c r="F43" i="17" s="1"/>
  <c r="D46" i="17"/>
  <c r="F46" i="17" s="1"/>
  <c r="D47" i="17"/>
  <c r="F47" i="17" s="1"/>
  <c r="D50" i="17"/>
  <c r="F50" i="17" s="1"/>
  <c r="D51" i="17"/>
  <c r="F51" i="17" s="1"/>
  <c r="D54" i="17"/>
  <c r="F54" i="17" s="1"/>
  <c r="D55" i="17"/>
  <c r="F55" i="17" s="1"/>
  <c r="D6" i="5"/>
  <c r="F6" i="5" s="1"/>
  <c r="D7" i="5"/>
  <c r="F7" i="5" s="1"/>
  <c r="D10" i="5"/>
  <c r="F10" i="5" s="1"/>
  <c r="D11" i="5"/>
  <c r="F11" i="5" s="1"/>
  <c r="D14" i="5"/>
  <c r="F14" i="5" s="1"/>
  <c r="D15" i="5"/>
  <c r="F15" i="5" s="1"/>
  <c r="D18" i="5"/>
  <c r="F18" i="5" s="1"/>
  <c r="D19" i="5"/>
  <c r="F19" i="5" s="1"/>
  <c r="D22" i="5"/>
  <c r="F22" i="5" s="1"/>
  <c r="D23" i="5"/>
  <c r="F23" i="5" s="1"/>
  <c r="D26" i="5"/>
  <c r="F26" i="5" s="1"/>
  <c r="D27" i="5"/>
  <c r="F27" i="5" s="1"/>
  <c r="D30" i="5"/>
  <c r="F30" i="5" s="1"/>
  <c r="D31" i="5"/>
  <c r="F31" i="5" s="1"/>
  <c r="D34" i="5"/>
  <c r="F34" i="5" s="1"/>
  <c r="D35" i="5"/>
  <c r="F35" i="5" s="1"/>
  <c r="D38" i="5"/>
  <c r="F38" i="5" s="1"/>
  <c r="D42" i="5"/>
  <c r="F42" i="5" s="1"/>
  <c r="D46" i="5"/>
  <c r="F46" i="5" s="1"/>
  <c r="D50" i="5"/>
  <c r="F50" i="5" s="1"/>
  <c r="D54" i="5"/>
  <c r="F54" i="5" s="1"/>
  <c r="D33" i="10"/>
  <c r="F33" i="10" s="1"/>
  <c r="D37" i="10"/>
  <c r="F37" i="10" s="1"/>
  <c r="D41" i="10"/>
  <c r="F41" i="10" s="1"/>
  <c r="D45" i="10"/>
  <c r="F45" i="10" s="1"/>
  <c r="D49" i="10"/>
  <c r="F49" i="10" s="1"/>
  <c r="D53" i="10"/>
  <c r="F53" i="10" s="1"/>
  <c r="D5" i="18"/>
  <c r="F5" i="18" s="1"/>
  <c r="D9" i="18"/>
  <c r="F9" i="18" s="1"/>
  <c r="D13" i="18"/>
  <c r="F13" i="18" s="1"/>
  <c r="D17" i="18"/>
  <c r="F17" i="18" s="1"/>
  <c r="D21" i="18"/>
  <c r="F21" i="18" s="1"/>
  <c r="D22" i="18"/>
  <c r="F22" i="18" s="1"/>
  <c r="D25" i="18"/>
  <c r="F25" i="18" s="1"/>
  <c r="D26" i="18"/>
  <c r="F26" i="18" s="1"/>
  <c r="D29" i="18"/>
  <c r="F29" i="18" s="1"/>
  <c r="D30" i="18"/>
  <c r="F30" i="18" s="1"/>
  <c r="D10" i="12"/>
  <c r="F10" i="12" s="1"/>
  <c r="D42" i="12"/>
  <c r="F42" i="12" s="1"/>
  <c r="D8" i="12"/>
  <c r="F8" i="12" s="1"/>
  <c r="D12" i="12"/>
  <c r="F12" i="12" s="1"/>
  <c r="D35" i="12"/>
  <c r="F35" i="12" s="1"/>
  <c r="D43" i="12"/>
  <c r="F43" i="12" s="1"/>
  <c r="D53" i="18"/>
  <c r="F53" i="18" s="1"/>
  <c r="D6" i="9"/>
  <c r="F6" i="9" s="1"/>
  <c r="D10" i="9"/>
  <c r="F10" i="9" s="1"/>
  <c r="D14" i="9"/>
  <c r="F14" i="9" s="1"/>
  <c r="D18" i="9"/>
  <c r="F18" i="9" s="1"/>
  <c r="D22" i="9"/>
  <c r="F22" i="9" s="1"/>
  <c r="D26" i="9"/>
  <c r="F26" i="9" s="1"/>
  <c r="D53" i="13"/>
  <c r="F53" i="13" s="1"/>
  <c r="D7" i="6"/>
  <c r="F7" i="6" s="1"/>
  <c r="D11" i="6"/>
  <c r="F11" i="6" s="1"/>
  <c r="D15" i="6"/>
  <c r="F15" i="6" s="1"/>
  <c r="D19" i="6"/>
  <c r="F19" i="6" s="1"/>
  <c r="D23" i="6"/>
  <c r="F23" i="6" s="1"/>
  <c r="D27" i="6"/>
  <c r="F27" i="6" s="1"/>
  <c r="D31" i="6"/>
  <c r="F31" i="6" s="1"/>
  <c r="D35" i="6"/>
  <c r="F35" i="6" s="1"/>
  <c r="D39" i="6"/>
  <c r="F39" i="6" s="1"/>
  <c r="D43" i="6"/>
  <c r="F43" i="6" s="1"/>
  <c r="D47" i="6"/>
  <c r="F47" i="6" s="1"/>
  <c r="D51" i="6"/>
  <c r="F51" i="6" s="1"/>
  <c r="D55" i="6"/>
  <c r="F55" i="6" s="1"/>
  <c r="D22" i="14"/>
  <c r="F22" i="14" s="1"/>
  <c r="D34" i="14"/>
  <c r="F34" i="14" s="1"/>
  <c r="D5" i="16"/>
  <c r="F5" i="16" s="1"/>
  <c r="D12" i="16"/>
  <c r="F12" i="16" s="1"/>
  <c r="D23" i="16"/>
  <c r="F23" i="16" s="1"/>
  <c r="D34" i="16"/>
  <c r="F34" i="16" s="1"/>
  <c r="D4" i="17"/>
  <c r="F4" i="17" s="1"/>
  <c r="D8" i="17"/>
  <c r="F8" i="17" s="1"/>
  <c r="D12" i="17"/>
  <c r="F12" i="17" s="1"/>
  <c r="D16" i="17"/>
  <c r="F16" i="17" s="1"/>
  <c r="D20" i="17"/>
  <c r="F20" i="17" s="1"/>
  <c r="D24" i="17"/>
  <c r="F24" i="17" s="1"/>
  <c r="D28" i="17"/>
  <c r="F28" i="17" s="1"/>
  <c r="D32" i="17"/>
  <c r="F32" i="17" s="1"/>
  <c r="D36" i="17"/>
  <c r="F36" i="17" s="1"/>
  <c r="D40" i="17"/>
  <c r="F40" i="17" s="1"/>
  <c r="D44" i="17"/>
  <c r="F44" i="17" s="1"/>
  <c r="D4" i="6"/>
  <c r="F4" i="6" s="1"/>
  <c r="D8" i="6"/>
  <c r="F8" i="6" s="1"/>
  <c r="D12" i="6"/>
  <c r="F12" i="6" s="1"/>
  <c r="D16" i="6"/>
  <c r="F16" i="6" s="1"/>
  <c r="D20" i="6"/>
  <c r="F20" i="6" s="1"/>
  <c r="D24" i="6"/>
  <c r="F24" i="6" s="1"/>
  <c r="D28" i="6"/>
  <c r="F28" i="6" s="1"/>
  <c r="D32" i="6"/>
  <c r="F32" i="6" s="1"/>
  <c r="D36" i="6"/>
  <c r="F36" i="6" s="1"/>
  <c r="D40" i="6"/>
  <c r="F40" i="6" s="1"/>
  <c r="D44" i="6"/>
  <c r="F44" i="6" s="1"/>
  <c r="D48" i="6"/>
  <c r="F48" i="6" s="1"/>
  <c r="D52" i="6"/>
  <c r="F52" i="6" s="1"/>
  <c r="D31" i="14"/>
  <c r="F31" i="14" s="1"/>
  <c r="D35" i="14"/>
  <c r="F35" i="14" s="1"/>
  <c r="D54" i="14"/>
  <c r="F54" i="14" s="1"/>
  <c r="D24" i="16"/>
  <c r="F24" i="16" s="1"/>
  <c r="D31" i="16"/>
  <c r="F31" i="16" s="1"/>
  <c r="D35" i="16"/>
  <c r="F35" i="16" s="1"/>
  <c r="D5" i="17"/>
  <c r="F5" i="17" s="1"/>
  <c r="D9" i="17"/>
  <c r="F9" i="17" s="1"/>
  <c r="D13" i="17"/>
  <c r="F13" i="17" s="1"/>
  <c r="D17" i="17"/>
  <c r="F17" i="17" s="1"/>
  <c r="D21" i="17"/>
  <c r="F21" i="17" s="1"/>
  <c r="D25" i="17"/>
  <c r="F25" i="17" s="1"/>
  <c r="D29" i="17"/>
  <c r="F29" i="17" s="1"/>
  <c r="D33" i="17"/>
  <c r="F33" i="17" s="1"/>
  <c r="D37" i="17"/>
  <c r="F37" i="17" s="1"/>
  <c r="D41" i="17"/>
  <c r="F41" i="17" s="1"/>
  <c r="D45" i="17"/>
  <c r="F45" i="17" s="1"/>
  <c r="D49" i="17"/>
  <c r="F49" i="17" s="1"/>
  <c r="D53" i="17"/>
  <c r="F53" i="17" s="1"/>
  <c r="D5" i="5"/>
  <c r="F5" i="5" s="1"/>
  <c r="D9" i="5"/>
  <c r="F9" i="5" s="1"/>
  <c r="D13" i="5"/>
  <c r="F13" i="5" s="1"/>
  <c r="D17" i="5"/>
  <c r="F17" i="5" s="1"/>
  <c r="D21" i="5"/>
  <c r="F21" i="5" s="1"/>
  <c r="D25" i="5"/>
  <c r="F25" i="5" s="1"/>
  <c r="D29" i="5"/>
  <c r="F29" i="5" s="1"/>
  <c r="D33" i="5"/>
  <c r="F33" i="5" s="1"/>
  <c r="D37" i="5"/>
  <c r="F37" i="5" s="1"/>
  <c r="D41" i="5"/>
  <c r="F41" i="5" s="1"/>
  <c r="D45" i="5"/>
  <c r="F45" i="5" s="1"/>
  <c r="D49" i="5"/>
  <c r="F49" i="5" s="1"/>
  <c r="D53" i="5"/>
  <c r="F53" i="5" s="1"/>
  <c r="D5" i="9"/>
  <c r="F5" i="9" s="1"/>
  <c r="D9" i="9"/>
  <c r="F9" i="9" s="1"/>
  <c r="D13" i="9"/>
  <c r="F13" i="9" s="1"/>
  <c r="D17" i="9"/>
  <c r="F17" i="9" s="1"/>
  <c r="D21" i="9"/>
  <c r="F21" i="9" s="1"/>
  <c r="D25" i="9"/>
  <c r="F25" i="9" s="1"/>
  <c r="D29" i="9"/>
  <c r="F29" i="9" s="1"/>
  <c r="D33" i="9"/>
  <c r="F33" i="9" s="1"/>
  <c r="D37" i="9"/>
  <c r="F37" i="9" s="1"/>
  <c r="D41" i="9"/>
  <c r="F41" i="9" s="1"/>
  <c r="D45" i="9"/>
  <c r="F45" i="9" s="1"/>
  <c r="D49" i="9"/>
  <c r="F49" i="9" s="1"/>
  <c r="D53" i="9"/>
  <c r="F53" i="9" s="1"/>
  <c r="D5" i="2"/>
  <c r="F5" i="2" s="1"/>
  <c r="D9" i="2"/>
  <c r="F9" i="2" s="1"/>
  <c r="D13" i="2"/>
  <c r="F13" i="2" s="1"/>
  <c r="D17" i="2"/>
  <c r="F17" i="2" s="1"/>
  <c r="D21" i="2"/>
  <c r="F21" i="2" s="1"/>
  <c r="D25" i="2"/>
  <c r="F25" i="2" s="1"/>
  <c r="D29" i="2"/>
  <c r="F29" i="2" s="1"/>
  <c r="D33" i="2"/>
  <c r="F33" i="2" s="1"/>
  <c r="D37" i="2"/>
  <c r="F37" i="2" s="1"/>
  <c r="D41" i="2"/>
  <c r="F41" i="2" s="1"/>
  <c r="D45" i="2"/>
  <c r="F45" i="2" s="1"/>
  <c r="D49" i="2"/>
  <c r="F49" i="2" s="1"/>
  <c r="D53" i="2"/>
  <c r="F53" i="2" s="1"/>
  <c r="D5" i="4"/>
  <c r="F5" i="4" s="1"/>
  <c r="D9" i="4"/>
  <c r="F9" i="4" s="1"/>
  <c r="D13" i="4"/>
  <c r="F13" i="4" s="1"/>
  <c r="D17" i="4"/>
  <c r="F17" i="4" s="1"/>
  <c r="D21" i="4"/>
  <c r="F21" i="4" s="1"/>
  <c r="D25" i="4"/>
  <c r="F25" i="4" s="1"/>
  <c r="D29" i="4"/>
  <c r="F29" i="4" s="1"/>
  <c r="D33" i="4"/>
  <c r="F33" i="4" s="1"/>
  <c r="D37" i="4"/>
  <c r="F37" i="4" s="1"/>
  <c r="D41" i="4"/>
  <c r="F41" i="4" s="1"/>
  <c r="D45" i="4"/>
  <c r="F45" i="4" s="1"/>
  <c r="D49" i="4"/>
  <c r="F49" i="4" s="1"/>
  <c r="D53" i="4"/>
  <c r="F53" i="4" s="1"/>
  <c r="D12" i="14"/>
  <c r="F12" i="14" s="1"/>
  <c r="D16" i="14"/>
  <c r="F16" i="14" s="1"/>
  <c r="D47" i="14"/>
  <c r="F47" i="14" s="1"/>
  <c r="D51" i="14"/>
  <c r="F51" i="14" s="1"/>
  <c r="D21" i="16"/>
  <c r="F21" i="16" s="1"/>
  <c r="D28" i="16"/>
  <c r="F28" i="16" s="1"/>
  <c r="D39" i="16"/>
  <c r="F39" i="16" s="1"/>
  <c r="D50" i="16"/>
  <c r="F50" i="16" s="1"/>
  <c r="D48" i="17"/>
  <c r="F48" i="17" s="1"/>
  <c r="D52" i="17"/>
  <c r="F52" i="17" s="1"/>
  <c r="D4" i="5"/>
  <c r="F4" i="5" s="1"/>
  <c r="D8" i="5"/>
  <c r="F8" i="5" s="1"/>
  <c r="D12" i="5"/>
  <c r="F12" i="5" s="1"/>
  <c r="D16" i="5"/>
  <c r="F16" i="5" s="1"/>
  <c r="D20" i="5"/>
  <c r="F20" i="5" s="1"/>
  <c r="D24" i="5"/>
  <c r="F24" i="5" s="1"/>
  <c r="D28" i="5"/>
  <c r="F28" i="5" s="1"/>
  <c r="D32" i="5"/>
  <c r="F32" i="5" s="1"/>
  <c r="D36" i="5"/>
  <c r="F36" i="5" s="1"/>
  <c r="D40" i="5"/>
  <c r="F40" i="5" s="1"/>
  <c r="D44" i="5"/>
  <c r="F44" i="5" s="1"/>
  <c r="D48" i="5"/>
  <c r="F48" i="5" s="1"/>
  <c r="D52" i="5"/>
  <c r="F52" i="5" s="1"/>
  <c r="D4" i="9"/>
  <c r="F4" i="9" s="1"/>
  <c r="D8" i="9"/>
  <c r="F8" i="9" s="1"/>
  <c r="D12" i="9"/>
  <c r="F12" i="9" s="1"/>
  <c r="D16" i="9"/>
  <c r="F16" i="9" s="1"/>
  <c r="D20" i="9"/>
  <c r="F20" i="9" s="1"/>
  <c r="D24" i="9"/>
  <c r="F24" i="9" s="1"/>
  <c r="D28" i="9"/>
  <c r="F28" i="9" s="1"/>
  <c r="D32" i="9"/>
  <c r="F32" i="9" s="1"/>
  <c r="D36" i="9"/>
  <c r="F36" i="9" s="1"/>
  <c r="D40" i="9"/>
  <c r="F40" i="9" s="1"/>
  <c r="D44" i="9"/>
  <c r="F44" i="9" s="1"/>
  <c r="D48" i="9"/>
  <c r="F48" i="9" s="1"/>
  <c r="D52" i="9"/>
  <c r="F52" i="9" s="1"/>
  <c r="D4" i="20"/>
  <c r="F4" i="20" s="1"/>
  <c r="D8" i="20"/>
  <c r="F8" i="20" s="1"/>
  <c r="D12" i="20"/>
  <c r="F12" i="20" s="1"/>
  <c r="D16" i="20"/>
  <c r="F16" i="20" s="1"/>
  <c r="D20" i="20"/>
  <c r="F20" i="20" s="1"/>
  <c r="D24" i="20"/>
  <c r="F24" i="20" s="1"/>
  <c r="D28" i="20"/>
  <c r="F28" i="20" s="1"/>
  <c r="D32" i="20"/>
  <c r="F32" i="20" s="1"/>
  <c r="D36" i="20"/>
  <c r="F36" i="20" s="1"/>
  <c r="D40" i="20"/>
  <c r="F40" i="20" s="1"/>
  <c r="D44" i="20"/>
  <c r="F44" i="20" s="1"/>
  <c r="D48" i="20"/>
  <c r="F48" i="20" s="1"/>
  <c r="D52" i="20"/>
  <c r="F52" i="20" s="1"/>
  <c r="D4" i="10"/>
  <c r="F4" i="10" s="1"/>
  <c r="D8" i="10"/>
  <c r="F8" i="10" s="1"/>
  <c r="D12" i="10"/>
  <c r="F12" i="10" s="1"/>
  <c r="D16" i="10"/>
  <c r="F16" i="10" s="1"/>
  <c r="D20" i="10"/>
  <c r="F20" i="10" s="1"/>
  <c r="D24" i="10"/>
  <c r="F24" i="10" s="1"/>
  <c r="D28" i="10"/>
  <c r="F28" i="10" s="1"/>
  <c r="D32" i="10"/>
  <c r="F32" i="10" s="1"/>
  <c r="D36" i="10"/>
  <c r="F36" i="10" s="1"/>
  <c r="D40" i="10"/>
  <c r="F40" i="10" s="1"/>
  <c r="D44" i="10"/>
  <c r="F44" i="10" s="1"/>
  <c r="D48" i="10"/>
  <c r="F48" i="10" s="1"/>
  <c r="D52" i="10"/>
  <c r="F52" i="10" s="1"/>
  <c r="D4" i="18"/>
  <c r="F4" i="18" s="1"/>
  <c r="D8" i="18"/>
  <c r="F8" i="18" s="1"/>
  <c r="D12" i="18"/>
  <c r="F12" i="18" s="1"/>
  <c r="D16" i="18"/>
  <c r="F16" i="18" s="1"/>
  <c r="D20" i="18"/>
  <c r="F20" i="18" s="1"/>
  <c r="D24" i="18"/>
  <c r="F24" i="18" s="1"/>
  <c r="D28" i="18"/>
  <c r="F28" i="18" s="1"/>
  <c r="D32" i="18"/>
  <c r="F32" i="18" s="1"/>
  <c r="D36" i="18"/>
  <c r="F36" i="18" s="1"/>
  <c r="D40" i="18"/>
  <c r="F40" i="18" s="1"/>
  <c r="D44" i="18"/>
  <c r="F44" i="18" s="1"/>
  <c r="D48" i="18"/>
  <c r="F48" i="18" s="1"/>
  <c r="D52" i="18"/>
  <c r="F52" i="18" s="1"/>
  <c r="D4" i="11"/>
  <c r="F4" i="11" s="1"/>
  <c r="D8" i="11"/>
  <c r="F8" i="11" s="1"/>
  <c r="D12" i="11"/>
  <c r="F12" i="11" s="1"/>
  <c r="D16" i="11"/>
  <c r="F16" i="11" s="1"/>
  <c r="D20" i="11"/>
  <c r="F20" i="11" s="1"/>
  <c r="D24" i="11"/>
  <c r="F24" i="11" s="1"/>
  <c r="D28" i="11"/>
  <c r="F28" i="11" s="1"/>
  <c r="D32" i="11"/>
  <c r="F32" i="11" s="1"/>
  <c r="D36" i="11"/>
  <c r="F36" i="11" s="1"/>
  <c r="D40" i="11"/>
  <c r="F40" i="11" s="1"/>
  <c r="D44" i="11"/>
  <c r="F44" i="11" s="1"/>
  <c r="D48" i="11"/>
  <c r="F48" i="11" s="1"/>
  <c r="D52" i="11"/>
  <c r="F52" i="11" s="1"/>
  <c r="D16" i="12"/>
  <c r="D20" i="12"/>
  <c r="F20" i="12" s="1"/>
  <c r="D24" i="12"/>
  <c r="F24" i="12" s="1"/>
  <c r="D28" i="12"/>
  <c r="F28" i="12" s="1"/>
  <c r="D47" i="12"/>
  <c r="F47" i="12" s="1"/>
  <c r="D5" i="20"/>
  <c r="F5" i="20" s="1"/>
  <c r="D9" i="20"/>
  <c r="F9" i="20" s="1"/>
  <c r="D13" i="20"/>
  <c r="F13" i="20" s="1"/>
  <c r="D17" i="20"/>
  <c r="F17" i="20" s="1"/>
  <c r="D21" i="20"/>
  <c r="F21" i="20" s="1"/>
  <c r="D25" i="20"/>
  <c r="F25" i="20" s="1"/>
  <c r="D29" i="20"/>
  <c r="F29" i="20" s="1"/>
  <c r="D33" i="20"/>
  <c r="F33" i="20" s="1"/>
  <c r="D37" i="20"/>
  <c r="F37" i="20" s="1"/>
  <c r="D41" i="20"/>
  <c r="F41" i="20" s="1"/>
  <c r="D45" i="20"/>
  <c r="F45" i="20" s="1"/>
  <c r="D49" i="20"/>
  <c r="F49" i="20" s="1"/>
  <c r="D53" i="20"/>
  <c r="F53" i="20" s="1"/>
  <c r="D5" i="10"/>
  <c r="F5" i="10" s="1"/>
  <c r="D9" i="10"/>
  <c r="F9" i="10" s="1"/>
  <c r="D13" i="10"/>
  <c r="F13" i="10" s="1"/>
  <c r="D17" i="10"/>
  <c r="F17" i="10" s="1"/>
  <c r="D21" i="10"/>
  <c r="F21" i="10" s="1"/>
  <c r="D25" i="10"/>
  <c r="F25" i="10" s="1"/>
  <c r="D29" i="10"/>
  <c r="F29" i="10" s="1"/>
  <c r="D6" i="12"/>
  <c r="F6" i="12" s="1"/>
  <c r="D25" i="12"/>
  <c r="F25" i="12" s="1"/>
  <c r="D36" i="12"/>
  <c r="F36" i="12" s="1"/>
  <c r="D40" i="12"/>
  <c r="F40" i="12" s="1"/>
  <c r="D44" i="12"/>
  <c r="F44" i="12" s="1"/>
  <c r="D51" i="12"/>
  <c r="F51" i="12" s="1"/>
  <c r="D7" i="13"/>
  <c r="F7" i="13" s="1"/>
  <c r="D15" i="13"/>
  <c r="F15" i="13" s="1"/>
  <c r="D19" i="13"/>
  <c r="F19" i="13" s="1"/>
  <c r="D23" i="13"/>
  <c r="F23" i="13" s="1"/>
  <c r="D27" i="13"/>
  <c r="D31" i="13"/>
  <c r="D35" i="13"/>
  <c r="D39" i="13"/>
  <c r="F39" i="13" s="1"/>
  <c r="D43" i="13"/>
  <c r="F43" i="13" s="1"/>
  <c r="D47" i="13"/>
  <c r="F47" i="13" s="1"/>
  <c r="D51" i="13"/>
  <c r="F51" i="13" s="1"/>
  <c r="D55" i="13"/>
  <c r="D30" i="9"/>
  <c r="F30" i="9" s="1"/>
  <c r="D34" i="9"/>
  <c r="F34" i="9" s="1"/>
  <c r="D38" i="9"/>
  <c r="F38" i="9" s="1"/>
  <c r="D42" i="9"/>
  <c r="F42" i="9" s="1"/>
  <c r="D46" i="9"/>
  <c r="F46" i="9" s="1"/>
  <c r="D50" i="9"/>
  <c r="F50" i="9" s="1"/>
  <c r="D54" i="9"/>
  <c r="F54" i="9" s="1"/>
  <c r="D6" i="20"/>
  <c r="F6" i="20" s="1"/>
  <c r="D10" i="20"/>
  <c r="F10" i="20" s="1"/>
  <c r="D14" i="20"/>
  <c r="F14" i="20" s="1"/>
  <c r="D18" i="20"/>
  <c r="F18" i="20" s="1"/>
  <c r="D22" i="20"/>
  <c r="F22" i="20" s="1"/>
  <c r="D26" i="20"/>
  <c r="F26" i="20" s="1"/>
  <c r="D30" i="20"/>
  <c r="F30" i="20" s="1"/>
  <c r="D34" i="20"/>
  <c r="F34" i="20" s="1"/>
  <c r="D38" i="20"/>
  <c r="F38" i="20" s="1"/>
  <c r="D42" i="20"/>
  <c r="F42" i="20" s="1"/>
  <c r="D46" i="20"/>
  <c r="F46" i="20" s="1"/>
  <c r="D50" i="20"/>
  <c r="F50" i="20" s="1"/>
  <c r="D54" i="20"/>
  <c r="F54" i="20" s="1"/>
  <c r="D6" i="10"/>
  <c r="F6" i="10" s="1"/>
  <c r="D10" i="10"/>
  <c r="F10" i="10" s="1"/>
  <c r="D14" i="10"/>
  <c r="F14" i="10" s="1"/>
  <c r="D18" i="10"/>
  <c r="F18" i="10" s="1"/>
  <c r="D22" i="10"/>
  <c r="F22" i="10" s="1"/>
  <c r="D26" i="10"/>
  <c r="F26" i="10" s="1"/>
  <c r="D30" i="10"/>
  <c r="F30" i="10" s="1"/>
  <c r="D34" i="10"/>
  <c r="F34" i="10" s="1"/>
  <c r="D38" i="10"/>
  <c r="F38" i="10" s="1"/>
  <c r="D42" i="10"/>
  <c r="F42" i="10" s="1"/>
  <c r="D46" i="10"/>
  <c r="F46" i="10" s="1"/>
  <c r="D50" i="10"/>
  <c r="F50" i="10" s="1"/>
  <c r="D54" i="10"/>
  <c r="F54" i="10" s="1"/>
  <c r="D6" i="18"/>
  <c r="F6" i="18" s="1"/>
  <c r="D10" i="18"/>
  <c r="F10" i="18" s="1"/>
  <c r="D14" i="18"/>
  <c r="F14" i="18" s="1"/>
  <c r="D18" i="18"/>
  <c r="F18" i="18" s="1"/>
  <c r="D11" i="12"/>
  <c r="F11" i="12" s="1"/>
  <c r="D22" i="12"/>
  <c r="F22" i="12" s="1"/>
  <c r="D41" i="12"/>
  <c r="F41" i="12" s="1"/>
  <c r="D52" i="12"/>
  <c r="F52" i="12" s="1"/>
  <c r="D4" i="13"/>
  <c r="F4" i="13" s="1"/>
  <c r="D8" i="13"/>
  <c r="F8" i="13" s="1"/>
  <c r="D12" i="13"/>
  <c r="D16" i="13"/>
  <c r="D20" i="13"/>
  <c r="D24" i="13"/>
  <c r="D28" i="13"/>
  <c r="F28" i="13" s="1"/>
  <c r="D32" i="13"/>
  <c r="F32" i="13" s="1"/>
  <c r="D36" i="13"/>
  <c r="F36" i="13" s="1"/>
  <c r="D40" i="13"/>
  <c r="F40" i="13" s="1"/>
  <c r="D44" i="13"/>
  <c r="D48" i="13"/>
  <c r="F48" i="13" s="1"/>
  <c r="D52" i="13"/>
  <c r="F52" i="13" s="1"/>
  <c r="D39" i="5"/>
  <c r="F39" i="5" s="1"/>
  <c r="D43" i="5"/>
  <c r="F43" i="5" s="1"/>
  <c r="D47" i="5"/>
  <c r="F47" i="5" s="1"/>
  <c r="D51" i="5"/>
  <c r="F51" i="5" s="1"/>
  <c r="D55" i="5"/>
  <c r="F55" i="5" s="1"/>
  <c r="D7" i="9"/>
  <c r="F7" i="9" s="1"/>
  <c r="D11" i="9"/>
  <c r="F11" i="9" s="1"/>
  <c r="D15" i="9"/>
  <c r="F15" i="9" s="1"/>
  <c r="D19" i="9"/>
  <c r="F19" i="9" s="1"/>
  <c r="D23" i="9"/>
  <c r="F23" i="9" s="1"/>
  <c r="D27" i="9"/>
  <c r="F27" i="9" s="1"/>
  <c r="D31" i="9"/>
  <c r="F31" i="9" s="1"/>
  <c r="D35" i="9"/>
  <c r="F35" i="9" s="1"/>
  <c r="D39" i="9"/>
  <c r="F39" i="9" s="1"/>
  <c r="D43" i="9"/>
  <c r="F43" i="9" s="1"/>
  <c r="D47" i="9"/>
  <c r="F47" i="9" s="1"/>
  <c r="D51" i="9"/>
  <c r="F51" i="9" s="1"/>
  <c r="D55" i="9"/>
  <c r="F55" i="9" s="1"/>
  <c r="D7" i="20"/>
  <c r="F7" i="20" s="1"/>
  <c r="D11" i="20"/>
  <c r="F11" i="20" s="1"/>
  <c r="D15" i="20"/>
  <c r="F15" i="20" s="1"/>
  <c r="D19" i="20"/>
  <c r="F19" i="20" s="1"/>
  <c r="D23" i="20"/>
  <c r="F23" i="20" s="1"/>
  <c r="D27" i="20"/>
  <c r="F27" i="20" s="1"/>
  <c r="D31" i="20"/>
  <c r="F31" i="20" s="1"/>
  <c r="D35" i="20"/>
  <c r="F35" i="20" s="1"/>
  <c r="D39" i="20"/>
  <c r="F39" i="20" s="1"/>
  <c r="D43" i="20"/>
  <c r="F43" i="20" s="1"/>
  <c r="D47" i="20"/>
  <c r="F47" i="20" s="1"/>
  <c r="D51" i="20"/>
  <c r="F51" i="20" s="1"/>
  <c r="D55" i="20"/>
  <c r="F55" i="20" s="1"/>
  <c r="D7" i="10"/>
  <c r="F7" i="10" s="1"/>
  <c r="D11" i="10"/>
  <c r="F11" i="10" s="1"/>
  <c r="D15" i="10"/>
  <c r="F15" i="10" s="1"/>
  <c r="D19" i="10"/>
  <c r="F19" i="10" s="1"/>
  <c r="D23" i="10"/>
  <c r="F23" i="10" s="1"/>
  <c r="D27" i="10"/>
  <c r="F27" i="10" s="1"/>
  <c r="D31" i="10"/>
  <c r="F31" i="10" s="1"/>
  <c r="D35" i="10"/>
  <c r="F35" i="10" s="1"/>
  <c r="D39" i="10"/>
  <c r="F39" i="10" s="1"/>
  <c r="D43" i="10"/>
  <c r="F43" i="10" s="1"/>
  <c r="D47" i="10"/>
  <c r="F47" i="10" s="1"/>
  <c r="D51" i="10"/>
  <c r="F51" i="10" s="1"/>
  <c r="D55" i="10"/>
  <c r="F55" i="10" s="1"/>
  <c r="D7" i="18"/>
  <c r="F7" i="18" s="1"/>
  <c r="D11" i="18"/>
  <c r="F11" i="18" s="1"/>
  <c r="D15" i="18"/>
  <c r="F15" i="18" s="1"/>
  <c r="D19" i="18"/>
  <c r="F19" i="18" s="1"/>
  <c r="D23" i="18"/>
  <c r="F23" i="18" s="1"/>
  <c r="D27" i="18"/>
  <c r="F27" i="18" s="1"/>
  <c r="D31" i="18"/>
  <c r="F31" i="18" s="1"/>
  <c r="D35" i="18"/>
  <c r="F35" i="18" s="1"/>
  <c r="D39" i="18"/>
  <c r="F39" i="18" s="1"/>
  <c r="D43" i="18"/>
  <c r="F43" i="18" s="1"/>
  <c r="D47" i="18"/>
  <c r="F47" i="18" s="1"/>
  <c r="D51" i="18"/>
  <c r="F51" i="18" s="1"/>
  <c r="D55" i="18"/>
  <c r="F55" i="18" s="1"/>
  <c r="D7" i="11"/>
  <c r="F7" i="11" s="1"/>
  <c r="D11" i="11"/>
  <c r="F11" i="11" s="1"/>
  <c r="D15" i="11"/>
  <c r="F15" i="11" s="1"/>
  <c r="D19" i="11"/>
  <c r="F19" i="11" s="1"/>
  <c r="D23" i="11"/>
  <c r="F23" i="11" s="1"/>
  <c r="D27" i="11"/>
  <c r="F27" i="11" s="1"/>
  <c r="D31" i="11"/>
  <c r="F31" i="11" s="1"/>
  <c r="D35" i="11"/>
  <c r="F35" i="11" s="1"/>
  <c r="D39" i="11"/>
  <c r="F39" i="11" s="1"/>
  <c r="D43" i="11"/>
  <c r="F43" i="11" s="1"/>
  <c r="D47" i="11"/>
  <c r="F47" i="11" s="1"/>
  <c r="D51" i="11"/>
  <c r="F51" i="11" s="1"/>
  <c r="D55" i="11"/>
  <c r="F55" i="11" s="1"/>
  <c r="D15" i="12"/>
  <c r="F15" i="12" s="1"/>
  <c r="F20" i="13"/>
  <c r="D5" i="12"/>
  <c r="F5" i="12" s="1"/>
  <c r="D21" i="12"/>
  <c r="F21" i="12" s="1"/>
  <c r="D37" i="12"/>
  <c r="F37" i="12" s="1"/>
  <c r="D53" i="12"/>
  <c r="F53" i="12" s="1"/>
  <c r="D13" i="12"/>
  <c r="D29" i="12"/>
  <c r="F29" i="12" s="1"/>
  <c r="D45" i="12"/>
  <c r="F45" i="12" s="1"/>
  <c r="D7" i="12"/>
  <c r="F7" i="12" s="1"/>
  <c r="D23" i="12"/>
  <c r="F23" i="12" s="1"/>
  <c r="D39" i="12"/>
  <c r="F39" i="12" s="1"/>
  <c r="D55" i="12"/>
  <c r="F55" i="12" s="1"/>
  <c r="D4" i="12"/>
  <c r="F4" i="12" s="1"/>
  <c r="D17" i="12"/>
  <c r="F17" i="12" s="1"/>
  <c r="D33" i="12"/>
  <c r="F33" i="12" s="1"/>
  <c r="D49" i="12"/>
  <c r="F49" i="12" s="1"/>
  <c r="D9" i="16"/>
  <c r="F9" i="16" s="1"/>
  <c r="D25" i="16"/>
  <c r="F25" i="16" s="1"/>
  <c r="D41" i="16"/>
  <c r="F41" i="16" s="1"/>
  <c r="D13" i="16"/>
  <c r="F13" i="16" s="1"/>
  <c r="D29" i="16"/>
  <c r="F29" i="16" s="1"/>
  <c r="D45" i="16"/>
  <c r="F45" i="16" s="1"/>
  <c r="D17" i="16"/>
  <c r="F17" i="16" s="1"/>
  <c r="D33" i="16"/>
  <c r="F33" i="16" s="1"/>
  <c r="D49" i="16"/>
  <c r="F49" i="16" s="1"/>
  <c r="D8" i="14"/>
  <c r="F8" i="14" s="1"/>
  <c r="D24" i="14"/>
  <c r="F24" i="14" s="1"/>
  <c r="D40" i="14"/>
  <c r="F40" i="14" s="1"/>
  <c r="D10" i="14"/>
  <c r="F10" i="14" s="1"/>
  <c r="D26" i="14"/>
  <c r="F26" i="14" s="1"/>
  <c r="D42" i="14"/>
  <c r="F42" i="14" s="1"/>
  <c r="D4" i="14"/>
  <c r="F4" i="14" s="1"/>
  <c r="D20" i="14"/>
  <c r="F20" i="14" s="1"/>
  <c r="D36" i="14"/>
  <c r="F36" i="14" s="1"/>
  <c r="D52" i="14"/>
  <c r="F52" i="14" s="1"/>
  <c r="D14" i="14"/>
  <c r="F14" i="14" s="1"/>
  <c r="D17" i="14"/>
  <c r="F17" i="14" s="1"/>
  <c r="D30" i="14"/>
  <c r="F30" i="14" s="1"/>
  <c r="D33" i="14"/>
  <c r="F33" i="14" s="1"/>
  <c r="D46" i="14"/>
  <c r="F46" i="14" s="1"/>
  <c r="D49" i="14"/>
  <c r="F49" i="14" s="1"/>
  <c r="D6" i="4"/>
  <c r="F6" i="4" s="1"/>
  <c r="D10" i="4"/>
  <c r="F10" i="4" s="1"/>
  <c r="D14" i="4"/>
  <c r="F14" i="4" s="1"/>
  <c r="D18" i="4"/>
  <c r="F18" i="4" s="1"/>
  <c r="D22" i="4"/>
  <c r="F22" i="4" s="1"/>
  <c r="D26" i="4"/>
  <c r="F26" i="4" s="1"/>
  <c r="D30" i="4"/>
  <c r="F30" i="4" s="1"/>
  <c r="D34" i="4"/>
  <c r="F34" i="4" s="1"/>
  <c r="D38" i="4"/>
  <c r="F38" i="4" s="1"/>
  <c r="D42" i="4"/>
  <c r="F42" i="4" s="1"/>
  <c r="D46" i="4"/>
  <c r="F46" i="4" s="1"/>
  <c r="D50" i="4"/>
  <c r="F50" i="4" s="1"/>
  <c r="D54" i="4"/>
  <c r="F54" i="4" s="1"/>
  <c r="D52" i="4"/>
  <c r="F52" i="4" s="1"/>
  <c r="E4" i="15" l="1"/>
  <c r="C4" i="15" l="1"/>
  <c r="D4" i="15" s="1"/>
  <c r="F4" i="15" s="1"/>
  <c r="E5" i="15"/>
  <c r="E10" i="15"/>
  <c r="E54" i="15"/>
  <c r="E38" i="15"/>
  <c r="E33" i="15"/>
  <c r="E12" i="15"/>
  <c r="C50" i="15"/>
  <c r="E46" i="15"/>
  <c r="E22" i="15"/>
  <c r="E7" i="15"/>
  <c r="E30" i="15"/>
  <c r="C52" i="15"/>
  <c r="C10" i="15"/>
  <c r="E6" i="15"/>
  <c r="E26" i="15"/>
  <c r="E18" i="15"/>
  <c r="E50" i="15"/>
  <c r="E11" i="15"/>
  <c r="C23" i="15"/>
  <c r="C35" i="15"/>
  <c r="E8" i="15"/>
  <c r="E16" i="15"/>
  <c r="E55" i="15"/>
  <c r="E27" i="15"/>
  <c r="E19" i="15"/>
  <c r="E43" i="15"/>
  <c r="E40" i="15"/>
  <c r="E17" i="15"/>
  <c r="E13" i="15"/>
  <c r="C46" i="15"/>
  <c r="E15" i="15"/>
  <c r="E41" i="15"/>
  <c r="E21" i="15"/>
  <c r="C7" i="15"/>
  <c r="E32" i="15"/>
  <c r="C25" i="15"/>
  <c r="E9" i="15"/>
  <c r="C15" i="15"/>
  <c r="C53" i="15"/>
  <c r="E49" i="15"/>
  <c r="E29" i="15"/>
  <c r="C12" i="15"/>
  <c r="C5" i="15"/>
  <c r="E28" i="15"/>
  <c r="E48" i="15"/>
  <c r="E39" i="15"/>
  <c r="E35" i="15"/>
  <c r="C55" i="15"/>
  <c r="C19" i="15"/>
  <c r="C45" i="15"/>
  <c r="E45" i="15"/>
  <c r="E51" i="15"/>
  <c r="E14" i="15"/>
  <c r="E44" i="15"/>
  <c r="E25" i="15"/>
  <c r="C49" i="15"/>
  <c r="E52" i="15"/>
  <c r="E31" i="15"/>
  <c r="E36" i="15"/>
  <c r="E42" i="15"/>
  <c r="C24" i="15"/>
  <c r="E24" i="15"/>
  <c r="E47" i="15"/>
  <c r="C17" i="15"/>
  <c r="C16" i="15"/>
  <c r="C22" i="15"/>
  <c r="C40" i="15"/>
  <c r="E23" i="15"/>
  <c r="E20" i="15"/>
  <c r="E34" i="15"/>
  <c r="E37" i="15"/>
  <c r="C18" i="15"/>
  <c r="C14" i="15"/>
  <c r="E53" i="15"/>
  <c r="C20" i="15"/>
  <c r="C26" i="15" l="1"/>
  <c r="D26" i="15" s="1"/>
  <c r="F26" i="15" s="1"/>
  <c r="C29" i="15"/>
  <c r="D29" i="15" s="1"/>
  <c r="F29" i="15" s="1"/>
  <c r="C39" i="15"/>
  <c r="D39" i="15" s="1"/>
  <c r="F39" i="15" s="1"/>
  <c r="C37" i="15"/>
  <c r="D37" i="15" s="1"/>
  <c r="F37" i="15" s="1"/>
  <c r="C54" i="15"/>
  <c r="D54" i="15" s="1"/>
  <c r="F54" i="15" s="1"/>
  <c r="C30" i="15"/>
  <c r="D30" i="15" s="1"/>
  <c r="F30" i="15" s="1"/>
  <c r="C36" i="15"/>
  <c r="D36" i="15" s="1"/>
  <c r="F36" i="15" s="1"/>
  <c r="C8" i="15"/>
  <c r="D8" i="15" s="1"/>
  <c r="F8" i="15" s="1"/>
  <c r="C38" i="15"/>
  <c r="D38" i="15" s="1"/>
  <c r="F38" i="15" s="1"/>
  <c r="D20" i="15"/>
  <c r="F20" i="15" s="1"/>
  <c r="D5" i="15"/>
  <c r="F5" i="15" s="1"/>
  <c r="D22" i="15"/>
  <c r="F22" i="15" s="1"/>
  <c r="C34" i="15"/>
  <c r="D34" i="15" s="1"/>
  <c r="F34" i="15" s="1"/>
  <c r="C6" i="15"/>
  <c r="D6" i="15" s="1"/>
  <c r="F6" i="15" s="1"/>
  <c r="C28" i="15"/>
  <c r="D28" i="15" s="1"/>
  <c r="F28" i="15" s="1"/>
  <c r="C51" i="15"/>
  <c r="D51" i="15" s="1"/>
  <c r="F51" i="15" s="1"/>
  <c r="C42" i="15"/>
  <c r="D42" i="15" s="1"/>
  <c r="F42" i="15" s="1"/>
  <c r="C9" i="15"/>
  <c r="D9" i="15" s="1"/>
  <c r="F9" i="15" s="1"/>
  <c r="C43" i="15"/>
  <c r="D43" i="15" s="1"/>
  <c r="F43" i="15" s="1"/>
  <c r="C27" i="15"/>
  <c r="D27" i="15" s="1"/>
  <c r="F27" i="15" s="1"/>
  <c r="C33" i="15"/>
  <c r="D33" i="15" s="1"/>
  <c r="F33" i="15" s="1"/>
  <c r="C21" i="15"/>
  <c r="D21" i="15" s="1"/>
  <c r="F21" i="15" s="1"/>
  <c r="C31" i="15"/>
  <c r="D31" i="15" s="1"/>
  <c r="F31" i="15" s="1"/>
  <c r="C32" i="15"/>
  <c r="D32" i="15" s="1"/>
  <c r="F32" i="15" s="1"/>
  <c r="C41" i="15"/>
  <c r="D41" i="15" s="1"/>
  <c r="F41" i="15" s="1"/>
  <c r="D10" i="15"/>
  <c r="F10" i="15" s="1"/>
  <c r="D15" i="15"/>
  <c r="F15" i="15" s="1"/>
  <c r="D14" i="15"/>
  <c r="F14" i="15" s="1"/>
  <c r="D40" i="15"/>
  <c r="F40" i="15" s="1"/>
  <c r="D18" i="15"/>
  <c r="F18" i="15" s="1"/>
  <c r="D7" i="15"/>
  <c r="F7" i="15" s="1"/>
  <c r="D23" i="15"/>
  <c r="F23" i="15" s="1"/>
  <c r="D49" i="15"/>
  <c r="F49" i="15" s="1"/>
  <c r="D25" i="15"/>
  <c r="F25" i="15" s="1"/>
  <c r="D55" i="15"/>
  <c r="F55" i="15" s="1"/>
  <c r="D16" i="15"/>
  <c r="F16" i="15" s="1"/>
  <c r="D17" i="15"/>
  <c r="F17" i="15" s="1"/>
  <c r="D19" i="15"/>
  <c r="F19" i="15" s="1"/>
  <c r="D35" i="15"/>
  <c r="F35" i="15" s="1"/>
  <c r="D46" i="15"/>
  <c r="F46" i="15" s="1"/>
  <c r="C13" i="15"/>
  <c r="D13" i="15" s="1"/>
  <c r="F13" i="15" s="1"/>
  <c r="D50" i="15"/>
  <c r="F50" i="15" s="1"/>
  <c r="D24" i="15"/>
  <c r="F24" i="15" s="1"/>
  <c r="C44" i="15"/>
  <c r="D44" i="15" s="1"/>
  <c r="F44" i="15" s="1"/>
  <c r="D52" i="15"/>
  <c r="F52" i="15" s="1"/>
  <c r="C48" i="15"/>
  <c r="D48" i="15" s="1"/>
  <c r="F48" i="15" s="1"/>
  <c r="D45" i="15"/>
  <c r="F45" i="15" s="1"/>
  <c r="D12" i="15"/>
  <c r="F12" i="15" s="1"/>
  <c r="C47" i="15"/>
  <c r="D47" i="15" s="1"/>
  <c r="F47" i="15" s="1"/>
  <c r="D53" i="15"/>
  <c r="F53" i="15" s="1"/>
  <c r="C11" i="15"/>
  <c r="D11" i="15" s="1"/>
  <c r="F11" i="15" s="1"/>
</calcChain>
</file>

<file path=xl/sharedStrings.xml><?xml version="1.0" encoding="utf-8"?>
<sst xmlns="http://schemas.openxmlformats.org/spreadsheetml/2006/main" count="1839" uniqueCount="160">
  <si>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</si>
  <si>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</si>
  <si>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</si>
  <si>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</si>
  <si>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</si>
  <si>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</si>
  <si>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</si>
  <si>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</si>
  <si>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</si>
  <si>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</si>
  <si>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</si>
  <si>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</si>
  <si>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</si>
  <si>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</si>
  <si>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</si>
  <si>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</si>
  <si>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</si>
  <si>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</si>
  <si>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</si>
  <si>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</si>
  <si>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</si>
  <si>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</si>
  <si>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</si>
  <si>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</si>
  <si>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</si>
  <si>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</si>
  <si>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</si>
  <si>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</si>
  <si>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</si>
  <si>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</si>
  <si>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</si>
  <si>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</si>
  <si>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</si>
  <si>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</si>
  <si>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</si>
  <si>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</si>
  <si>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</si>
  <si>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</si>
  <si>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</si>
  <si>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</si>
  <si>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</si>
  <si>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</si>
  <si>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</si>
  <si>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</si>
  <si>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United States</t>
  </si>
  <si>
    <t>Utah</t>
  </si>
  <si>
    <t>Vermont</t>
  </si>
  <si>
    <t>Virginia</t>
  </si>
  <si>
    <t>Washington</t>
  </si>
  <si>
    <t>West Virginia</t>
  </si>
  <si>
    <t>Wisconsin</t>
  </si>
  <si>
    <t>Wyoming</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</si>
  <si>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</si>
  <si>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</si>
  <si>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</si>
  <si>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</si>
  <si>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</si>
  <si>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</si>
  <si>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</si>
  <si>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</si>
  <si>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</si>
  <si>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</si>
  <si>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</si>
  <si>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</si>
  <si>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</si>
  <si>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</si>
  <si>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</si>
  <si>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</si>
  <si>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</si>
  <si>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</si>
  <si>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</si>
  <si>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</si>
  <si>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</si>
  <si>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</si>
  <si>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</si>
  <si>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</si>
  <si>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</si>
  <si>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</si>
  <si>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</si>
  <si>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</si>
  <si>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</si>
  <si>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</si>
  <si>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</si>
  <si>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</si>
  <si>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</si>
  <si>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</si>
  <si>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</si>
  <si>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</si>
  <si>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</si>
  <si>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</si>
  <si>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</si>
  <si>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</si>
  <si>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</si>
  <si>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</si>
  <si>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</si>
  <si>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</si>
  <si>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US</t>
  </si>
  <si>
    <t>UT</t>
  </si>
  <si>
    <t>VT</t>
  </si>
  <si>
    <t>VA</t>
  </si>
  <si>
    <t>WA</t>
  </si>
  <si>
    <t>WV</t>
  </si>
  <si>
    <t>WI</t>
  </si>
  <si>
    <t>WY</t>
  </si>
  <si>
    <t>Code</t>
  </si>
  <si>
    <t xml:space="preserve">State </t>
  </si>
  <si>
    <t>Police</t>
  </si>
  <si>
    <t>Fire</t>
  </si>
  <si>
    <t>Water</t>
  </si>
  <si>
    <t>Gas</t>
  </si>
  <si>
    <t>Charges as a Percent of Total Expenditures</t>
  </si>
  <si>
    <t>Charges</t>
  </si>
  <si>
    <t>Total Expenditures Net of Charges</t>
  </si>
  <si>
    <t>Total Expenditures</t>
  </si>
  <si>
    <t>Thousands of 2012 Dollars</t>
  </si>
  <si>
    <t>Transit</t>
  </si>
  <si>
    <t>Sewerage</t>
  </si>
  <si>
    <r>
      <rPr>
        <b/>
        <sz val="12"/>
        <color theme="1"/>
        <rFont val="Calibri"/>
        <family val="2"/>
        <scheme val="minor"/>
      </rPr>
      <t>Source:</t>
    </r>
    <r>
      <rPr>
        <sz val="11"/>
        <rFont val="Calibri"/>
      </rPr>
      <t xml:space="preserve"> Expenditure Data from the US Census Bureau's 2012 Census of Governments: State and Local Finances. Highways pulls from census codes 44 and 45.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</si>
  <si>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 xml:space="preserve">Table 2 - Charges for Higher Education </t>
  </si>
  <si>
    <t>Table 3 - Charges for Highways</t>
  </si>
  <si>
    <t>Table 4 - Charges for Transit</t>
  </si>
  <si>
    <r>
      <rPr>
        <b/>
        <sz val="12"/>
        <color theme="1"/>
        <rFont val="Calibri"/>
        <family val="2"/>
        <scheme val="minor"/>
      </rPr>
      <t>Source:</t>
    </r>
    <r>
      <rPr>
        <sz val="11"/>
        <rFont val="Calibri"/>
      </rPr>
      <t xml:space="preserve"> Expenditure Data from the US Census Bureau's 2012 Census of Governments: State and Local Finances. Transit pulls from census code 94.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</si>
  <si>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Table 5 - Charges for Police Protection</t>
  </si>
  <si>
    <r>
      <rPr>
        <b/>
        <sz val="12"/>
        <color theme="1"/>
        <rFont val="Calibri"/>
        <family val="2"/>
        <scheme val="minor"/>
      </rPr>
      <t>Source:</t>
    </r>
    <r>
      <rPr>
        <sz val="11"/>
        <rFont val="Calibri"/>
      </rPr>
      <t xml:space="preserve"> Expenditure Data from the US Census Bureau's 2012 Census of Governments: State and Local Finances. Natural Resources pulls from census code 59.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</si>
  <si>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Table 9 - Charges for Natural Resources</t>
  </si>
  <si>
    <r>
      <rPr>
        <b/>
        <sz val="12"/>
        <color theme="1"/>
        <rFont val="Calibri"/>
        <family val="2"/>
        <scheme val="minor"/>
      </rPr>
      <t>Source:</t>
    </r>
    <r>
      <rPr>
        <sz val="11"/>
        <rFont val="Calibri"/>
      </rPr>
      <t xml:space="preserve"> Expenditure Data from the US Census Bureau's 2012 Census of Governments: State and Local Finances. Sewerage pulls from census code 80.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</si>
  <si>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Electric pulls from census code 92.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</si>
  <si>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Water pulls from census code 91.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</si>
  <si>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Gas pulls from census code 93.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</si>
  <si>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k12</t>
  </si>
  <si>
    <t>higher</t>
  </si>
  <si>
    <t>Highways</t>
  </si>
  <si>
    <t>Corrections</t>
  </si>
  <si>
    <t>Natural Resources</t>
  </si>
  <si>
    <r>
      <rPr>
        <b/>
        <sz val="12"/>
        <color theme="1"/>
        <rFont val="Calibri"/>
        <family val="2"/>
        <scheme val="minor"/>
      </rPr>
      <t>Source:</t>
    </r>
    <r>
      <rPr>
        <sz val="11"/>
        <rFont val="Calibri"/>
      </rPr>
      <t xml:space="preserve"> Expenditure Data from the US Census Bureau's 2012 Census of Governments: State and Local Finances. Parks and recreation pulls from census code 61.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</si>
  <si>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Table 11 - Charges for Sewerage</t>
  </si>
  <si>
    <t>Table 13 - Charges for Water</t>
  </si>
  <si>
    <t>Table 14 - Charges for Electric</t>
  </si>
  <si>
    <t>Table 15 - Charges for Gas</t>
  </si>
  <si>
    <t xml:space="preserve">Housing and Community Development </t>
  </si>
  <si>
    <t xml:space="preserve">Parks </t>
  </si>
  <si>
    <t>Solid Waste</t>
  </si>
  <si>
    <t xml:space="preserve">Electric </t>
  </si>
  <si>
    <t>.</t>
  </si>
  <si>
    <t>Table 12 - Charges for Solid Waste</t>
  </si>
  <si>
    <r>
      <rPr>
        <b/>
        <sz val="12"/>
        <color theme="1"/>
        <rFont val="Calibri"/>
        <family val="2"/>
        <scheme val="minor"/>
      </rPr>
      <t>Source:</t>
    </r>
    <r>
      <rPr>
        <sz val="11"/>
        <rFont val="Calibri"/>
      </rPr>
      <t xml:space="preserve"> Expenditure Data from the US Census Bureau's 2012 Census of Governments: State and Local Finances. Solid waste pulls from census code 81.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</si>
  <si>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Table 10 - Charges for Parks and Recreation</t>
  </si>
  <si>
    <t>Table 8 - Charges for Housing and Community Development</t>
  </si>
  <si>
    <r>
      <rPr>
        <b/>
        <sz val="12"/>
        <color theme="1"/>
        <rFont val="Calibri"/>
        <family val="2"/>
        <scheme val="minor"/>
      </rPr>
      <t>Source:</t>
    </r>
    <r>
      <rPr>
        <sz val="11"/>
        <rFont val="Calibri"/>
      </rPr>
      <t xml:space="preserve"> Expenditure Data from the US Census Bureau's 2012 Census of Governments: State and Local Finances. Housing and Community Development pulls from census code 50.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</si>
  <si>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Fire protection pulls from census code 24.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</si>
  <si>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Police protection pulls from census code 62.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</si>
  <si>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t>Table 1 - Charges for Elementary and Secondary Education</t>
  </si>
  <si>
    <t>Admin</t>
  </si>
  <si>
    <t>Table 6 - Charges for Fire Protection</t>
  </si>
  <si>
    <t>Table 7 - Charges for Corrections</t>
  </si>
  <si>
    <t>Table 16 - Charges for Administration</t>
  </si>
  <si>
    <r>
      <rPr>
        <b/>
        <sz val="12"/>
        <color theme="1"/>
        <rFont val="Calibri"/>
        <family val="2"/>
        <scheme val="minor"/>
      </rPr>
      <t>Source:</t>
    </r>
    <r>
      <rPr>
        <sz val="11"/>
        <rFont val="Calibri"/>
      </rPr>
      <t xml:space="preserve"> Expenditure Data from the US Census Bureau's 2012 Census of Governments: State and Local Finances. K12 pulls from Census code 12.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Note also that we do not use charges in the actual decomposition although we present the results here.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</si>
  <si>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Higher education pulls from census codes 16, 18 and J19.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</si>
  <si>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Corrections pulls from census codes 04 and 05.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</si>
  <si>
    <r>
      <rPr>
        <b/>
        <sz val="12"/>
        <color theme="1"/>
        <rFont val="Calibri"/>
        <family val="2"/>
        <scheme val="minor"/>
      </rPr>
      <t>Source:</t>
    </r>
    <r>
      <rPr>
        <sz val="11"/>
        <rFont val="Calibri"/>
      </rPr>
      <t xml:space="preserve"> Expenditure Data from the US Census Bureau's 2012 Census of Governments: State and Local Finances. Administration pulls from census codes 23, 25, 29, and 31.
</t>
    </r>
    <r>
      <rPr>
        <b/>
        <sz val="12"/>
        <color theme="1"/>
        <rFont val="Calibri"/>
        <family val="2"/>
        <scheme val="minor"/>
      </rPr>
      <t>Notes:</t>
    </r>
    <r>
      <rPr>
        <sz val="11"/>
        <rFont val="Calibri"/>
      </rPr>
      <t xml:space="preserve"> Data on charges can be classified as amounts paid by the public for preformance of specific services, or the payment for sales of specific goods or services like utilities. For more information, see - U.S. Bureau of the Census: Government Finance and Employment Classification Manual. http://www2.census.gov/govs/pubs/classification/2006_classification_manual.pdf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</si>
</sst>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font>
      <sz val="11"/>
      <name val="Calibri"/>
    </font>
    <font>
      <sz val="11"/>
      <name val="Calibri"/>
    </font>
    <font>
      <b/>
      <sz val="12"/>
      <color theme="1"/>
      <name val="Calibri"/>
      <family val="2"/>
      <scheme val="minor"/>
    </font>
    <font>
      <b/>
      <sz val="11"/>
      <name val="Calibri"/>
    </font>
    <font>
      <u/>
      <sz val="11"/>
      <color theme="10"/>
      <name val="Calibri"/>
    </font>
    <font>
      <sz val="10"/>
      <name val="Arial"/>
      <family val="2"/>
    </font>
    <font>
      <sz val="11"/>
      <name val="Calibri"/>
      <family val="2"/>
    </font>
    <font>
      <sz val="11"/>
      <name val="Cambria"/>
      <family val="1"/>
      <scheme val="maj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cellStyleXfs>
  <cellXfs count="54">
    <xf numFmtId="0" fontId="0" fillId="0" borderId="0" xfId="0"/>
    <xf numFmtId="0" fontId="0" fillId="0" borderId="1" xfId="0" applyBorder="1"/>
    <xf numFmtId="0" fontId="0" fillId="0" borderId="2" xfId="0" applyBorder="1"/>
    <xf numFmtId="0" fontId="0" fillId="0" borderId="3" xfId="0" applyBorder="1"/>
    <xf numFmtId="43" fontId="0" fillId="0" borderId="1" xfId="1" applyFont="1" applyBorder="1"/>
    <xf numFmtId="43" fontId="0" fillId="0" borderId="2" xfId="1" applyFont="1" applyBorder="1"/>
    <xf numFmtId="43" fontId="0" fillId="0" borderId="3" xfId="1" applyFont="1" applyBorder="1"/>
    <xf numFmtId="0" fontId="4" fillId="0" borderId="0" xfId="2"/>
    <xf numFmtId="43" fontId="0" fillId="0" borderId="0" xfId="0" applyNumberFormat="1"/>
    <xf numFmtId="43" fontId="0" fillId="0" borderId="0" xfId="1" applyFont="1"/>
    <xf numFmtId="164" fontId="0" fillId="0" borderId="1" xfId="1" applyNumberFormat="1" applyFont="1" applyBorder="1"/>
    <xf numFmtId="164" fontId="0" fillId="0" borderId="2" xfId="1" applyNumberFormat="1" applyFont="1" applyBorder="1"/>
    <xf numFmtId="164" fontId="0" fillId="0" borderId="3" xfId="1" applyNumberFormat="1" applyFont="1" applyBorder="1"/>
    <xf numFmtId="164" fontId="0" fillId="0" borderId="4" xfId="1" applyNumberFormat="1" applyFont="1" applyBorder="1"/>
    <xf numFmtId="164" fontId="0" fillId="0" borderId="7" xfId="1" applyNumberFormat="1" applyFont="1" applyBorder="1"/>
    <xf numFmtId="164" fontId="0" fillId="0" borderId="9" xfId="1" applyNumberFormat="1" applyFont="1" applyBorder="1"/>
    <xf numFmtId="164" fontId="0" fillId="0" borderId="8" xfId="1" applyNumberFormat="1" applyFont="1" applyBorder="1"/>
    <xf numFmtId="164" fontId="0" fillId="0" borderId="11" xfId="1" applyNumberFormat="1" applyFont="1" applyBorder="1"/>
    <xf numFmtId="0" fontId="3" fillId="0" borderId="3" xfId="0" applyFont="1" applyBorder="1" applyAlignment="1">
      <alignment wrapText="1"/>
    </xf>
    <xf numFmtId="0" fontId="3" fillId="0" borderId="2" xfId="0" applyFont="1" applyBorder="1" applyAlignment="1">
      <alignment wrapText="1"/>
    </xf>
    <xf numFmtId="0" fontId="7" fillId="0" borderId="0" xfId="0" applyFont="1"/>
    <xf numFmtId="43" fontId="7" fillId="0" borderId="0" xfId="1" applyFont="1"/>
    <xf numFmtId="0" fontId="3" fillId="0" borderId="2" xfId="0" applyFont="1" applyFill="1" applyBorder="1" applyAlignment="1">
      <alignment wrapText="1"/>
    </xf>
    <xf numFmtId="164" fontId="0" fillId="0" borderId="1" xfId="1" applyNumberFormat="1" applyFont="1" applyFill="1" applyBorder="1"/>
    <xf numFmtId="164" fontId="0" fillId="0" borderId="2" xfId="1" applyNumberFormat="1" applyFont="1" applyFill="1" applyBorder="1"/>
    <xf numFmtId="164" fontId="0" fillId="0" borderId="3" xfId="1" applyNumberFormat="1" applyFont="1" applyFill="1" applyBorder="1"/>
    <xf numFmtId="0" fontId="0" fillId="0" borderId="0" xfId="0" applyFill="1"/>
    <xf numFmtId="0" fontId="3" fillId="0" borderId="3" xfId="0" applyFont="1" applyFill="1" applyBorder="1" applyAlignment="1">
      <alignment wrapText="1"/>
    </xf>
    <xf numFmtId="164" fontId="0" fillId="0" borderId="4" xfId="1" applyNumberFormat="1" applyFont="1" applyFill="1" applyBorder="1"/>
    <xf numFmtId="43" fontId="0" fillId="0" borderId="1" xfId="1" applyFont="1" applyFill="1" applyBorder="1"/>
    <xf numFmtId="164" fontId="0" fillId="0" borderId="7" xfId="1" applyNumberFormat="1" applyFont="1" applyFill="1" applyBorder="1"/>
    <xf numFmtId="164" fontId="0" fillId="0" borderId="8" xfId="1" applyNumberFormat="1" applyFont="1" applyFill="1" applyBorder="1"/>
    <xf numFmtId="43" fontId="0" fillId="0" borderId="2" xfId="1" applyFont="1" applyFill="1" applyBorder="1"/>
    <xf numFmtId="164" fontId="0" fillId="0" borderId="9" xfId="1" applyNumberFormat="1" applyFont="1" applyFill="1" applyBorder="1"/>
    <xf numFmtId="164" fontId="0" fillId="0" borderId="11" xfId="1" applyNumberFormat="1" applyFont="1" applyFill="1" applyBorder="1"/>
    <xf numFmtId="43" fontId="0" fillId="0" borderId="3" xfId="1" applyFont="1" applyFill="1" applyBorder="1"/>
    <xf numFmtId="164" fontId="0" fillId="0" borderId="0" xfId="0" applyNumberFormat="1"/>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6" fillId="0" borderId="4" xfId="0" applyFont="1"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7"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cellXfs>
  <cellStyles count="4">
    <cellStyle name="Comma" xfId="1" builtinId="3"/>
    <cellStyle name="Hyperlink" xfId="2" builtinId="8"/>
    <cellStyle name="Normal" xfId="0" builtinId="0"/>
    <cellStyle name="Normal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selin/Box%20Sync/Spending%20Drivers/Data%20Files/Census%20of%20Governments%20Data/Current,%20Capital%20and%20Charges/2012_expenditure_By%20Expenditure%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harges"/>
      <sheetName val="Current"/>
      <sheetName val="Construction"/>
      <sheetName val="Other Capital"/>
      <sheetName val="Subsidies"/>
      <sheetName val="All Capital"/>
      <sheetName val="Expenditures Net of Charges"/>
      <sheetName val="K12"/>
    </sheetNames>
    <sheetDataSet>
      <sheetData sheetId="0"/>
      <sheetData sheetId="1">
        <row r="1">
          <cell r="A1" t="str">
            <v>Code</v>
          </cell>
          <cell r="B1" t="str">
            <v xml:space="preserve">State </v>
          </cell>
          <cell r="C1" t="str">
            <v>K12</v>
          </cell>
          <cell r="D1" t="str">
            <v>Higher</v>
          </cell>
          <cell r="E1" t="str">
            <v>Highways</v>
          </cell>
          <cell r="F1" t="str">
            <v>Transit</v>
          </cell>
          <cell r="G1" t="str">
            <v>Police</v>
          </cell>
          <cell r="H1" t="str">
            <v>Corrections</v>
          </cell>
          <cell r="I1" t="str">
            <v>Fire</v>
          </cell>
          <cell r="J1" t="str">
            <v xml:space="preserve">Housing and Community Development </v>
          </cell>
          <cell r="K1" t="str">
            <v xml:space="preserve">Parks </v>
          </cell>
          <cell r="L1" t="str">
            <v>Natural Resources</v>
          </cell>
          <cell r="M1" t="str">
            <v>Sewerage</v>
          </cell>
          <cell r="N1" t="str">
            <v>Solid Waste</v>
          </cell>
          <cell r="O1" t="str">
            <v>Water</v>
          </cell>
          <cell r="P1" t="str">
            <v xml:space="preserve">Electric </v>
          </cell>
          <cell r="Q1" t="str">
            <v>Gas</v>
          </cell>
          <cell r="R1" t="str">
            <v>Admin</v>
          </cell>
        </row>
        <row r="2">
          <cell r="A2" t="str">
            <v>US</v>
          </cell>
          <cell r="B2" t="str">
            <v>United States</v>
          </cell>
          <cell r="C2">
            <v>6893192</v>
          </cell>
          <cell r="D2">
            <v>98825472</v>
          </cell>
          <cell r="E2">
            <v>13412958</v>
          </cell>
          <cell r="F2">
            <v>14528272</v>
          </cell>
          <cell r="G2">
            <v>0</v>
          </cell>
          <cell r="H2">
            <v>0</v>
          </cell>
          <cell r="I2">
            <v>0</v>
          </cell>
          <cell r="J2">
            <v>6354884</v>
          </cell>
          <cell r="K2">
            <v>9720558</v>
          </cell>
          <cell r="L2">
            <v>4530218</v>
          </cell>
          <cell r="M2">
            <v>47369106</v>
          </cell>
          <cell r="N2">
            <v>16751969</v>
          </cell>
          <cell r="O2">
            <v>54526606</v>
          </cell>
          <cell r="P2">
            <v>75820975</v>
          </cell>
          <cell r="Q2">
            <v>7081603</v>
          </cell>
          <cell r="R2">
            <v>0</v>
          </cell>
        </row>
        <row r="3">
          <cell r="A3" t="str">
            <v>AL</v>
          </cell>
          <cell r="B3" t="str">
            <v>Alabama</v>
          </cell>
          <cell r="C3">
            <v>208193</v>
          </cell>
          <cell r="D3">
            <v>2034269</v>
          </cell>
          <cell r="E3">
            <v>10767</v>
          </cell>
          <cell r="F3">
            <v>5290</v>
          </cell>
          <cell r="G3">
            <v>0</v>
          </cell>
          <cell r="H3">
            <v>0</v>
          </cell>
          <cell r="I3">
            <v>0</v>
          </cell>
          <cell r="J3">
            <v>80601</v>
          </cell>
          <cell r="K3">
            <v>129077</v>
          </cell>
          <cell r="L3">
            <v>8434</v>
          </cell>
          <cell r="M3">
            <v>464556</v>
          </cell>
          <cell r="N3">
            <v>203574</v>
          </cell>
          <cell r="O3">
            <v>750340</v>
          </cell>
          <cell r="P3">
            <v>1719750</v>
          </cell>
          <cell r="Q3">
            <v>553444</v>
          </cell>
          <cell r="R3">
            <v>0</v>
          </cell>
        </row>
        <row r="4">
          <cell r="A4" t="str">
            <v>AK</v>
          </cell>
          <cell r="B4" t="str">
            <v>Alaska</v>
          </cell>
          <cell r="C4">
            <v>19512</v>
          </cell>
          <cell r="D4">
            <v>177235</v>
          </cell>
          <cell r="E4">
            <v>67589</v>
          </cell>
          <cell r="F4">
            <v>6863</v>
          </cell>
          <cell r="G4">
            <v>0</v>
          </cell>
          <cell r="H4">
            <v>0</v>
          </cell>
          <cell r="I4">
            <v>0</v>
          </cell>
          <cell r="J4">
            <v>27910</v>
          </cell>
          <cell r="K4">
            <v>21419</v>
          </cell>
          <cell r="L4">
            <v>24827</v>
          </cell>
          <cell r="M4">
            <v>84265</v>
          </cell>
          <cell r="N4">
            <v>90862</v>
          </cell>
          <cell r="O4">
            <v>86266</v>
          </cell>
          <cell r="P4">
            <v>263273</v>
          </cell>
          <cell r="Q4">
            <v>1196</v>
          </cell>
          <cell r="R4">
            <v>0</v>
          </cell>
        </row>
        <row r="5">
          <cell r="A5" t="str">
            <v>AZ</v>
          </cell>
          <cell r="B5" t="str">
            <v>Arizona</v>
          </cell>
          <cell r="C5">
            <v>134743</v>
          </cell>
          <cell r="D5">
            <v>1932519</v>
          </cell>
          <cell r="E5">
            <v>14280</v>
          </cell>
          <cell r="F5">
            <v>134829</v>
          </cell>
          <cell r="G5">
            <v>0</v>
          </cell>
          <cell r="H5">
            <v>0</v>
          </cell>
          <cell r="I5">
            <v>0</v>
          </cell>
          <cell r="J5">
            <v>27875</v>
          </cell>
          <cell r="K5">
            <v>123166</v>
          </cell>
          <cell r="L5">
            <v>124100</v>
          </cell>
          <cell r="M5">
            <v>859362</v>
          </cell>
          <cell r="N5">
            <v>446811</v>
          </cell>
          <cell r="O5">
            <v>1354344</v>
          </cell>
          <cell r="P5">
            <v>3115821</v>
          </cell>
          <cell r="Q5">
            <v>44335</v>
          </cell>
          <cell r="R5">
            <v>0</v>
          </cell>
        </row>
        <row r="6">
          <cell r="A6" t="str">
            <v>AR</v>
          </cell>
          <cell r="B6" t="str">
            <v>Arkansas</v>
          </cell>
          <cell r="C6">
            <v>85609</v>
          </cell>
          <cell r="D6">
            <v>863447</v>
          </cell>
          <cell r="E6">
            <v>5363</v>
          </cell>
          <cell r="F6">
            <v>3357</v>
          </cell>
          <cell r="G6">
            <v>0</v>
          </cell>
          <cell r="H6">
            <v>0</v>
          </cell>
          <cell r="I6">
            <v>0</v>
          </cell>
          <cell r="J6">
            <v>28884</v>
          </cell>
          <cell r="K6">
            <v>58695</v>
          </cell>
          <cell r="L6">
            <v>25864</v>
          </cell>
          <cell r="M6">
            <v>271836</v>
          </cell>
          <cell r="N6">
            <v>165405</v>
          </cell>
          <cell r="O6">
            <v>470004</v>
          </cell>
          <cell r="P6">
            <v>525687</v>
          </cell>
          <cell r="Q6">
            <v>4409</v>
          </cell>
          <cell r="R6">
            <v>0</v>
          </cell>
        </row>
        <row r="7">
          <cell r="A7" t="str">
            <v>CA</v>
          </cell>
          <cell r="B7" t="str">
            <v>California</v>
          </cell>
          <cell r="C7">
            <v>592857</v>
          </cell>
          <cell r="D7">
            <v>8310835</v>
          </cell>
          <cell r="E7">
            <v>597623</v>
          </cell>
          <cell r="F7">
            <v>1984396</v>
          </cell>
          <cell r="G7">
            <v>0</v>
          </cell>
          <cell r="H7">
            <v>0</v>
          </cell>
          <cell r="I7">
            <v>0</v>
          </cell>
          <cell r="J7">
            <v>845382</v>
          </cell>
          <cell r="K7">
            <v>1446165</v>
          </cell>
          <cell r="L7">
            <v>1919435</v>
          </cell>
          <cell r="M7">
            <v>6437778</v>
          </cell>
          <cell r="N7">
            <v>2679797</v>
          </cell>
          <cell r="O7">
            <v>11460441</v>
          </cell>
          <cell r="P7">
            <v>11165692</v>
          </cell>
          <cell r="Q7">
            <v>248207</v>
          </cell>
          <cell r="R7">
            <v>0</v>
          </cell>
        </row>
        <row r="8">
          <cell r="A8" t="str">
            <v>CO</v>
          </cell>
          <cell r="B8" t="str">
            <v>Colorado</v>
          </cell>
          <cell r="C8">
            <v>264155</v>
          </cell>
          <cell r="D8">
            <v>2320892</v>
          </cell>
          <cell r="E8">
            <v>135281</v>
          </cell>
          <cell r="F8">
            <v>139904</v>
          </cell>
          <cell r="G8">
            <v>0</v>
          </cell>
          <cell r="H8">
            <v>0</v>
          </cell>
          <cell r="I8">
            <v>0</v>
          </cell>
          <cell r="J8">
            <v>111313</v>
          </cell>
          <cell r="K8">
            <v>345324</v>
          </cell>
          <cell r="L8">
            <v>60534</v>
          </cell>
          <cell r="M8">
            <v>805850</v>
          </cell>
          <cell r="N8">
            <v>108092</v>
          </cell>
          <cell r="O8">
            <v>1416690</v>
          </cell>
          <cell r="P8">
            <v>940634</v>
          </cell>
          <cell r="Q8">
            <v>238560</v>
          </cell>
          <cell r="R8">
            <v>0</v>
          </cell>
        </row>
        <row r="9">
          <cell r="A9" t="str">
            <v>CT</v>
          </cell>
          <cell r="B9" t="str">
            <v>Connecticut</v>
          </cell>
          <cell r="C9">
            <v>4024</v>
          </cell>
          <cell r="D9">
            <v>1125942</v>
          </cell>
          <cell r="E9">
            <v>1883</v>
          </cell>
          <cell r="F9">
            <v>53289</v>
          </cell>
          <cell r="G9">
            <v>0</v>
          </cell>
          <cell r="H9">
            <v>0</v>
          </cell>
          <cell r="I9">
            <v>0</v>
          </cell>
          <cell r="J9">
            <v>141078</v>
          </cell>
          <cell r="K9">
            <v>112801</v>
          </cell>
          <cell r="L9">
            <v>9280</v>
          </cell>
          <cell r="M9">
            <v>377451</v>
          </cell>
          <cell r="N9">
            <v>271158</v>
          </cell>
          <cell r="O9">
            <v>288418</v>
          </cell>
          <cell r="P9">
            <v>427581</v>
          </cell>
          <cell r="Q9">
            <v>13675</v>
          </cell>
          <cell r="R9">
            <v>0</v>
          </cell>
        </row>
        <row r="10">
          <cell r="A10" t="str">
            <v>DE</v>
          </cell>
          <cell r="B10" t="str">
            <v>Delaware</v>
          </cell>
          <cell r="C10">
            <v>615</v>
          </cell>
          <cell r="D10">
            <v>723933</v>
          </cell>
          <cell r="E10">
            <v>275131</v>
          </cell>
          <cell r="F10">
            <v>16862</v>
          </cell>
          <cell r="G10">
            <v>0</v>
          </cell>
          <cell r="H10">
            <v>0</v>
          </cell>
          <cell r="I10">
            <v>0</v>
          </cell>
          <cell r="J10">
            <v>9902</v>
          </cell>
          <cell r="K10">
            <v>14655</v>
          </cell>
          <cell r="L10">
            <v>2601</v>
          </cell>
          <cell r="M10">
            <v>151058</v>
          </cell>
          <cell r="N10">
            <v>70722</v>
          </cell>
          <cell r="O10">
            <v>73508</v>
          </cell>
          <cell r="P10">
            <v>345676</v>
          </cell>
          <cell r="Q10">
            <v>0</v>
          </cell>
          <cell r="R10">
            <v>0</v>
          </cell>
        </row>
        <row r="11">
          <cell r="A11" t="str">
            <v>DC</v>
          </cell>
          <cell r="B11" t="str">
            <v>District of Columbia</v>
          </cell>
          <cell r="C11">
            <v>395</v>
          </cell>
          <cell r="D11">
            <v>28358</v>
          </cell>
          <cell r="E11">
            <v>132</v>
          </cell>
          <cell r="F11">
            <v>904103</v>
          </cell>
          <cell r="G11">
            <v>0</v>
          </cell>
          <cell r="H11">
            <v>0</v>
          </cell>
          <cell r="I11">
            <v>0</v>
          </cell>
          <cell r="J11">
            <v>30025</v>
          </cell>
          <cell r="K11">
            <v>22558</v>
          </cell>
          <cell r="L11">
            <v>0</v>
          </cell>
          <cell r="M11">
            <v>262423</v>
          </cell>
          <cell r="N11">
            <v>5218</v>
          </cell>
          <cell r="O11">
            <v>137352</v>
          </cell>
          <cell r="P11">
            <v>0</v>
          </cell>
          <cell r="Q11">
            <v>0</v>
          </cell>
          <cell r="R11">
            <v>0</v>
          </cell>
        </row>
        <row r="12">
          <cell r="A12" t="str">
            <v>FL</v>
          </cell>
          <cell r="B12" t="str">
            <v>Florida</v>
          </cell>
          <cell r="C12">
            <v>836227</v>
          </cell>
          <cell r="D12">
            <v>3024412</v>
          </cell>
          <cell r="E12">
            <v>1273789</v>
          </cell>
          <cell r="F12">
            <v>303073</v>
          </cell>
          <cell r="G12">
            <v>0</v>
          </cell>
          <cell r="H12">
            <v>0</v>
          </cell>
          <cell r="I12">
            <v>0</v>
          </cell>
          <cell r="J12">
            <v>292937</v>
          </cell>
          <cell r="K12">
            <v>656619</v>
          </cell>
          <cell r="L12">
            <v>397854</v>
          </cell>
          <cell r="M12">
            <v>3026327</v>
          </cell>
          <cell r="N12">
            <v>2235356</v>
          </cell>
          <cell r="O12">
            <v>3789283</v>
          </cell>
          <cell r="P12">
            <v>5288669</v>
          </cell>
          <cell r="Q12">
            <v>246573</v>
          </cell>
          <cell r="R12">
            <v>0</v>
          </cell>
        </row>
        <row r="13">
          <cell r="A13" t="str">
            <v>GA</v>
          </cell>
          <cell r="B13" t="str">
            <v>Georgia</v>
          </cell>
          <cell r="C13">
            <v>299412</v>
          </cell>
          <cell r="D13">
            <v>2610351</v>
          </cell>
          <cell r="E13">
            <v>34123</v>
          </cell>
          <cell r="F13">
            <v>174044</v>
          </cell>
          <cell r="G13">
            <v>0</v>
          </cell>
          <cell r="H13">
            <v>0</v>
          </cell>
          <cell r="I13">
            <v>0</v>
          </cell>
          <cell r="J13">
            <v>109502</v>
          </cell>
          <cell r="K13">
            <v>222282</v>
          </cell>
          <cell r="L13">
            <v>35162</v>
          </cell>
          <cell r="M13">
            <v>1241714</v>
          </cell>
          <cell r="N13">
            <v>597048</v>
          </cell>
          <cell r="O13">
            <v>2012272</v>
          </cell>
          <cell r="P13">
            <v>1837117</v>
          </cell>
          <cell r="Q13">
            <v>778318</v>
          </cell>
          <cell r="R13">
            <v>0</v>
          </cell>
        </row>
        <row r="14">
          <cell r="A14" t="str">
            <v>HI</v>
          </cell>
          <cell r="B14" t="str">
            <v>Hawaii</v>
          </cell>
          <cell r="C14">
            <v>4397</v>
          </cell>
          <cell r="D14">
            <v>373320</v>
          </cell>
          <cell r="E14">
            <v>25231</v>
          </cell>
          <cell r="F14">
            <v>59117</v>
          </cell>
          <cell r="G14">
            <v>0</v>
          </cell>
          <cell r="H14">
            <v>0</v>
          </cell>
          <cell r="I14">
            <v>0</v>
          </cell>
          <cell r="J14">
            <v>20163</v>
          </cell>
          <cell r="K14">
            <v>40208</v>
          </cell>
          <cell r="L14">
            <v>19536</v>
          </cell>
          <cell r="M14">
            <v>424245</v>
          </cell>
          <cell r="N14">
            <v>143129</v>
          </cell>
          <cell r="O14">
            <v>280595</v>
          </cell>
          <cell r="P14">
            <v>0</v>
          </cell>
          <cell r="Q14">
            <v>0</v>
          </cell>
          <cell r="R14">
            <v>0</v>
          </cell>
        </row>
        <row r="15">
          <cell r="A15" t="str">
            <v>ID</v>
          </cell>
          <cell r="B15" t="str">
            <v>Idaho</v>
          </cell>
          <cell r="C15">
            <v>5862</v>
          </cell>
          <cell r="D15">
            <v>431219</v>
          </cell>
          <cell r="E15">
            <v>33762</v>
          </cell>
          <cell r="F15">
            <v>3162</v>
          </cell>
          <cell r="G15">
            <v>0</v>
          </cell>
          <cell r="H15">
            <v>0</v>
          </cell>
          <cell r="I15">
            <v>0</v>
          </cell>
          <cell r="J15">
            <v>25177</v>
          </cell>
          <cell r="K15">
            <v>36948</v>
          </cell>
          <cell r="L15">
            <v>77583</v>
          </cell>
          <cell r="M15">
            <v>199260</v>
          </cell>
          <cell r="N15">
            <v>136039</v>
          </cell>
          <cell r="O15">
            <v>124809</v>
          </cell>
          <cell r="P15">
            <v>81164</v>
          </cell>
          <cell r="Q15">
            <v>0</v>
          </cell>
          <cell r="R15">
            <v>0</v>
          </cell>
        </row>
        <row r="16">
          <cell r="A16" t="str">
            <v>IL</v>
          </cell>
          <cell r="B16" t="str">
            <v>Illinois</v>
          </cell>
          <cell r="C16">
            <v>262078</v>
          </cell>
          <cell r="D16">
            <v>3715450</v>
          </cell>
          <cell r="E16">
            <v>725280</v>
          </cell>
          <cell r="F16">
            <v>906599</v>
          </cell>
          <cell r="G16">
            <v>0</v>
          </cell>
          <cell r="H16">
            <v>0</v>
          </cell>
          <cell r="I16">
            <v>0</v>
          </cell>
          <cell r="J16">
            <v>198941</v>
          </cell>
          <cell r="K16">
            <v>969371</v>
          </cell>
          <cell r="L16">
            <v>56310</v>
          </cell>
          <cell r="M16">
            <v>1196644</v>
          </cell>
          <cell r="N16">
            <v>264575</v>
          </cell>
          <cell r="O16">
            <v>2058902</v>
          </cell>
          <cell r="P16">
            <v>1011456</v>
          </cell>
          <cell r="Q16">
            <v>94742</v>
          </cell>
          <cell r="R16">
            <v>0</v>
          </cell>
        </row>
        <row r="17">
          <cell r="A17" t="str">
            <v>IN</v>
          </cell>
          <cell r="B17" t="str">
            <v>Indiana</v>
          </cell>
          <cell r="C17">
            <v>144513</v>
          </cell>
          <cell r="D17">
            <v>3330116</v>
          </cell>
          <cell r="E17">
            <v>5901</v>
          </cell>
          <cell r="F17">
            <v>46088</v>
          </cell>
          <cell r="G17">
            <v>0</v>
          </cell>
          <cell r="H17">
            <v>0</v>
          </cell>
          <cell r="I17">
            <v>0</v>
          </cell>
          <cell r="J17">
            <v>52522</v>
          </cell>
          <cell r="K17">
            <v>179541</v>
          </cell>
          <cell r="L17">
            <v>45924</v>
          </cell>
          <cell r="M17">
            <v>1092406</v>
          </cell>
          <cell r="N17">
            <v>165374</v>
          </cell>
          <cell r="O17">
            <v>634815</v>
          </cell>
          <cell r="P17">
            <v>1047099</v>
          </cell>
          <cell r="Q17">
            <v>456804</v>
          </cell>
          <cell r="R17">
            <v>0</v>
          </cell>
        </row>
        <row r="18">
          <cell r="A18" t="str">
            <v>IA</v>
          </cell>
          <cell r="B18" t="str">
            <v>Iowa</v>
          </cell>
          <cell r="C18">
            <v>49614</v>
          </cell>
          <cell r="D18">
            <v>1584525</v>
          </cell>
          <cell r="E18">
            <v>9376</v>
          </cell>
          <cell r="F18">
            <v>25304</v>
          </cell>
          <cell r="G18">
            <v>0</v>
          </cell>
          <cell r="H18">
            <v>0</v>
          </cell>
          <cell r="I18">
            <v>0</v>
          </cell>
          <cell r="J18">
            <v>21789</v>
          </cell>
          <cell r="K18">
            <v>92158</v>
          </cell>
          <cell r="L18">
            <v>48387</v>
          </cell>
          <cell r="M18">
            <v>495558</v>
          </cell>
          <cell r="N18">
            <v>260874</v>
          </cell>
          <cell r="O18">
            <v>473503</v>
          </cell>
          <cell r="P18">
            <v>518457</v>
          </cell>
          <cell r="Q18">
            <v>59387</v>
          </cell>
          <cell r="R18">
            <v>0</v>
          </cell>
        </row>
        <row r="19">
          <cell r="A19" t="str">
            <v>KS</v>
          </cell>
          <cell r="B19" t="str">
            <v>Kansas</v>
          </cell>
          <cell r="C19">
            <v>48329</v>
          </cell>
          <cell r="D19">
            <v>1213935</v>
          </cell>
          <cell r="E19">
            <v>93115</v>
          </cell>
          <cell r="F19">
            <v>6039</v>
          </cell>
          <cell r="G19">
            <v>0</v>
          </cell>
          <cell r="H19">
            <v>0</v>
          </cell>
          <cell r="I19">
            <v>0</v>
          </cell>
          <cell r="J19">
            <v>39011</v>
          </cell>
          <cell r="K19">
            <v>80760</v>
          </cell>
          <cell r="L19">
            <v>50795</v>
          </cell>
          <cell r="M19">
            <v>374285</v>
          </cell>
          <cell r="N19">
            <v>151623</v>
          </cell>
          <cell r="O19">
            <v>667953</v>
          </cell>
          <cell r="P19">
            <v>734408</v>
          </cell>
          <cell r="Q19">
            <v>45928</v>
          </cell>
          <cell r="R19">
            <v>0</v>
          </cell>
        </row>
        <row r="20">
          <cell r="A20" t="str">
            <v>KY</v>
          </cell>
          <cell r="B20" t="str">
            <v>Kentucky</v>
          </cell>
          <cell r="C20">
            <v>11038</v>
          </cell>
          <cell r="D20">
            <v>1334309</v>
          </cell>
          <cell r="E20">
            <v>5600</v>
          </cell>
          <cell r="F20">
            <v>22372</v>
          </cell>
          <cell r="G20">
            <v>0</v>
          </cell>
          <cell r="H20">
            <v>0</v>
          </cell>
          <cell r="I20">
            <v>0</v>
          </cell>
          <cell r="J20">
            <v>36517</v>
          </cell>
          <cell r="K20">
            <v>114401</v>
          </cell>
          <cell r="L20">
            <v>61083</v>
          </cell>
          <cell r="M20">
            <v>532501</v>
          </cell>
          <cell r="N20">
            <v>133845</v>
          </cell>
          <cell r="O20">
            <v>686426</v>
          </cell>
          <cell r="P20">
            <v>657321</v>
          </cell>
          <cell r="Q20">
            <v>308065</v>
          </cell>
          <cell r="R20">
            <v>0</v>
          </cell>
        </row>
        <row r="21">
          <cell r="A21" t="str">
            <v>LA</v>
          </cell>
          <cell r="B21" t="str">
            <v>Louisiana</v>
          </cell>
          <cell r="C21">
            <v>10782</v>
          </cell>
          <cell r="D21">
            <v>1145991</v>
          </cell>
          <cell r="E21">
            <v>45654</v>
          </cell>
          <cell r="F21">
            <v>26959</v>
          </cell>
          <cell r="G21">
            <v>0</v>
          </cell>
          <cell r="H21">
            <v>0</v>
          </cell>
          <cell r="I21">
            <v>0</v>
          </cell>
          <cell r="J21">
            <v>65697</v>
          </cell>
          <cell r="K21">
            <v>197557</v>
          </cell>
          <cell r="L21">
            <v>28896</v>
          </cell>
          <cell r="M21">
            <v>406252</v>
          </cell>
          <cell r="N21">
            <v>206723</v>
          </cell>
          <cell r="O21">
            <v>461803</v>
          </cell>
          <cell r="P21">
            <v>545973</v>
          </cell>
          <cell r="Q21">
            <v>139938</v>
          </cell>
          <cell r="R21">
            <v>0</v>
          </cell>
        </row>
        <row r="22">
          <cell r="A22" t="str">
            <v>ME</v>
          </cell>
          <cell r="B22" t="str">
            <v>Maine</v>
          </cell>
          <cell r="C22">
            <v>5014</v>
          </cell>
          <cell r="D22">
            <v>325585</v>
          </cell>
          <cell r="E22">
            <v>117525</v>
          </cell>
          <cell r="F22">
            <v>3460</v>
          </cell>
          <cell r="G22">
            <v>0</v>
          </cell>
          <cell r="H22">
            <v>0</v>
          </cell>
          <cell r="I22">
            <v>0</v>
          </cell>
          <cell r="J22">
            <v>35597</v>
          </cell>
          <cell r="K22">
            <v>32671</v>
          </cell>
          <cell r="L22">
            <v>12907</v>
          </cell>
          <cell r="M22">
            <v>165341</v>
          </cell>
          <cell r="N22">
            <v>66412</v>
          </cell>
          <cell r="O22">
            <v>114592</v>
          </cell>
          <cell r="P22">
            <v>14208</v>
          </cell>
          <cell r="Q22">
            <v>0</v>
          </cell>
          <cell r="R22">
            <v>0</v>
          </cell>
        </row>
        <row r="23">
          <cell r="A23" t="str">
            <v>MD</v>
          </cell>
          <cell r="B23" t="str">
            <v>Maryland</v>
          </cell>
          <cell r="C23">
            <v>24684</v>
          </cell>
          <cell r="D23">
            <v>2283258</v>
          </cell>
          <cell r="E23">
            <v>451706</v>
          </cell>
          <cell r="F23">
            <v>167220</v>
          </cell>
          <cell r="G23">
            <v>0</v>
          </cell>
          <cell r="H23">
            <v>0</v>
          </cell>
          <cell r="I23">
            <v>0</v>
          </cell>
          <cell r="J23">
            <v>180367</v>
          </cell>
          <cell r="K23">
            <v>176346</v>
          </cell>
          <cell r="L23">
            <v>25090</v>
          </cell>
          <cell r="M23">
            <v>1028536</v>
          </cell>
          <cell r="N23">
            <v>413377</v>
          </cell>
          <cell r="O23">
            <v>665391</v>
          </cell>
          <cell r="P23">
            <v>75723</v>
          </cell>
          <cell r="Q23">
            <v>0</v>
          </cell>
          <cell r="R23">
            <v>0</v>
          </cell>
        </row>
        <row r="24">
          <cell r="A24" t="str">
            <v>MA</v>
          </cell>
          <cell r="B24" t="str">
            <v>Massachusetts</v>
          </cell>
          <cell r="C24">
            <v>40227</v>
          </cell>
          <cell r="D24">
            <v>2285368</v>
          </cell>
          <cell r="E24">
            <v>506465</v>
          </cell>
          <cell r="F24">
            <v>603528</v>
          </cell>
          <cell r="G24">
            <v>0</v>
          </cell>
          <cell r="H24">
            <v>0</v>
          </cell>
          <cell r="I24">
            <v>0</v>
          </cell>
          <cell r="J24">
            <v>355666</v>
          </cell>
          <cell r="K24">
            <v>143842</v>
          </cell>
          <cell r="L24">
            <v>45161</v>
          </cell>
          <cell r="M24">
            <v>1545587</v>
          </cell>
          <cell r="N24">
            <v>147219</v>
          </cell>
          <cell r="O24">
            <v>1219087</v>
          </cell>
          <cell r="P24">
            <v>1419099</v>
          </cell>
          <cell r="Q24">
            <v>49133</v>
          </cell>
          <cell r="R24">
            <v>0</v>
          </cell>
        </row>
        <row r="25">
          <cell r="A25" t="str">
            <v>MI</v>
          </cell>
          <cell r="B25" t="str">
            <v>Michigan</v>
          </cell>
          <cell r="C25">
            <v>424596</v>
          </cell>
          <cell r="D25">
            <v>4766687</v>
          </cell>
          <cell r="E25">
            <v>130575</v>
          </cell>
          <cell r="F25">
            <v>85077</v>
          </cell>
          <cell r="G25">
            <v>0</v>
          </cell>
          <cell r="H25">
            <v>0</v>
          </cell>
          <cell r="I25">
            <v>0</v>
          </cell>
          <cell r="J25">
            <v>65822</v>
          </cell>
          <cell r="K25">
            <v>212035</v>
          </cell>
          <cell r="L25">
            <v>40560</v>
          </cell>
          <cell r="M25">
            <v>1934231</v>
          </cell>
          <cell r="N25">
            <v>251541</v>
          </cell>
          <cell r="O25">
            <v>1561441</v>
          </cell>
          <cell r="P25">
            <v>1011665</v>
          </cell>
          <cell r="Q25">
            <v>0</v>
          </cell>
          <cell r="R25">
            <v>0</v>
          </cell>
        </row>
        <row r="26">
          <cell r="A26" t="str">
            <v>MN</v>
          </cell>
          <cell r="B26" t="str">
            <v>Minnesota</v>
          </cell>
          <cell r="C26">
            <v>207169</v>
          </cell>
          <cell r="D26">
            <v>1793554</v>
          </cell>
          <cell r="E26">
            <v>53031</v>
          </cell>
          <cell r="F26">
            <v>21203</v>
          </cell>
          <cell r="G26">
            <v>0</v>
          </cell>
          <cell r="H26">
            <v>0</v>
          </cell>
          <cell r="I26">
            <v>0</v>
          </cell>
          <cell r="J26">
            <v>198616</v>
          </cell>
          <cell r="K26">
            <v>255566</v>
          </cell>
          <cell r="L26">
            <v>63883</v>
          </cell>
          <cell r="M26">
            <v>742494</v>
          </cell>
          <cell r="N26">
            <v>261144</v>
          </cell>
          <cell r="O26">
            <v>561881</v>
          </cell>
          <cell r="P26">
            <v>1431604</v>
          </cell>
          <cell r="Q26">
            <v>131699</v>
          </cell>
          <cell r="R26">
            <v>0</v>
          </cell>
        </row>
        <row r="27">
          <cell r="A27" t="str">
            <v>MS</v>
          </cell>
          <cell r="B27" t="str">
            <v>Mississippi</v>
          </cell>
          <cell r="C27">
            <v>137076</v>
          </cell>
          <cell r="D27">
            <v>930553</v>
          </cell>
          <cell r="E27">
            <v>3216</v>
          </cell>
          <cell r="F27">
            <v>1428</v>
          </cell>
          <cell r="G27">
            <v>0</v>
          </cell>
          <cell r="H27">
            <v>0</v>
          </cell>
          <cell r="I27">
            <v>0</v>
          </cell>
          <cell r="J27">
            <v>29436</v>
          </cell>
          <cell r="K27">
            <v>32107</v>
          </cell>
          <cell r="L27">
            <v>45781</v>
          </cell>
          <cell r="M27">
            <v>214676</v>
          </cell>
          <cell r="N27">
            <v>139789</v>
          </cell>
          <cell r="O27">
            <v>273623</v>
          </cell>
          <cell r="P27">
            <v>462475</v>
          </cell>
          <cell r="Q27">
            <v>171451</v>
          </cell>
          <cell r="R27">
            <v>0</v>
          </cell>
        </row>
        <row r="28">
          <cell r="A28" t="str">
            <v>MO</v>
          </cell>
          <cell r="B28" t="str">
            <v>Missouri</v>
          </cell>
          <cell r="C28">
            <v>244063</v>
          </cell>
          <cell r="D28">
            <v>1965108</v>
          </cell>
          <cell r="E28">
            <v>26416</v>
          </cell>
          <cell r="F28">
            <v>72694</v>
          </cell>
          <cell r="G28">
            <v>0</v>
          </cell>
          <cell r="H28">
            <v>0</v>
          </cell>
          <cell r="I28">
            <v>0</v>
          </cell>
          <cell r="J28">
            <v>59781</v>
          </cell>
          <cell r="K28">
            <v>131529</v>
          </cell>
          <cell r="L28">
            <v>16225</v>
          </cell>
          <cell r="M28">
            <v>722163</v>
          </cell>
          <cell r="N28">
            <v>116725</v>
          </cell>
          <cell r="O28">
            <v>756583</v>
          </cell>
          <cell r="P28">
            <v>1382347</v>
          </cell>
          <cell r="Q28">
            <v>138977</v>
          </cell>
          <cell r="R28">
            <v>0</v>
          </cell>
        </row>
        <row r="29">
          <cell r="A29" t="str">
            <v>MT</v>
          </cell>
          <cell r="B29" t="str">
            <v>Montana</v>
          </cell>
          <cell r="C29">
            <v>36922</v>
          </cell>
          <cell r="D29">
            <v>396766</v>
          </cell>
          <cell r="E29">
            <v>14994</v>
          </cell>
          <cell r="F29">
            <v>3083</v>
          </cell>
          <cell r="G29">
            <v>0</v>
          </cell>
          <cell r="H29">
            <v>0</v>
          </cell>
          <cell r="I29">
            <v>0</v>
          </cell>
          <cell r="J29">
            <v>9526</v>
          </cell>
          <cell r="K29">
            <v>16886</v>
          </cell>
          <cell r="L29">
            <v>39575</v>
          </cell>
          <cell r="M29">
            <v>91228</v>
          </cell>
          <cell r="N29">
            <v>59708</v>
          </cell>
          <cell r="O29">
            <v>117984</v>
          </cell>
          <cell r="P29">
            <v>4470</v>
          </cell>
          <cell r="Q29">
            <v>0</v>
          </cell>
          <cell r="R29">
            <v>0</v>
          </cell>
        </row>
        <row r="30">
          <cell r="A30" t="str">
            <v>NE</v>
          </cell>
          <cell r="B30" t="str">
            <v>Nebraska</v>
          </cell>
          <cell r="C30">
            <v>79150</v>
          </cell>
          <cell r="D30">
            <v>691773</v>
          </cell>
          <cell r="E30">
            <v>41217</v>
          </cell>
          <cell r="F30">
            <v>6049</v>
          </cell>
          <cell r="G30">
            <v>0</v>
          </cell>
          <cell r="H30">
            <v>0</v>
          </cell>
          <cell r="I30">
            <v>0</v>
          </cell>
          <cell r="J30">
            <v>44491</v>
          </cell>
          <cell r="K30">
            <v>44838</v>
          </cell>
          <cell r="L30">
            <v>65336</v>
          </cell>
          <cell r="M30">
            <v>185750</v>
          </cell>
          <cell r="N30">
            <v>55126</v>
          </cell>
          <cell r="O30">
            <v>230240</v>
          </cell>
          <cell r="P30">
            <v>3510601</v>
          </cell>
          <cell r="Q30">
            <v>267808</v>
          </cell>
          <cell r="R30">
            <v>0</v>
          </cell>
        </row>
        <row r="31">
          <cell r="A31" t="str">
            <v>NV</v>
          </cell>
          <cell r="B31" t="str">
            <v>Nevada</v>
          </cell>
          <cell r="C31">
            <v>4988</v>
          </cell>
          <cell r="D31">
            <v>444024</v>
          </cell>
          <cell r="E31">
            <v>13951</v>
          </cell>
          <cell r="F31">
            <v>78094</v>
          </cell>
          <cell r="G31">
            <v>0</v>
          </cell>
          <cell r="H31">
            <v>0</v>
          </cell>
          <cell r="I31">
            <v>0</v>
          </cell>
          <cell r="J31">
            <v>148373</v>
          </cell>
          <cell r="K31">
            <v>135051</v>
          </cell>
          <cell r="L31">
            <v>12211</v>
          </cell>
          <cell r="M31">
            <v>418578</v>
          </cell>
          <cell r="N31">
            <v>101657</v>
          </cell>
          <cell r="O31">
            <v>760972</v>
          </cell>
          <cell r="P31">
            <v>156354</v>
          </cell>
          <cell r="Q31">
            <v>0</v>
          </cell>
          <cell r="R31">
            <v>0</v>
          </cell>
        </row>
        <row r="32">
          <cell r="A32" t="str">
            <v>NH</v>
          </cell>
          <cell r="B32" t="str">
            <v>New Hampshire</v>
          </cell>
          <cell r="C32">
            <v>5145</v>
          </cell>
          <cell r="D32">
            <v>571569</v>
          </cell>
          <cell r="E32">
            <v>152132</v>
          </cell>
          <cell r="F32">
            <v>4428</v>
          </cell>
          <cell r="G32">
            <v>0</v>
          </cell>
          <cell r="H32">
            <v>0</v>
          </cell>
          <cell r="I32">
            <v>0</v>
          </cell>
          <cell r="J32">
            <v>32780</v>
          </cell>
          <cell r="K32">
            <v>35047</v>
          </cell>
          <cell r="L32">
            <v>6928</v>
          </cell>
          <cell r="M32">
            <v>128711</v>
          </cell>
          <cell r="N32">
            <v>31884</v>
          </cell>
          <cell r="O32">
            <v>101759</v>
          </cell>
          <cell r="P32">
            <v>15164</v>
          </cell>
          <cell r="Q32">
            <v>0</v>
          </cell>
          <cell r="R32">
            <v>0</v>
          </cell>
        </row>
        <row r="33">
          <cell r="A33" t="str">
            <v>NJ</v>
          </cell>
          <cell r="B33" t="str">
            <v>New Jersey</v>
          </cell>
          <cell r="C33">
            <v>298986</v>
          </cell>
          <cell r="D33">
            <v>2971388</v>
          </cell>
          <cell r="E33">
            <v>1437026</v>
          </cell>
          <cell r="F33">
            <v>986295</v>
          </cell>
          <cell r="G33">
            <v>0</v>
          </cell>
          <cell r="H33">
            <v>0</v>
          </cell>
          <cell r="I33">
            <v>0</v>
          </cell>
          <cell r="J33">
            <v>204941</v>
          </cell>
          <cell r="K33">
            <v>349353</v>
          </cell>
          <cell r="L33">
            <v>13674</v>
          </cell>
          <cell r="M33">
            <v>1701378</v>
          </cell>
          <cell r="N33">
            <v>503063</v>
          </cell>
          <cell r="O33">
            <v>911799</v>
          </cell>
          <cell r="P33">
            <v>200448</v>
          </cell>
          <cell r="Q33">
            <v>0</v>
          </cell>
          <cell r="R33">
            <v>0</v>
          </cell>
        </row>
        <row r="34">
          <cell r="A34" t="str">
            <v>NM</v>
          </cell>
          <cell r="B34" t="str">
            <v>New Mexico</v>
          </cell>
          <cell r="C34">
            <v>28540</v>
          </cell>
          <cell r="D34">
            <v>602640</v>
          </cell>
          <cell r="E34">
            <v>12611</v>
          </cell>
          <cell r="F34">
            <v>14599</v>
          </cell>
          <cell r="G34">
            <v>0</v>
          </cell>
          <cell r="H34">
            <v>0</v>
          </cell>
          <cell r="I34">
            <v>0</v>
          </cell>
          <cell r="J34">
            <v>20897</v>
          </cell>
          <cell r="K34">
            <v>37386</v>
          </cell>
          <cell r="L34">
            <v>36739</v>
          </cell>
          <cell r="M34">
            <v>179996</v>
          </cell>
          <cell r="N34">
            <v>187857</v>
          </cell>
          <cell r="O34">
            <v>311752</v>
          </cell>
          <cell r="P34">
            <v>187252</v>
          </cell>
          <cell r="Q34">
            <v>75958</v>
          </cell>
          <cell r="R34">
            <v>0</v>
          </cell>
        </row>
        <row r="35">
          <cell r="A35" t="str">
            <v>NY</v>
          </cell>
          <cell r="B35" t="str">
            <v>New York</v>
          </cell>
          <cell r="C35">
            <v>80769</v>
          </cell>
          <cell r="D35">
            <v>3556070</v>
          </cell>
          <cell r="E35">
            <v>3340413</v>
          </cell>
          <cell r="F35">
            <v>5639808</v>
          </cell>
          <cell r="G35">
            <v>0</v>
          </cell>
          <cell r="H35">
            <v>0</v>
          </cell>
          <cell r="I35">
            <v>0</v>
          </cell>
          <cell r="J35">
            <v>1151180</v>
          </cell>
          <cell r="K35">
            <v>624845</v>
          </cell>
          <cell r="L35">
            <v>52885</v>
          </cell>
          <cell r="M35">
            <v>2484762</v>
          </cell>
          <cell r="N35">
            <v>671161</v>
          </cell>
          <cell r="O35">
            <v>2386759</v>
          </cell>
          <cell r="P35">
            <v>6645715</v>
          </cell>
          <cell r="Q35">
            <v>11756</v>
          </cell>
          <cell r="R35">
            <v>0</v>
          </cell>
        </row>
        <row r="36">
          <cell r="A36" t="str">
            <v>NC</v>
          </cell>
          <cell r="B36" t="str">
            <v>North Carolina</v>
          </cell>
          <cell r="C36">
            <v>12512</v>
          </cell>
          <cell r="D36">
            <v>3102659</v>
          </cell>
          <cell r="E36">
            <v>16762</v>
          </cell>
          <cell r="F36">
            <v>74470</v>
          </cell>
          <cell r="G36">
            <v>0</v>
          </cell>
          <cell r="H36">
            <v>0</v>
          </cell>
          <cell r="I36">
            <v>0</v>
          </cell>
          <cell r="J36">
            <v>116378</v>
          </cell>
          <cell r="K36">
            <v>160407</v>
          </cell>
          <cell r="L36">
            <v>48449</v>
          </cell>
          <cell r="M36">
            <v>1364684</v>
          </cell>
          <cell r="N36">
            <v>525545</v>
          </cell>
          <cell r="O36">
            <v>1220228</v>
          </cell>
          <cell r="P36">
            <v>2875639</v>
          </cell>
          <cell r="Q36">
            <v>102556</v>
          </cell>
          <cell r="R36">
            <v>0</v>
          </cell>
        </row>
        <row r="37">
          <cell r="A37" t="str">
            <v>ND</v>
          </cell>
          <cell r="B37" t="str">
            <v>North Dakota</v>
          </cell>
          <cell r="C37">
            <v>26491</v>
          </cell>
          <cell r="D37">
            <v>371727</v>
          </cell>
          <cell r="E37">
            <v>25455</v>
          </cell>
          <cell r="F37">
            <v>3755</v>
          </cell>
          <cell r="G37">
            <v>0</v>
          </cell>
          <cell r="H37">
            <v>0</v>
          </cell>
          <cell r="I37">
            <v>0</v>
          </cell>
          <cell r="J37">
            <v>13807</v>
          </cell>
          <cell r="K37">
            <v>61109</v>
          </cell>
          <cell r="L37">
            <v>48351</v>
          </cell>
          <cell r="M37">
            <v>50188</v>
          </cell>
          <cell r="N37">
            <v>59845</v>
          </cell>
          <cell r="O37">
            <v>137703</v>
          </cell>
          <cell r="P37">
            <v>20846</v>
          </cell>
          <cell r="Q37">
            <v>435</v>
          </cell>
          <cell r="R37">
            <v>0</v>
          </cell>
        </row>
        <row r="38">
          <cell r="A38" t="str">
            <v>OH</v>
          </cell>
          <cell r="B38" t="str">
            <v>Ohio</v>
          </cell>
          <cell r="C38">
            <v>670840</v>
          </cell>
          <cell r="D38">
            <v>4776292</v>
          </cell>
          <cell r="E38">
            <v>285822</v>
          </cell>
          <cell r="F38">
            <v>135673</v>
          </cell>
          <cell r="G38">
            <v>0</v>
          </cell>
          <cell r="H38">
            <v>0</v>
          </cell>
          <cell r="I38">
            <v>0</v>
          </cell>
          <cell r="J38">
            <v>133755</v>
          </cell>
          <cell r="K38">
            <v>246653</v>
          </cell>
          <cell r="L38">
            <v>35488</v>
          </cell>
          <cell r="M38">
            <v>2022477</v>
          </cell>
          <cell r="N38">
            <v>335954</v>
          </cell>
          <cell r="O38">
            <v>1607653</v>
          </cell>
          <cell r="P38">
            <v>1016433</v>
          </cell>
          <cell r="Q38">
            <v>42337</v>
          </cell>
          <cell r="R38">
            <v>0</v>
          </cell>
        </row>
        <row r="39">
          <cell r="A39" t="str">
            <v>OK</v>
          </cell>
          <cell r="B39" t="str">
            <v>Oklahoma</v>
          </cell>
          <cell r="C39">
            <v>191341</v>
          </cell>
          <cell r="D39">
            <v>1677745</v>
          </cell>
          <cell r="E39">
            <v>230897</v>
          </cell>
          <cell r="F39">
            <v>13106</v>
          </cell>
          <cell r="G39">
            <v>0</v>
          </cell>
          <cell r="H39">
            <v>0</v>
          </cell>
          <cell r="I39">
            <v>0</v>
          </cell>
          <cell r="J39">
            <v>49040</v>
          </cell>
          <cell r="K39">
            <v>109027</v>
          </cell>
          <cell r="L39">
            <v>24539</v>
          </cell>
          <cell r="M39">
            <v>352131</v>
          </cell>
          <cell r="N39">
            <v>235824</v>
          </cell>
          <cell r="O39">
            <v>783854</v>
          </cell>
          <cell r="P39">
            <v>984389</v>
          </cell>
          <cell r="Q39">
            <v>37471</v>
          </cell>
          <cell r="R39">
            <v>0</v>
          </cell>
        </row>
        <row r="40">
          <cell r="A40" t="str">
            <v>OR</v>
          </cell>
          <cell r="B40" t="str">
            <v>Oregon</v>
          </cell>
          <cell r="C40">
            <v>112801</v>
          </cell>
          <cell r="D40">
            <v>1706650</v>
          </cell>
          <cell r="E40">
            <v>67935</v>
          </cell>
          <cell r="F40">
            <v>125762</v>
          </cell>
          <cell r="G40">
            <v>0</v>
          </cell>
          <cell r="H40">
            <v>0</v>
          </cell>
          <cell r="I40">
            <v>0</v>
          </cell>
          <cell r="J40">
            <v>61879</v>
          </cell>
          <cell r="K40">
            <v>189070</v>
          </cell>
          <cell r="L40">
            <v>163748</v>
          </cell>
          <cell r="M40">
            <v>905815</v>
          </cell>
          <cell r="N40">
            <v>116883</v>
          </cell>
          <cell r="O40">
            <v>599597</v>
          </cell>
          <cell r="P40">
            <v>674585</v>
          </cell>
          <cell r="Q40">
            <v>728</v>
          </cell>
          <cell r="R40">
            <v>0</v>
          </cell>
        </row>
        <row r="41">
          <cell r="A41" t="str">
            <v>PA</v>
          </cell>
          <cell r="B41" t="str">
            <v>Pennsylvania</v>
          </cell>
          <cell r="C41">
            <v>87969</v>
          </cell>
          <cell r="D41">
            <v>5282119</v>
          </cell>
          <cell r="E41">
            <v>910758</v>
          </cell>
          <cell r="F41">
            <v>599250</v>
          </cell>
          <cell r="G41">
            <v>0</v>
          </cell>
          <cell r="H41">
            <v>0</v>
          </cell>
          <cell r="I41">
            <v>0</v>
          </cell>
          <cell r="J41">
            <v>281652</v>
          </cell>
          <cell r="K41">
            <v>201540</v>
          </cell>
          <cell r="L41">
            <v>60166</v>
          </cell>
          <cell r="M41">
            <v>2431869</v>
          </cell>
          <cell r="N41">
            <v>665332</v>
          </cell>
          <cell r="O41">
            <v>1316813</v>
          </cell>
          <cell r="P41">
            <v>197219</v>
          </cell>
          <cell r="Q41">
            <v>766039</v>
          </cell>
          <cell r="R41">
            <v>0</v>
          </cell>
        </row>
        <row r="42">
          <cell r="A42" t="str">
            <v>RI</v>
          </cell>
          <cell r="B42" t="str">
            <v>Rhode Island</v>
          </cell>
          <cell r="C42">
            <v>9856</v>
          </cell>
          <cell r="D42">
            <v>390906</v>
          </cell>
          <cell r="E42">
            <v>19337</v>
          </cell>
          <cell r="F42">
            <v>33338</v>
          </cell>
          <cell r="G42">
            <v>0</v>
          </cell>
          <cell r="H42">
            <v>0</v>
          </cell>
          <cell r="I42">
            <v>0</v>
          </cell>
          <cell r="J42">
            <v>40957</v>
          </cell>
          <cell r="K42">
            <v>43010</v>
          </cell>
          <cell r="L42">
            <v>2928</v>
          </cell>
          <cell r="M42">
            <v>191334</v>
          </cell>
          <cell r="N42">
            <v>25520</v>
          </cell>
          <cell r="O42">
            <v>179086</v>
          </cell>
          <cell r="P42">
            <v>7699</v>
          </cell>
          <cell r="Q42">
            <v>0</v>
          </cell>
          <cell r="R42">
            <v>0</v>
          </cell>
        </row>
        <row r="43">
          <cell r="A43" t="str">
            <v>SC</v>
          </cell>
          <cell r="B43" t="str">
            <v>South Carolina</v>
          </cell>
          <cell r="C43">
            <v>150229</v>
          </cell>
          <cell r="D43">
            <v>1843767</v>
          </cell>
          <cell r="E43">
            <v>59790</v>
          </cell>
          <cell r="F43">
            <v>20689</v>
          </cell>
          <cell r="G43">
            <v>0</v>
          </cell>
          <cell r="H43">
            <v>0</v>
          </cell>
          <cell r="I43">
            <v>0</v>
          </cell>
          <cell r="J43">
            <v>58773</v>
          </cell>
          <cell r="K43">
            <v>112686</v>
          </cell>
          <cell r="L43">
            <v>30752</v>
          </cell>
          <cell r="M43">
            <v>613325</v>
          </cell>
          <cell r="N43">
            <v>200510</v>
          </cell>
          <cell r="O43">
            <v>778377</v>
          </cell>
          <cell r="P43">
            <v>2494640</v>
          </cell>
          <cell r="Q43">
            <v>227860</v>
          </cell>
          <cell r="R43">
            <v>0</v>
          </cell>
        </row>
        <row r="44">
          <cell r="A44" t="str">
            <v>SD</v>
          </cell>
          <cell r="B44" t="str">
            <v>South Dakota</v>
          </cell>
          <cell r="C44">
            <v>17713</v>
          </cell>
          <cell r="D44">
            <v>287245</v>
          </cell>
          <cell r="E44">
            <v>9038</v>
          </cell>
          <cell r="F44">
            <v>1530</v>
          </cell>
          <cell r="G44">
            <v>0</v>
          </cell>
          <cell r="H44">
            <v>0</v>
          </cell>
          <cell r="I44">
            <v>0</v>
          </cell>
          <cell r="J44">
            <v>10238</v>
          </cell>
          <cell r="K44">
            <v>27631</v>
          </cell>
          <cell r="L44">
            <v>21359</v>
          </cell>
          <cell r="M44">
            <v>87521</v>
          </cell>
          <cell r="N44">
            <v>51319</v>
          </cell>
          <cell r="O44">
            <v>117716</v>
          </cell>
          <cell r="P44">
            <v>188018</v>
          </cell>
          <cell r="Q44">
            <v>14024</v>
          </cell>
          <cell r="R44">
            <v>0</v>
          </cell>
        </row>
        <row r="45">
          <cell r="A45" t="str">
            <v>TN</v>
          </cell>
          <cell r="B45" t="str">
            <v>Tennessee</v>
          </cell>
          <cell r="C45">
            <v>329749</v>
          </cell>
          <cell r="D45">
            <v>1458849</v>
          </cell>
          <cell r="E45">
            <v>2090</v>
          </cell>
          <cell r="F45">
            <v>38092</v>
          </cell>
          <cell r="G45">
            <v>0</v>
          </cell>
          <cell r="H45">
            <v>0</v>
          </cell>
          <cell r="I45">
            <v>0</v>
          </cell>
          <cell r="J45">
            <v>97932</v>
          </cell>
          <cell r="K45">
            <v>105047</v>
          </cell>
          <cell r="L45">
            <v>32565</v>
          </cell>
          <cell r="M45">
            <v>818905</v>
          </cell>
          <cell r="N45">
            <v>230193</v>
          </cell>
          <cell r="O45">
            <v>1071100</v>
          </cell>
          <cell r="P45">
            <v>6464551</v>
          </cell>
          <cell r="Q45">
            <v>1297175</v>
          </cell>
          <cell r="R45">
            <v>0</v>
          </cell>
        </row>
        <row r="46">
          <cell r="A46" t="str">
            <v>TX</v>
          </cell>
          <cell r="B46" t="str">
            <v>Texas</v>
          </cell>
          <cell r="C46">
            <v>377323</v>
          </cell>
          <cell r="D46">
            <v>7270948</v>
          </cell>
          <cell r="E46">
            <v>1278804</v>
          </cell>
          <cell r="F46">
            <v>292130</v>
          </cell>
          <cell r="G46">
            <v>0</v>
          </cell>
          <cell r="H46">
            <v>0</v>
          </cell>
          <cell r="I46">
            <v>0</v>
          </cell>
          <cell r="J46">
            <v>247731</v>
          </cell>
          <cell r="K46">
            <v>459395</v>
          </cell>
          <cell r="L46">
            <v>194018</v>
          </cell>
          <cell r="M46">
            <v>3496278</v>
          </cell>
          <cell r="N46">
            <v>1324059</v>
          </cell>
          <cell r="O46">
            <v>5814268</v>
          </cell>
          <cell r="P46">
            <v>6463817</v>
          </cell>
          <cell r="Q46">
            <v>311079</v>
          </cell>
          <cell r="R46">
            <v>0</v>
          </cell>
        </row>
        <row r="47">
          <cell r="A47" t="str">
            <v>UT</v>
          </cell>
          <cell r="B47" t="str">
            <v>Utah</v>
          </cell>
          <cell r="C47">
            <v>12554</v>
          </cell>
          <cell r="D47">
            <v>1402981</v>
          </cell>
          <cell r="E47">
            <v>37637</v>
          </cell>
          <cell r="F47">
            <v>47154</v>
          </cell>
          <cell r="G47">
            <v>0</v>
          </cell>
          <cell r="H47">
            <v>0</v>
          </cell>
          <cell r="I47">
            <v>0</v>
          </cell>
          <cell r="J47">
            <v>30095</v>
          </cell>
          <cell r="K47">
            <v>98381</v>
          </cell>
          <cell r="L47">
            <v>20820</v>
          </cell>
          <cell r="M47">
            <v>362119</v>
          </cell>
          <cell r="N47">
            <v>183211</v>
          </cell>
          <cell r="O47">
            <v>521866</v>
          </cell>
          <cell r="P47">
            <v>1351591</v>
          </cell>
          <cell r="Q47">
            <v>11442</v>
          </cell>
          <cell r="R47">
            <v>0</v>
          </cell>
        </row>
        <row r="48">
          <cell r="A48" t="str">
            <v>VT</v>
          </cell>
          <cell r="B48" t="str">
            <v>Vermont</v>
          </cell>
          <cell r="C48">
            <v>5624</v>
          </cell>
          <cell r="D48">
            <v>468428</v>
          </cell>
          <cell r="E48">
            <v>2874</v>
          </cell>
          <cell r="F48">
            <v>5325</v>
          </cell>
          <cell r="G48">
            <v>0</v>
          </cell>
          <cell r="H48">
            <v>0</v>
          </cell>
          <cell r="I48">
            <v>0</v>
          </cell>
          <cell r="J48">
            <v>12927</v>
          </cell>
          <cell r="K48">
            <v>17128</v>
          </cell>
          <cell r="L48">
            <v>1149</v>
          </cell>
          <cell r="M48">
            <v>67149</v>
          </cell>
          <cell r="N48">
            <v>24843</v>
          </cell>
          <cell r="O48">
            <v>74779</v>
          </cell>
          <cell r="P48">
            <v>150316</v>
          </cell>
          <cell r="Q48">
            <v>0</v>
          </cell>
          <cell r="R48">
            <v>0</v>
          </cell>
        </row>
        <row r="49">
          <cell r="A49" t="str">
            <v>VA</v>
          </cell>
          <cell r="B49" t="str">
            <v>Virginia</v>
          </cell>
          <cell r="C49">
            <v>16887</v>
          </cell>
          <cell r="D49">
            <v>3638617</v>
          </cell>
          <cell r="E49">
            <v>232427</v>
          </cell>
          <cell r="F49">
            <v>116444</v>
          </cell>
          <cell r="G49">
            <v>0</v>
          </cell>
          <cell r="H49">
            <v>0</v>
          </cell>
          <cell r="I49">
            <v>0</v>
          </cell>
          <cell r="J49">
            <v>127181</v>
          </cell>
          <cell r="K49">
            <v>252284</v>
          </cell>
          <cell r="L49">
            <v>4734</v>
          </cell>
          <cell r="M49">
            <v>1245893</v>
          </cell>
          <cell r="N49">
            <v>436490</v>
          </cell>
          <cell r="O49">
            <v>1091384</v>
          </cell>
          <cell r="P49">
            <v>388930</v>
          </cell>
          <cell r="Q49">
            <v>177412</v>
          </cell>
          <cell r="R49">
            <v>0</v>
          </cell>
        </row>
        <row r="50">
          <cell r="A50" t="str">
            <v>WA</v>
          </cell>
          <cell r="B50" t="str">
            <v>Washington</v>
          </cell>
          <cell r="C50">
            <v>157003</v>
          </cell>
          <cell r="D50">
            <v>2298436</v>
          </cell>
          <cell r="E50">
            <v>306725</v>
          </cell>
          <cell r="F50">
            <v>416639</v>
          </cell>
          <cell r="G50">
            <v>0</v>
          </cell>
          <cell r="H50">
            <v>0</v>
          </cell>
          <cell r="I50">
            <v>0</v>
          </cell>
          <cell r="J50">
            <v>253457</v>
          </cell>
          <cell r="K50">
            <v>228257</v>
          </cell>
          <cell r="L50">
            <v>218374</v>
          </cell>
          <cell r="M50">
            <v>1999633</v>
          </cell>
          <cell r="N50">
            <v>657076</v>
          </cell>
          <cell r="O50">
            <v>1092493</v>
          </cell>
          <cell r="P50">
            <v>4501566</v>
          </cell>
          <cell r="Q50">
            <v>10685</v>
          </cell>
          <cell r="R50">
            <v>0</v>
          </cell>
        </row>
        <row r="51">
          <cell r="A51" t="str">
            <v>WV</v>
          </cell>
          <cell r="B51" t="str">
            <v>West Virginia</v>
          </cell>
          <cell r="C51">
            <v>8888</v>
          </cell>
          <cell r="D51">
            <v>761992</v>
          </cell>
          <cell r="E51">
            <v>99940</v>
          </cell>
          <cell r="F51">
            <v>11405</v>
          </cell>
          <cell r="G51">
            <v>0</v>
          </cell>
          <cell r="H51">
            <v>0</v>
          </cell>
          <cell r="I51">
            <v>0</v>
          </cell>
          <cell r="J51">
            <v>27009</v>
          </cell>
          <cell r="K51">
            <v>64518</v>
          </cell>
          <cell r="L51">
            <v>34788</v>
          </cell>
          <cell r="M51">
            <v>247050</v>
          </cell>
          <cell r="N51">
            <v>56562</v>
          </cell>
          <cell r="O51">
            <v>213105</v>
          </cell>
          <cell r="P51">
            <v>11089</v>
          </cell>
          <cell r="Q51">
            <v>391</v>
          </cell>
          <cell r="R51">
            <v>0</v>
          </cell>
        </row>
        <row r="52">
          <cell r="A52" t="str">
            <v>WI</v>
          </cell>
          <cell r="B52" t="str">
            <v>Wisconsin</v>
          </cell>
          <cell r="C52">
            <v>102342</v>
          </cell>
          <cell r="D52">
            <v>2058532</v>
          </cell>
          <cell r="E52">
            <v>154658</v>
          </cell>
          <cell r="F52">
            <v>84211</v>
          </cell>
          <cell r="G52">
            <v>0</v>
          </cell>
          <cell r="H52">
            <v>0</v>
          </cell>
          <cell r="I52">
            <v>0</v>
          </cell>
          <cell r="J52">
            <v>86070</v>
          </cell>
          <cell r="K52">
            <v>223903</v>
          </cell>
          <cell r="L52">
            <v>97076</v>
          </cell>
          <cell r="M52">
            <v>801029</v>
          </cell>
          <cell r="N52">
            <v>217346</v>
          </cell>
          <cell r="O52">
            <v>568988</v>
          </cell>
          <cell r="P52">
            <v>1207428</v>
          </cell>
          <cell r="Q52">
            <v>1606</v>
          </cell>
          <cell r="R52">
            <v>0</v>
          </cell>
        </row>
        <row r="53">
          <cell r="A53" t="str">
            <v>WY</v>
          </cell>
          <cell r="B53" t="str">
            <v>Wyoming</v>
          </cell>
          <cell r="C53">
            <v>3386</v>
          </cell>
          <cell r="D53">
            <v>162178</v>
          </cell>
          <cell r="E53">
            <v>10851</v>
          </cell>
          <cell r="F53">
            <v>683</v>
          </cell>
          <cell r="G53">
            <v>0</v>
          </cell>
          <cell r="H53">
            <v>0</v>
          </cell>
          <cell r="I53">
            <v>0</v>
          </cell>
          <cell r="J53">
            <v>3304</v>
          </cell>
          <cell r="K53">
            <v>29305</v>
          </cell>
          <cell r="L53">
            <v>17354</v>
          </cell>
          <cell r="M53">
            <v>64504</v>
          </cell>
          <cell r="N53">
            <v>62569</v>
          </cell>
          <cell r="O53">
            <v>136009</v>
          </cell>
          <cell r="P53">
            <v>79316</v>
          </cell>
          <cell r="Q53">
            <v>0</v>
          </cell>
          <cell r="R53">
            <v>0</v>
          </cell>
        </row>
      </sheetData>
      <sheetData sheetId="2"/>
      <sheetData sheetId="3"/>
      <sheetData sheetId="4"/>
      <sheetData sheetId="5"/>
      <sheetData sheetId="6"/>
      <sheetData sheetId="7">
        <row r="1">
          <cell r="A1" t="str">
            <v>Code</v>
          </cell>
          <cell r="B1" t="str">
            <v xml:space="preserve">State </v>
          </cell>
          <cell r="C1" t="str">
            <v>K12</v>
          </cell>
          <cell r="D1" t="str">
            <v>Higher</v>
          </cell>
          <cell r="E1" t="str">
            <v>Highways</v>
          </cell>
          <cell r="F1" t="str">
            <v>Transit</v>
          </cell>
          <cell r="G1" t="str">
            <v>Police</v>
          </cell>
          <cell r="H1" t="str">
            <v>Corrections</v>
          </cell>
          <cell r="I1" t="str">
            <v>Fire</v>
          </cell>
          <cell r="J1" t="str">
            <v xml:space="preserve">Housing and Community Development </v>
          </cell>
          <cell r="K1" t="str">
            <v xml:space="preserve">Parks </v>
          </cell>
          <cell r="L1" t="str">
            <v>Natural Resources</v>
          </cell>
          <cell r="M1" t="str">
            <v>Sewerage</v>
          </cell>
          <cell r="N1" t="str">
            <v>Solid Waste</v>
          </cell>
          <cell r="O1" t="str">
            <v>Water</v>
          </cell>
          <cell r="P1" t="str">
            <v xml:space="preserve">Electric </v>
          </cell>
          <cell r="Q1" t="str">
            <v>Gas</v>
          </cell>
          <cell r="R1" t="str">
            <v>Admin</v>
          </cell>
        </row>
        <row r="2">
          <cell r="A2" t="str">
            <v>US</v>
          </cell>
          <cell r="B2" t="str">
            <v>United States</v>
          </cell>
          <cell r="C2">
            <v>558827559</v>
          </cell>
          <cell r="D2">
            <v>187659730</v>
          </cell>
          <cell r="E2">
            <v>146914086</v>
          </cell>
          <cell r="F2">
            <v>46035124</v>
          </cell>
          <cell r="G2">
            <v>96924511</v>
          </cell>
          <cell r="H2">
            <v>61146065</v>
          </cell>
          <cell r="I2">
            <v>42450083</v>
          </cell>
          <cell r="J2">
            <v>47304191</v>
          </cell>
          <cell r="K2">
            <v>27725914</v>
          </cell>
          <cell r="L2">
            <v>24446891</v>
          </cell>
          <cell r="M2">
            <v>4372577</v>
          </cell>
          <cell r="N2">
            <v>7607650</v>
          </cell>
          <cell r="O2">
            <v>-471360</v>
          </cell>
          <cell r="P2">
            <v>-4639481</v>
          </cell>
          <cell r="Q2">
            <v>-508781</v>
          </cell>
          <cell r="R2">
            <v>123710789</v>
          </cell>
        </row>
        <row r="3">
          <cell r="A3" t="str">
            <v>AL</v>
          </cell>
          <cell r="B3" t="str">
            <v>Alabama</v>
          </cell>
          <cell r="C3">
            <v>7018743</v>
          </cell>
          <cell r="D3">
            <v>3025370</v>
          </cell>
          <cell r="E3">
            <v>2232959</v>
          </cell>
          <cell r="F3">
            <v>71238</v>
          </cell>
          <cell r="G3">
            <v>1155975</v>
          </cell>
          <cell r="H3">
            <v>711823</v>
          </cell>
          <cell r="I3">
            <v>431853</v>
          </cell>
          <cell r="J3">
            <v>427868</v>
          </cell>
          <cell r="K3">
            <v>264408</v>
          </cell>
          <cell r="L3">
            <v>252781</v>
          </cell>
          <cell r="M3">
            <v>-102305</v>
          </cell>
          <cell r="N3">
            <v>58775</v>
          </cell>
          <cell r="O3">
            <v>-50173</v>
          </cell>
          <cell r="P3">
            <v>-108231</v>
          </cell>
          <cell r="Q3">
            <v>-116871</v>
          </cell>
          <cell r="R3">
            <v>1467475</v>
          </cell>
        </row>
        <row r="4">
          <cell r="A4" t="str">
            <v>AK</v>
          </cell>
          <cell r="B4" t="str">
            <v>Alaska</v>
          </cell>
          <cell r="C4">
            <v>2269522</v>
          </cell>
          <cell r="D4">
            <v>736874</v>
          </cell>
          <cell r="E4">
            <v>1211530</v>
          </cell>
          <cell r="F4">
            <v>53455</v>
          </cell>
          <cell r="G4">
            <v>345376</v>
          </cell>
          <cell r="H4">
            <v>316239</v>
          </cell>
          <cell r="I4">
            <v>168518</v>
          </cell>
          <cell r="J4">
            <v>286337</v>
          </cell>
          <cell r="K4">
            <v>98221</v>
          </cell>
          <cell r="L4">
            <v>299641</v>
          </cell>
          <cell r="M4">
            <v>6775</v>
          </cell>
          <cell r="N4">
            <v>8622</v>
          </cell>
          <cell r="O4">
            <v>34618</v>
          </cell>
          <cell r="P4">
            <v>213753</v>
          </cell>
          <cell r="Q4">
            <v>8788</v>
          </cell>
          <cell r="R4">
            <v>976258</v>
          </cell>
        </row>
        <row r="5">
          <cell r="A5" t="str">
            <v>AZ</v>
          </cell>
          <cell r="B5" t="str">
            <v>Arizona</v>
          </cell>
          <cell r="C5">
            <v>7763838</v>
          </cell>
          <cell r="D5">
            <v>3404763</v>
          </cell>
          <cell r="E5">
            <v>2317919</v>
          </cell>
          <cell r="F5">
            <v>576438</v>
          </cell>
          <cell r="G5">
            <v>2061378</v>
          </cell>
          <cell r="H5">
            <v>1544480</v>
          </cell>
          <cell r="I5">
            <v>1048938</v>
          </cell>
          <cell r="J5">
            <v>552187</v>
          </cell>
          <cell r="K5">
            <v>487826</v>
          </cell>
          <cell r="L5">
            <v>386158</v>
          </cell>
          <cell r="M5">
            <v>44059</v>
          </cell>
          <cell r="N5">
            <v>-84307</v>
          </cell>
          <cell r="O5">
            <v>-403090</v>
          </cell>
          <cell r="P5">
            <v>-349443</v>
          </cell>
          <cell r="Q5">
            <v>-1307</v>
          </cell>
          <cell r="R5">
            <v>2151266</v>
          </cell>
        </row>
        <row r="6">
          <cell r="A6" t="str">
            <v>AR</v>
          </cell>
          <cell r="B6" t="str">
            <v>Arkansas</v>
          </cell>
          <cell r="C6">
            <v>4899437</v>
          </cell>
          <cell r="D6">
            <v>2292298</v>
          </cell>
          <cell r="E6">
            <v>1436003</v>
          </cell>
          <cell r="F6">
            <v>24227</v>
          </cell>
          <cell r="G6">
            <v>586879</v>
          </cell>
          <cell r="H6">
            <v>558134</v>
          </cell>
          <cell r="I6">
            <v>248272</v>
          </cell>
          <cell r="J6">
            <v>188210</v>
          </cell>
          <cell r="K6">
            <v>143542</v>
          </cell>
          <cell r="L6">
            <v>236474</v>
          </cell>
          <cell r="M6">
            <v>4672</v>
          </cell>
          <cell r="N6">
            <v>52607</v>
          </cell>
          <cell r="O6">
            <v>2463</v>
          </cell>
          <cell r="P6">
            <v>-45794</v>
          </cell>
          <cell r="Q6">
            <v>-608</v>
          </cell>
          <cell r="R6">
            <v>1018387</v>
          </cell>
        </row>
        <row r="7">
          <cell r="A7" t="str">
            <v>CA</v>
          </cell>
          <cell r="B7" t="str">
            <v>California</v>
          </cell>
          <cell r="C7">
            <v>66230070</v>
          </cell>
          <cell r="D7">
            <v>31672161</v>
          </cell>
          <cell r="E7">
            <v>17608547</v>
          </cell>
          <cell r="F7">
            <v>8196503</v>
          </cell>
          <cell r="G7">
            <v>14893191</v>
          </cell>
          <cell r="H7">
            <v>13691104</v>
          </cell>
          <cell r="I7">
            <v>6772039</v>
          </cell>
          <cell r="J7">
            <v>8036768</v>
          </cell>
          <cell r="K7">
            <v>3918365</v>
          </cell>
          <cell r="L7">
            <v>3407322</v>
          </cell>
          <cell r="M7">
            <v>-117105</v>
          </cell>
          <cell r="N7">
            <v>1276646</v>
          </cell>
          <cell r="O7">
            <v>1208950</v>
          </cell>
          <cell r="P7">
            <v>127034</v>
          </cell>
          <cell r="Q7">
            <v>-85571</v>
          </cell>
          <cell r="R7">
            <v>19892897</v>
          </cell>
        </row>
        <row r="8">
          <cell r="A8" t="str">
            <v>CO</v>
          </cell>
          <cell r="B8" t="str">
            <v>Colorado</v>
          </cell>
          <cell r="C8">
            <v>7724900</v>
          </cell>
          <cell r="D8">
            <v>2616879</v>
          </cell>
          <cell r="E8">
            <v>2353581</v>
          </cell>
          <cell r="F8">
            <v>952966</v>
          </cell>
          <cell r="G8">
            <v>1594966</v>
          </cell>
          <cell r="H8">
            <v>1243601</v>
          </cell>
          <cell r="I8">
            <v>847815</v>
          </cell>
          <cell r="J8">
            <v>680127</v>
          </cell>
          <cell r="K8">
            <v>887170</v>
          </cell>
          <cell r="L8">
            <v>360136</v>
          </cell>
          <cell r="M8">
            <v>61689</v>
          </cell>
          <cell r="N8">
            <v>-1345</v>
          </cell>
          <cell r="O8">
            <v>-62325</v>
          </cell>
          <cell r="P8">
            <v>-14875</v>
          </cell>
          <cell r="Q8">
            <v>-11075</v>
          </cell>
          <cell r="R8">
            <v>2374834</v>
          </cell>
        </row>
        <row r="9">
          <cell r="A9" t="str">
            <v>CT</v>
          </cell>
          <cell r="B9" t="str">
            <v>Connecticut</v>
          </cell>
          <cell r="C9">
            <v>8661924</v>
          </cell>
          <cell r="D9">
            <v>1809775</v>
          </cell>
          <cell r="E9">
            <v>1698387</v>
          </cell>
          <cell r="F9">
            <v>662214</v>
          </cell>
          <cell r="G9">
            <v>1117648</v>
          </cell>
          <cell r="H9">
            <v>684889</v>
          </cell>
          <cell r="I9">
            <v>568863</v>
          </cell>
          <cell r="J9">
            <v>736019</v>
          </cell>
          <cell r="K9">
            <v>171058</v>
          </cell>
          <cell r="L9">
            <v>180853</v>
          </cell>
          <cell r="M9">
            <v>229089</v>
          </cell>
          <cell r="N9">
            <v>121422</v>
          </cell>
          <cell r="O9">
            <v>-23143</v>
          </cell>
          <cell r="P9">
            <v>23908</v>
          </cell>
          <cell r="Q9">
            <v>3391</v>
          </cell>
          <cell r="R9">
            <v>1788417</v>
          </cell>
        </row>
        <row r="10">
          <cell r="A10" t="str">
            <v>DE</v>
          </cell>
          <cell r="B10" t="str">
            <v>Delaware</v>
          </cell>
          <cell r="C10">
            <v>1838482</v>
          </cell>
          <cell r="D10">
            <v>621216</v>
          </cell>
          <cell r="E10">
            <v>439445</v>
          </cell>
          <cell r="F10">
            <v>119050</v>
          </cell>
          <cell r="G10">
            <v>304486</v>
          </cell>
          <cell r="H10">
            <v>282052</v>
          </cell>
          <cell r="I10">
            <v>31195</v>
          </cell>
          <cell r="J10">
            <v>155239</v>
          </cell>
          <cell r="K10">
            <v>49014</v>
          </cell>
          <cell r="L10">
            <v>95107</v>
          </cell>
          <cell r="M10">
            <v>48580</v>
          </cell>
          <cell r="N10">
            <v>5580</v>
          </cell>
          <cell r="O10">
            <v>-3793</v>
          </cell>
          <cell r="P10">
            <v>-31768</v>
          </cell>
          <cell r="Q10">
            <v>0</v>
          </cell>
          <cell r="R10">
            <v>588305</v>
          </cell>
        </row>
        <row r="11">
          <cell r="A11" t="str">
            <v>DC</v>
          </cell>
          <cell r="B11" t="str">
            <v>District of Columbia</v>
          </cell>
          <cell r="C11">
            <v>2200776</v>
          </cell>
          <cell r="D11">
            <v>142125</v>
          </cell>
          <cell r="E11">
            <v>525480</v>
          </cell>
          <cell r="F11">
            <v>1362209</v>
          </cell>
          <cell r="G11">
            <v>563763</v>
          </cell>
          <cell r="H11">
            <v>240658</v>
          </cell>
          <cell r="I11">
            <v>211472</v>
          </cell>
          <cell r="J11">
            <v>517153</v>
          </cell>
          <cell r="K11">
            <v>180897</v>
          </cell>
          <cell r="L11">
            <v>44753</v>
          </cell>
          <cell r="M11">
            <v>230326</v>
          </cell>
          <cell r="N11">
            <v>100059</v>
          </cell>
          <cell r="O11">
            <v>121848</v>
          </cell>
          <cell r="P11">
            <v>0</v>
          </cell>
          <cell r="Q11">
            <v>0</v>
          </cell>
          <cell r="R11">
            <v>440064</v>
          </cell>
        </row>
        <row r="12">
          <cell r="A12" t="str">
            <v>FL</v>
          </cell>
          <cell r="B12" t="str">
            <v>Florida</v>
          </cell>
          <cell r="C12">
            <v>23904413</v>
          </cell>
          <cell r="D12">
            <v>8278871</v>
          </cell>
          <cell r="E12">
            <v>6682978</v>
          </cell>
          <cell r="F12">
            <v>1383345</v>
          </cell>
          <cell r="G12">
            <v>7317993</v>
          </cell>
          <cell r="H12">
            <v>4065514</v>
          </cell>
          <cell r="I12">
            <v>3539686</v>
          </cell>
          <cell r="J12">
            <v>2450035</v>
          </cell>
          <cell r="K12">
            <v>2188962</v>
          </cell>
          <cell r="L12">
            <v>3063999</v>
          </cell>
          <cell r="M12">
            <v>161246</v>
          </cell>
          <cell r="N12">
            <v>150048</v>
          </cell>
          <cell r="O12">
            <v>-498702</v>
          </cell>
          <cell r="P12">
            <v>-383167</v>
          </cell>
          <cell r="Q12">
            <v>-41299</v>
          </cell>
          <cell r="R12">
            <v>6557459</v>
          </cell>
        </row>
        <row r="13">
          <cell r="A13" t="str">
            <v>GA</v>
          </cell>
          <cell r="B13" t="str">
            <v>Georgia</v>
          </cell>
          <cell r="C13">
            <v>16817996</v>
          </cell>
          <cell r="D13">
            <v>4590329</v>
          </cell>
          <cell r="E13">
            <v>3063146</v>
          </cell>
          <cell r="F13">
            <v>547604</v>
          </cell>
          <cell r="G13">
            <v>2378974</v>
          </cell>
          <cell r="H13">
            <v>2330927</v>
          </cell>
          <cell r="I13">
            <v>1023580</v>
          </cell>
          <cell r="J13">
            <v>1223315</v>
          </cell>
          <cell r="K13">
            <v>603218</v>
          </cell>
          <cell r="L13">
            <v>443094</v>
          </cell>
          <cell r="M13">
            <v>68213</v>
          </cell>
          <cell r="N13">
            <v>26000</v>
          </cell>
          <cell r="O13">
            <v>-165389</v>
          </cell>
          <cell r="P13">
            <v>139663</v>
          </cell>
          <cell r="Q13">
            <v>-65588</v>
          </cell>
          <cell r="R13">
            <v>3353868</v>
          </cell>
        </row>
        <row r="14">
          <cell r="A14" t="str">
            <v>HI</v>
          </cell>
          <cell r="B14" t="str">
            <v>Hawaii</v>
          </cell>
          <cell r="C14">
            <v>1891438</v>
          </cell>
          <cell r="D14">
            <v>1225208</v>
          </cell>
          <cell r="E14">
            <v>634952</v>
          </cell>
          <cell r="F14">
            <v>587990</v>
          </cell>
          <cell r="G14">
            <v>388551</v>
          </cell>
          <cell r="H14">
            <v>198207</v>
          </cell>
          <cell r="I14">
            <v>194866</v>
          </cell>
          <cell r="J14">
            <v>185461</v>
          </cell>
          <cell r="K14">
            <v>225244</v>
          </cell>
          <cell r="L14">
            <v>75249</v>
          </cell>
          <cell r="M14">
            <v>-156627</v>
          </cell>
          <cell r="N14">
            <v>155732</v>
          </cell>
          <cell r="O14">
            <v>-2955</v>
          </cell>
          <cell r="P14">
            <v>0</v>
          </cell>
          <cell r="Q14">
            <v>0</v>
          </cell>
          <cell r="R14">
            <v>689442</v>
          </cell>
        </row>
        <row r="15">
          <cell r="A15" t="str">
            <v>ID</v>
          </cell>
          <cell r="B15" t="str">
            <v>Idaho</v>
          </cell>
          <cell r="C15">
            <v>1847277</v>
          </cell>
          <cell r="D15">
            <v>676066</v>
          </cell>
          <cell r="E15">
            <v>846547</v>
          </cell>
          <cell r="F15">
            <v>13720</v>
          </cell>
          <cell r="G15">
            <v>400205</v>
          </cell>
          <cell r="H15">
            <v>304877</v>
          </cell>
          <cell r="I15">
            <v>169100</v>
          </cell>
          <cell r="J15">
            <v>105324</v>
          </cell>
          <cell r="K15">
            <v>92113</v>
          </cell>
          <cell r="L15">
            <v>177108</v>
          </cell>
          <cell r="M15">
            <v>-5034</v>
          </cell>
          <cell r="N15">
            <v>1018</v>
          </cell>
          <cell r="O15">
            <v>27299</v>
          </cell>
          <cell r="P15">
            <v>-11837</v>
          </cell>
          <cell r="Q15">
            <v>24</v>
          </cell>
          <cell r="R15">
            <v>575922</v>
          </cell>
        </row>
        <row r="16">
          <cell r="A16" t="str">
            <v>IL</v>
          </cell>
          <cell r="B16" t="str">
            <v>Illinois</v>
          </cell>
          <cell r="C16">
            <v>24584179</v>
          </cell>
          <cell r="D16">
            <v>6297777</v>
          </cell>
          <cell r="E16">
            <v>6470037</v>
          </cell>
          <cell r="F16">
            <v>2531758</v>
          </cell>
          <cell r="G16">
            <v>4604976</v>
          </cell>
          <cell r="H16">
            <v>2062068</v>
          </cell>
          <cell r="I16">
            <v>2267188</v>
          </cell>
          <cell r="J16">
            <v>1964844</v>
          </cell>
          <cell r="K16">
            <v>1687156</v>
          </cell>
          <cell r="L16">
            <v>585562</v>
          </cell>
          <cell r="M16">
            <v>864196</v>
          </cell>
          <cell r="N16">
            <v>250466</v>
          </cell>
          <cell r="O16">
            <v>-126134</v>
          </cell>
          <cell r="P16">
            <v>89088</v>
          </cell>
          <cell r="Q16">
            <v>-3459</v>
          </cell>
          <cell r="R16">
            <v>4757663</v>
          </cell>
        </row>
        <row r="17">
          <cell r="A17" t="str">
            <v>IN</v>
          </cell>
          <cell r="B17" t="str">
            <v>Indiana</v>
          </cell>
          <cell r="C17">
            <v>9667774</v>
          </cell>
          <cell r="D17">
            <v>3534095</v>
          </cell>
          <cell r="E17">
            <v>2817317</v>
          </cell>
          <cell r="F17">
            <v>135964</v>
          </cell>
          <cell r="G17">
            <v>1154509</v>
          </cell>
          <cell r="H17">
            <v>958650</v>
          </cell>
          <cell r="I17">
            <v>675507</v>
          </cell>
          <cell r="J17">
            <v>1058175</v>
          </cell>
          <cell r="K17">
            <v>521512</v>
          </cell>
          <cell r="L17">
            <v>317564</v>
          </cell>
          <cell r="M17">
            <v>115968</v>
          </cell>
          <cell r="N17">
            <v>106210</v>
          </cell>
          <cell r="O17">
            <v>-118207</v>
          </cell>
          <cell r="P17">
            <v>36417</v>
          </cell>
          <cell r="Q17">
            <v>154862</v>
          </cell>
          <cell r="R17">
            <v>1903391</v>
          </cell>
        </row>
        <row r="18">
          <cell r="A18" t="str">
            <v>IA</v>
          </cell>
          <cell r="B18" t="str">
            <v>Iowa</v>
          </cell>
          <cell r="C18">
            <v>5854848</v>
          </cell>
          <cell r="D18">
            <v>2170296</v>
          </cell>
          <cell r="E18">
            <v>2361085</v>
          </cell>
          <cell r="F18">
            <v>87237</v>
          </cell>
          <cell r="G18">
            <v>688761</v>
          </cell>
          <cell r="H18">
            <v>522885</v>
          </cell>
          <cell r="I18">
            <v>236974</v>
          </cell>
          <cell r="J18">
            <v>226959</v>
          </cell>
          <cell r="K18">
            <v>268889</v>
          </cell>
          <cell r="L18">
            <v>539458</v>
          </cell>
          <cell r="M18">
            <v>193259</v>
          </cell>
          <cell r="N18">
            <v>12194</v>
          </cell>
          <cell r="O18">
            <v>27113</v>
          </cell>
          <cell r="P18">
            <v>-3494</v>
          </cell>
          <cell r="Q18">
            <v>-1470</v>
          </cell>
          <cell r="R18">
            <v>1024949</v>
          </cell>
        </row>
        <row r="19">
          <cell r="A19" t="str">
            <v>KS</v>
          </cell>
          <cell r="B19" t="str">
            <v>Kansas</v>
          </cell>
          <cell r="C19">
            <v>5040328</v>
          </cell>
          <cell r="D19">
            <v>1997673</v>
          </cell>
          <cell r="E19">
            <v>1713965</v>
          </cell>
          <cell r="F19">
            <v>40575</v>
          </cell>
          <cell r="G19">
            <v>738489</v>
          </cell>
          <cell r="H19">
            <v>480617</v>
          </cell>
          <cell r="I19">
            <v>294485</v>
          </cell>
          <cell r="J19">
            <v>234666</v>
          </cell>
          <cell r="K19">
            <v>227314</v>
          </cell>
          <cell r="L19">
            <v>242469</v>
          </cell>
          <cell r="M19">
            <v>-40053</v>
          </cell>
          <cell r="N19">
            <v>-3454</v>
          </cell>
          <cell r="O19">
            <v>-53540</v>
          </cell>
          <cell r="P19">
            <v>-76438</v>
          </cell>
          <cell r="Q19">
            <v>-9269</v>
          </cell>
          <cell r="R19">
            <v>1107374</v>
          </cell>
        </row>
        <row r="20">
          <cell r="A20" t="str">
            <v>KY</v>
          </cell>
          <cell r="B20" t="str">
            <v>Kentucky</v>
          </cell>
          <cell r="C20">
            <v>6920078</v>
          </cell>
          <cell r="D20">
            <v>3149683</v>
          </cell>
          <cell r="E20">
            <v>2484353</v>
          </cell>
          <cell r="F20">
            <v>120180</v>
          </cell>
          <cell r="G20">
            <v>679586</v>
          </cell>
          <cell r="H20">
            <v>738949</v>
          </cell>
          <cell r="I20">
            <v>414942</v>
          </cell>
          <cell r="J20">
            <v>412943</v>
          </cell>
          <cell r="K20">
            <v>164091</v>
          </cell>
          <cell r="L20">
            <v>296609</v>
          </cell>
          <cell r="M20">
            <v>240195</v>
          </cell>
          <cell r="N20">
            <v>80483</v>
          </cell>
          <cell r="O20">
            <v>254760</v>
          </cell>
          <cell r="P20">
            <v>-15918</v>
          </cell>
          <cell r="Q20">
            <v>-40699</v>
          </cell>
          <cell r="R20">
            <v>1460155</v>
          </cell>
        </row>
        <row r="21">
          <cell r="A21" t="str">
            <v>LA</v>
          </cell>
          <cell r="B21" t="str">
            <v>Louisiana</v>
          </cell>
          <cell r="C21">
            <v>8718725</v>
          </cell>
          <cell r="D21">
            <v>2324803</v>
          </cell>
          <cell r="E21">
            <v>2714945</v>
          </cell>
          <cell r="F21">
            <v>188454</v>
          </cell>
          <cell r="G21">
            <v>1552150</v>
          </cell>
          <cell r="H21">
            <v>1329243</v>
          </cell>
          <cell r="I21">
            <v>650734</v>
          </cell>
          <cell r="J21">
            <v>1436066</v>
          </cell>
          <cell r="K21">
            <v>561844</v>
          </cell>
          <cell r="L21">
            <v>917025</v>
          </cell>
          <cell r="M21">
            <v>486179</v>
          </cell>
          <cell r="N21">
            <v>149474</v>
          </cell>
          <cell r="O21">
            <v>61224</v>
          </cell>
          <cell r="P21">
            <v>-89585</v>
          </cell>
          <cell r="Q21">
            <v>-31391</v>
          </cell>
          <cell r="R21">
            <v>2129864</v>
          </cell>
        </row>
        <row r="22">
          <cell r="A22" t="str">
            <v>ME</v>
          </cell>
          <cell r="B22" t="str">
            <v>Maine</v>
          </cell>
          <cell r="C22">
            <v>2335878</v>
          </cell>
          <cell r="D22">
            <v>564158</v>
          </cell>
          <cell r="E22">
            <v>771821</v>
          </cell>
          <cell r="F22">
            <v>12932</v>
          </cell>
          <cell r="G22">
            <v>245875</v>
          </cell>
          <cell r="H22">
            <v>193735</v>
          </cell>
          <cell r="I22">
            <v>137184</v>
          </cell>
          <cell r="J22">
            <v>304506</v>
          </cell>
          <cell r="K22">
            <v>98661</v>
          </cell>
          <cell r="L22">
            <v>157681</v>
          </cell>
          <cell r="M22">
            <v>27819</v>
          </cell>
          <cell r="N22">
            <v>51078</v>
          </cell>
          <cell r="O22">
            <v>10802</v>
          </cell>
          <cell r="P22">
            <v>-344</v>
          </cell>
          <cell r="Q22">
            <v>0</v>
          </cell>
          <cell r="R22">
            <v>499640</v>
          </cell>
        </row>
        <row r="23">
          <cell r="A23" t="str">
            <v>MD</v>
          </cell>
          <cell r="B23" t="str">
            <v>Maryland</v>
          </cell>
          <cell r="C23">
            <v>11947759</v>
          </cell>
          <cell r="D23">
            <v>4073179</v>
          </cell>
          <cell r="E23">
            <v>4601683</v>
          </cell>
          <cell r="F23">
            <v>1014365</v>
          </cell>
          <cell r="G23">
            <v>2123384</v>
          </cell>
          <cell r="H23">
            <v>1749707</v>
          </cell>
          <cell r="I23">
            <v>890714</v>
          </cell>
          <cell r="J23">
            <v>1212078</v>
          </cell>
          <cell r="K23">
            <v>670491</v>
          </cell>
          <cell r="L23">
            <v>494841</v>
          </cell>
          <cell r="M23">
            <v>104897</v>
          </cell>
          <cell r="N23">
            <v>227848</v>
          </cell>
          <cell r="O23">
            <v>219513</v>
          </cell>
          <cell r="P23">
            <v>9847</v>
          </cell>
          <cell r="Q23">
            <v>0</v>
          </cell>
          <cell r="R23">
            <v>2727900</v>
          </cell>
        </row>
        <row r="24">
          <cell r="A24" t="str">
            <v>MA</v>
          </cell>
          <cell r="B24" t="str">
            <v>Massachusetts</v>
          </cell>
          <cell r="C24">
            <v>14407193</v>
          </cell>
          <cell r="D24">
            <v>3127354</v>
          </cell>
          <cell r="E24">
            <v>2102053</v>
          </cell>
          <cell r="F24">
            <v>1558608</v>
          </cell>
          <cell r="G24">
            <v>2136398</v>
          </cell>
          <cell r="H24">
            <v>1056190</v>
          </cell>
          <cell r="I24">
            <v>1074996</v>
          </cell>
          <cell r="J24">
            <v>2581039</v>
          </cell>
          <cell r="K24">
            <v>256047</v>
          </cell>
          <cell r="L24">
            <v>270255</v>
          </cell>
          <cell r="M24">
            <v>-404015</v>
          </cell>
          <cell r="N24">
            <v>265838</v>
          </cell>
          <cell r="O24">
            <v>-235314</v>
          </cell>
          <cell r="P24">
            <v>-156500</v>
          </cell>
          <cell r="Q24">
            <v>-2708</v>
          </cell>
          <cell r="R24">
            <v>2554585</v>
          </cell>
        </row>
        <row r="25">
          <cell r="A25" t="str">
            <v>MI</v>
          </cell>
          <cell r="B25" t="str">
            <v>Michigan</v>
          </cell>
          <cell r="C25">
            <v>16657455</v>
          </cell>
          <cell r="D25">
            <v>6709549</v>
          </cell>
          <cell r="E25">
            <v>3164736</v>
          </cell>
          <cell r="F25">
            <v>526953</v>
          </cell>
          <cell r="G25">
            <v>2340459</v>
          </cell>
          <cell r="H25">
            <v>2245657</v>
          </cell>
          <cell r="I25">
            <v>946508</v>
          </cell>
          <cell r="J25">
            <v>1279152</v>
          </cell>
          <cell r="K25">
            <v>570339</v>
          </cell>
          <cell r="L25">
            <v>335926</v>
          </cell>
          <cell r="M25">
            <v>-1552</v>
          </cell>
          <cell r="N25">
            <v>205587</v>
          </cell>
          <cell r="O25">
            <v>-95140</v>
          </cell>
          <cell r="P25">
            <v>40681</v>
          </cell>
          <cell r="Q25">
            <v>0</v>
          </cell>
          <cell r="R25">
            <v>2845482</v>
          </cell>
        </row>
        <row r="26">
          <cell r="A26" t="str">
            <v>MN</v>
          </cell>
          <cell r="B26" t="str">
            <v>Minnesota</v>
          </cell>
          <cell r="C26">
            <v>9881766</v>
          </cell>
          <cell r="D26">
            <v>3100350</v>
          </cell>
          <cell r="E26">
            <v>3557279</v>
          </cell>
          <cell r="F26">
            <v>289411</v>
          </cell>
          <cell r="G26">
            <v>1635734</v>
          </cell>
          <cell r="H26">
            <v>863920</v>
          </cell>
          <cell r="I26">
            <v>411774</v>
          </cell>
          <cell r="J26">
            <v>725054</v>
          </cell>
          <cell r="K26">
            <v>737812</v>
          </cell>
          <cell r="L26">
            <v>638890</v>
          </cell>
          <cell r="M26">
            <v>30939</v>
          </cell>
          <cell r="N26">
            <v>77953</v>
          </cell>
          <cell r="O26">
            <v>58884</v>
          </cell>
          <cell r="P26">
            <v>-124876</v>
          </cell>
          <cell r="Q26">
            <v>-12208</v>
          </cell>
          <cell r="R26">
            <v>2089381</v>
          </cell>
        </row>
        <row r="27">
          <cell r="A27" t="str">
            <v>MS</v>
          </cell>
          <cell r="B27" t="str">
            <v>Mississippi</v>
          </cell>
          <cell r="C27">
            <v>4215203</v>
          </cell>
          <cell r="D27">
            <v>1938235</v>
          </cell>
          <cell r="E27">
            <v>1733363</v>
          </cell>
          <cell r="F27">
            <v>15035</v>
          </cell>
          <cell r="G27">
            <v>661915</v>
          </cell>
          <cell r="H27">
            <v>558273</v>
          </cell>
          <cell r="I27">
            <v>260001</v>
          </cell>
          <cell r="J27">
            <v>297025</v>
          </cell>
          <cell r="K27">
            <v>223037</v>
          </cell>
          <cell r="L27">
            <v>256896</v>
          </cell>
          <cell r="M27">
            <v>184688</v>
          </cell>
          <cell r="N27">
            <v>42461</v>
          </cell>
          <cell r="O27">
            <v>20387</v>
          </cell>
          <cell r="P27">
            <v>-27725</v>
          </cell>
          <cell r="Q27">
            <v>-17357</v>
          </cell>
          <cell r="R27">
            <v>1003451</v>
          </cell>
        </row>
        <row r="28">
          <cell r="A28" t="str">
            <v>MO</v>
          </cell>
          <cell r="B28" t="str">
            <v>Missouri</v>
          </cell>
          <cell r="C28">
            <v>9259412</v>
          </cell>
          <cell r="D28">
            <v>2493507</v>
          </cell>
          <cell r="E28">
            <v>2910020</v>
          </cell>
          <cell r="F28">
            <v>348088</v>
          </cell>
          <cell r="G28">
            <v>1691859</v>
          </cell>
          <cell r="H28">
            <v>862170</v>
          </cell>
          <cell r="I28">
            <v>786008</v>
          </cell>
          <cell r="J28">
            <v>595800</v>
          </cell>
          <cell r="K28">
            <v>499117</v>
          </cell>
          <cell r="L28">
            <v>384646</v>
          </cell>
          <cell r="M28">
            <v>148076</v>
          </cell>
          <cell r="N28">
            <v>46911</v>
          </cell>
          <cell r="O28">
            <v>-73498</v>
          </cell>
          <cell r="P28">
            <v>51935</v>
          </cell>
          <cell r="Q28">
            <v>2142</v>
          </cell>
          <cell r="R28">
            <v>1501085</v>
          </cell>
        </row>
        <row r="29">
          <cell r="A29" t="str">
            <v>MT</v>
          </cell>
          <cell r="B29" t="str">
            <v>Montana</v>
          </cell>
          <cell r="C29">
            <v>1581080</v>
          </cell>
          <cell r="D29">
            <v>469730</v>
          </cell>
          <cell r="E29">
            <v>1036312</v>
          </cell>
          <cell r="F29">
            <v>31911</v>
          </cell>
          <cell r="G29">
            <v>275343</v>
          </cell>
          <cell r="H29">
            <v>237556</v>
          </cell>
          <cell r="I29">
            <v>94245</v>
          </cell>
          <cell r="J29">
            <v>103973</v>
          </cell>
          <cell r="K29">
            <v>56132</v>
          </cell>
          <cell r="L29">
            <v>247871</v>
          </cell>
          <cell r="M29">
            <v>25865</v>
          </cell>
          <cell r="N29">
            <v>19756</v>
          </cell>
          <cell r="O29">
            <v>28857</v>
          </cell>
          <cell r="P29">
            <v>315</v>
          </cell>
          <cell r="Q29">
            <v>0</v>
          </cell>
          <cell r="R29">
            <v>536191</v>
          </cell>
        </row>
        <row r="30">
          <cell r="A30" t="str">
            <v>NE</v>
          </cell>
          <cell r="B30" t="str">
            <v>Nebraska</v>
          </cell>
          <cell r="C30">
            <v>3693853</v>
          </cell>
          <cell r="D30">
            <v>1337784</v>
          </cell>
          <cell r="E30">
            <v>1178384</v>
          </cell>
          <cell r="F30">
            <v>34259</v>
          </cell>
          <cell r="G30">
            <v>404442</v>
          </cell>
          <cell r="H30">
            <v>361679</v>
          </cell>
          <cell r="I30">
            <v>189843</v>
          </cell>
          <cell r="J30">
            <v>149313</v>
          </cell>
          <cell r="K30">
            <v>177952</v>
          </cell>
          <cell r="L30">
            <v>292114</v>
          </cell>
          <cell r="M30">
            <v>41355</v>
          </cell>
          <cell r="N30">
            <v>33574</v>
          </cell>
          <cell r="O30">
            <v>-5446</v>
          </cell>
          <cell r="P30">
            <v>-167532</v>
          </cell>
          <cell r="Q30">
            <v>18005</v>
          </cell>
          <cell r="R30">
            <v>577548</v>
          </cell>
        </row>
        <row r="31">
          <cell r="A31" t="str">
            <v>NV</v>
          </cell>
          <cell r="B31" t="str">
            <v>Nevada</v>
          </cell>
          <cell r="C31">
            <v>3862457</v>
          </cell>
          <cell r="D31">
            <v>994231</v>
          </cell>
          <cell r="E31">
            <v>1667856</v>
          </cell>
          <cell r="F31">
            <v>269586</v>
          </cell>
          <cell r="G31">
            <v>1098930</v>
          </cell>
          <cell r="H31">
            <v>704917</v>
          </cell>
          <cell r="I31">
            <v>512282</v>
          </cell>
          <cell r="J31">
            <v>148560</v>
          </cell>
          <cell r="K31">
            <v>473642</v>
          </cell>
          <cell r="L31">
            <v>334494</v>
          </cell>
          <cell r="M31">
            <v>-35047</v>
          </cell>
          <cell r="N31">
            <v>-16807</v>
          </cell>
          <cell r="O31">
            <v>35435</v>
          </cell>
          <cell r="P31">
            <v>-12481</v>
          </cell>
          <cell r="Q31">
            <v>0</v>
          </cell>
          <cell r="R31">
            <v>1221274</v>
          </cell>
        </row>
        <row r="32">
          <cell r="A32" t="str">
            <v>NH</v>
          </cell>
          <cell r="B32" t="str">
            <v>New Hampshire</v>
          </cell>
          <cell r="C32">
            <v>2754045</v>
          </cell>
          <cell r="D32">
            <v>455397</v>
          </cell>
          <cell r="E32">
            <v>590757</v>
          </cell>
          <cell r="F32">
            <v>10551</v>
          </cell>
          <cell r="G32">
            <v>352167</v>
          </cell>
          <cell r="H32">
            <v>182525</v>
          </cell>
          <cell r="I32">
            <v>201424</v>
          </cell>
          <cell r="J32">
            <v>179712</v>
          </cell>
          <cell r="K32">
            <v>46672</v>
          </cell>
          <cell r="L32">
            <v>62353</v>
          </cell>
          <cell r="M32">
            <v>11977</v>
          </cell>
          <cell r="N32">
            <v>83882</v>
          </cell>
          <cell r="O32">
            <v>-2544</v>
          </cell>
          <cell r="P32">
            <v>-1329</v>
          </cell>
          <cell r="Q32">
            <v>0</v>
          </cell>
          <cell r="R32">
            <v>511062</v>
          </cell>
        </row>
        <row r="33">
          <cell r="A33" t="str">
            <v>NJ</v>
          </cell>
          <cell r="B33" t="str">
            <v>New Jersey</v>
          </cell>
          <cell r="C33">
            <v>23641152</v>
          </cell>
          <cell r="D33">
            <v>3769222</v>
          </cell>
          <cell r="E33">
            <v>2687742</v>
          </cell>
          <cell r="F33">
            <v>1414825</v>
          </cell>
          <cell r="G33">
            <v>3322725</v>
          </cell>
          <cell r="H33">
            <v>2074942</v>
          </cell>
          <cell r="I33">
            <v>973639</v>
          </cell>
          <cell r="J33">
            <v>1161856</v>
          </cell>
          <cell r="K33">
            <v>521423</v>
          </cell>
          <cell r="L33">
            <v>611307</v>
          </cell>
          <cell r="M33">
            <v>-217166</v>
          </cell>
          <cell r="N33">
            <v>498548</v>
          </cell>
          <cell r="O33">
            <v>-137601</v>
          </cell>
          <cell r="P33">
            <v>-3289</v>
          </cell>
          <cell r="Q33">
            <v>0</v>
          </cell>
          <cell r="R33">
            <v>3364941</v>
          </cell>
        </row>
        <row r="34">
          <cell r="A34" t="str">
            <v>NM</v>
          </cell>
          <cell r="B34" t="str">
            <v>New Mexico</v>
          </cell>
          <cell r="C34">
            <v>3515736</v>
          </cell>
          <cell r="D34">
            <v>1950766</v>
          </cell>
          <cell r="E34">
            <v>1022150</v>
          </cell>
          <cell r="F34">
            <v>120094</v>
          </cell>
          <cell r="G34">
            <v>647654</v>
          </cell>
          <cell r="H34">
            <v>602064</v>
          </cell>
          <cell r="I34">
            <v>306330</v>
          </cell>
          <cell r="J34">
            <v>169015</v>
          </cell>
          <cell r="K34">
            <v>299501</v>
          </cell>
          <cell r="L34">
            <v>245037</v>
          </cell>
          <cell r="M34">
            <v>-5207</v>
          </cell>
          <cell r="N34">
            <v>3676</v>
          </cell>
          <cell r="O34">
            <v>4591</v>
          </cell>
          <cell r="P34">
            <v>-29151</v>
          </cell>
          <cell r="Q34">
            <v>-8067</v>
          </cell>
          <cell r="R34">
            <v>1069551</v>
          </cell>
        </row>
        <row r="35">
          <cell r="A35" t="str">
            <v>NY</v>
          </cell>
          <cell r="B35" t="str">
            <v>New York</v>
          </cell>
          <cell r="C35">
            <v>55392350</v>
          </cell>
          <cell r="D35">
            <v>12044515</v>
          </cell>
          <cell r="E35">
            <v>6925976</v>
          </cell>
          <cell r="F35">
            <v>13071666</v>
          </cell>
          <cell r="G35">
            <v>9284057</v>
          </cell>
          <cell r="H35">
            <v>5771741</v>
          </cell>
          <cell r="I35">
            <v>3417015</v>
          </cell>
          <cell r="J35">
            <v>4762704</v>
          </cell>
          <cell r="K35">
            <v>2037834</v>
          </cell>
          <cell r="L35">
            <v>666200</v>
          </cell>
          <cell r="M35">
            <v>1827916</v>
          </cell>
          <cell r="N35">
            <v>2359168</v>
          </cell>
          <cell r="O35">
            <v>-693970</v>
          </cell>
          <cell r="P35">
            <v>-593174</v>
          </cell>
          <cell r="Q35">
            <v>5041</v>
          </cell>
          <cell r="R35">
            <v>10178393</v>
          </cell>
        </row>
        <row r="36">
          <cell r="A36" t="str">
            <v>NC</v>
          </cell>
          <cell r="B36" t="str">
            <v>North Carolina</v>
          </cell>
          <cell r="C36">
            <v>12824291</v>
          </cell>
          <cell r="D36">
            <v>7026156</v>
          </cell>
          <cell r="E36">
            <v>3898808</v>
          </cell>
          <cell r="F36">
            <v>487615</v>
          </cell>
          <cell r="G36">
            <v>2852058</v>
          </cell>
          <cell r="H36">
            <v>1892107</v>
          </cell>
          <cell r="I36">
            <v>935309</v>
          </cell>
          <cell r="J36">
            <v>1332947</v>
          </cell>
          <cell r="K36">
            <v>759549</v>
          </cell>
          <cell r="L36">
            <v>717904</v>
          </cell>
          <cell r="M36">
            <v>40746</v>
          </cell>
          <cell r="N36">
            <v>267483</v>
          </cell>
          <cell r="O36">
            <v>133228</v>
          </cell>
          <cell r="P36">
            <v>-469604</v>
          </cell>
          <cell r="Q36">
            <v>-14358</v>
          </cell>
          <cell r="R36">
            <v>2620583</v>
          </cell>
        </row>
        <row r="37">
          <cell r="A37" t="str">
            <v>ND</v>
          </cell>
          <cell r="B37" t="str">
            <v>North Dakota</v>
          </cell>
          <cell r="C37">
            <v>1283014</v>
          </cell>
          <cell r="D37">
            <v>611623</v>
          </cell>
          <cell r="E37">
            <v>1260494</v>
          </cell>
          <cell r="F37">
            <v>9203</v>
          </cell>
          <cell r="G37">
            <v>172399</v>
          </cell>
          <cell r="H37">
            <v>139825</v>
          </cell>
          <cell r="I37">
            <v>54647</v>
          </cell>
          <cell r="J37">
            <v>71711</v>
          </cell>
          <cell r="K37">
            <v>123059</v>
          </cell>
          <cell r="L37">
            <v>335774</v>
          </cell>
          <cell r="M37">
            <v>22806</v>
          </cell>
          <cell r="N37">
            <v>-6548</v>
          </cell>
          <cell r="O37">
            <v>87607</v>
          </cell>
          <cell r="P37">
            <v>-2076</v>
          </cell>
          <cell r="Q37">
            <v>-30</v>
          </cell>
          <cell r="R37">
            <v>286920</v>
          </cell>
        </row>
        <row r="38">
          <cell r="A38" t="str">
            <v>OH</v>
          </cell>
          <cell r="B38" t="str">
            <v>Ohio</v>
          </cell>
          <cell r="C38">
            <v>21753758</v>
          </cell>
          <cell r="D38">
            <v>4924731</v>
          </cell>
          <cell r="E38">
            <v>5083314</v>
          </cell>
          <cell r="F38">
            <v>594837</v>
          </cell>
          <cell r="G38">
            <v>3226478</v>
          </cell>
          <cell r="H38">
            <v>1819327</v>
          </cell>
          <cell r="I38">
            <v>1724366</v>
          </cell>
          <cell r="J38">
            <v>2206959</v>
          </cell>
          <cell r="K38">
            <v>910144</v>
          </cell>
          <cell r="L38">
            <v>399351</v>
          </cell>
          <cell r="M38">
            <v>16076</v>
          </cell>
          <cell r="N38">
            <v>148586</v>
          </cell>
          <cell r="O38">
            <v>-32675</v>
          </cell>
          <cell r="P38">
            <v>-67588</v>
          </cell>
          <cell r="Q38">
            <v>-3351</v>
          </cell>
          <cell r="R38">
            <v>4989181</v>
          </cell>
        </row>
        <row r="39">
          <cell r="A39" t="str">
            <v>OK</v>
          </cell>
          <cell r="B39" t="str">
            <v>Oklahoma</v>
          </cell>
          <cell r="C39">
            <v>5304279</v>
          </cell>
          <cell r="D39">
            <v>2060584</v>
          </cell>
          <cell r="E39">
            <v>2085836</v>
          </cell>
          <cell r="F39">
            <v>58936</v>
          </cell>
          <cell r="G39">
            <v>902397</v>
          </cell>
          <cell r="H39">
            <v>680777</v>
          </cell>
          <cell r="I39">
            <v>479791</v>
          </cell>
          <cell r="J39">
            <v>430076</v>
          </cell>
          <cell r="K39">
            <v>301879</v>
          </cell>
          <cell r="L39">
            <v>224559</v>
          </cell>
          <cell r="M39">
            <v>-17326</v>
          </cell>
          <cell r="N39">
            <v>-39772</v>
          </cell>
          <cell r="O39">
            <v>-11706</v>
          </cell>
          <cell r="P39">
            <v>-84274</v>
          </cell>
          <cell r="Q39">
            <v>-3383</v>
          </cell>
          <cell r="R39">
            <v>1149429</v>
          </cell>
        </row>
        <row r="40">
          <cell r="A40" t="str">
            <v>OR</v>
          </cell>
          <cell r="B40" t="str">
            <v>Oregon</v>
          </cell>
          <cell r="C40">
            <v>5872576</v>
          </cell>
          <cell r="D40">
            <v>2471499</v>
          </cell>
          <cell r="E40">
            <v>1793190</v>
          </cell>
          <cell r="F40">
            <v>689156</v>
          </cell>
          <cell r="G40">
            <v>1149792</v>
          </cell>
          <cell r="H40">
            <v>1070641</v>
          </cell>
          <cell r="I40">
            <v>638885</v>
          </cell>
          <cell r="J40">
            <v>575307</v>
          </cell>
          <cell r="K40">
            <v>366541</v>
          </cell>
          <cell r="L40">
            <v>379348</v>
          </cell>
          <cell r="M40">
            <v>-345</v>
          </cell>
          <cell r="N40">
            <v>10390</v>
          </cell>
          <cell r="O40">
            <v>47754</v>
          </cell>
          <cell r="P40">
            <v>-51271</v>
          </cell>
          <cell r="Q40">
            <v>24</v>
          </cell>
          <cell r="R40">
            <v>1942193</v>
          </cell>
        </row>
        <row r="41">
          <cell r="A41" t="str">
            <v>PA</v>
          </cell>
          <cell r="B41" t="str">
            <v>Pennsylvania</v>
          </cell>
          <cell r="C41">
            <v>24088051</v>
          </cell>
          <cell r="D41">
            <v>4935790</v>
          </cell>
          <cell r="E41">
            <v>7764427</v>
          </cell>
          <cell r="F41">
            <v>1769725</v>
          </cell>
          <cell r="G41">
            <v>3244571</v>
          </cell>
          <cell r="H41">
            <v>3303388</v>
          </cell>
          <cell r="I41">
            <v>734453</v>
          </cell>
          <cell r="J41">
            <v>1801349</v>
          </cell>
          <cell r="K41">
            <v>737239</v>
          </cell>
          <cell r="L41">
            <v>694798</v>
          </cell>
          <cell r="M41">
            <v>160882</v>
          </cell>
          <cell r="N41">
            <v>190668</v>
          </cell>
          <cell r="O41">
            <v>-169113</v>
          </cell>
          <cell r="P41">
            <v>-32672</v>
          </cell>
          <cell r="Q41">
            <v>-87247</v>
          </cell>
          <cell r="R41">
            <v>6073578</v>
          </cell>
        </row>
        <row r="42">
          <cell r="A42" t="str">
            <v>RI</v>
          </cell>
          <cell r="B42" t="str">
            <v>Rhode Island</v>
          </cell>
          <cell r="C42">
            <v>2193570</v>
          </cell>
          <cell r="D42">
            <v>394034</v>
          </cell>
          <cell r="E42">
            <v>420206</v>
          </cell>
          <cell r="F42">
            <v>116387</v>
          </cell>
          <cell r="G42">
            <v>354223</v>
          </cell>
          <cell r="H42">
            <v>199280</v>
          </cell>
          <cell r="I42">
            <v>288342</v>
          </cell>
          <cell r="J42">
            <v>181574</v>
          </cell>
          <cell r="K42">
            <v>28606</v>
          </cell>
          <cell r="L42">
            <v>63093</v>
          </cell>
          <cell r="M42">
            <v>-62679</v>
          </cell>
          <cell r="N42">
            <v>65451</v>
          </cell>
          <cell r="O42">
            <v>-1392</v>
          </cell>
          <cell r="P42">
            <v>160</v>
          </cell>
          <cell r="Q42">
            <v>0</v>
          </cell>
          <cell r="R42">
            <v>503009</v>
          </cell>
        </row>
        <row r="43">
          <cell r="A43" t="str">
            <v>SC</v>
          </cell>
          <cell r="B43" t="str">
            <v>South Carolina</v>
          </cell>
          <cell r="C43">
            <v>7351545</v>
          </cell>
          <cell r="D43">
            <v>2459093</v>
          </cell>
          <cell r="E43">
            <v>1506033</v>
          </cell>
          <cell r="F43">
            <v>70023</v>
          </cell>
          <cell r="G43">
            <v>1061209</v>
          </cell>
          <cell r="H43">
            <v>675710</v>
          </cell>
          <cell r="I43">
            <v>438428</v>
          </cell>
          <cell r="J43">
            <v>443577</v>
          </cell>
          <cell r="K43">
            <v>346130</v>
          </cell>
          <cell r="L43">
            <v>186582</v>
          </cell>
          <cell r="M43">
            <v>-45496</v>
          </cell>
          <cell r="N43">
            <v>112840</v>
          </cell>
          <cell r="O43">
            <v>-91283</v>
          </cell>
          <cell r="P43">
            <v>-513266</v>
          </cell>
          <cell r="Q43">
            <v>-4650</v>
          </cell>
          <cell r="R43">
            <v>1421100</v>
          </cell>
        </row>
        <row r="44">
          <cell r="A44" t="str">
            <v>SD</v>
          </cell>
          <cell r="B44" t="str">
            <v>South Dakota</v>
          </cell>
          <cell r="C44">
            <v>1239644</v>
          </cell>
          <cell r="D44">
            <v>385687</v>
          </cell>
          <cell r="E44">
            <v>936401</v>
          </cell>
          <cell r="F44">
            <v>8411</v>
          </cell>
          <cell r="G44">
            <v>169492</v>
          </cell>
          <cell r="H44">
            <v>164693</v>
          </cell>
          <cell r="I44">
            <v>61842</v>
          </cell>
          <cell r="J44">
            <v>96956</v>
          </cell>
          <cell r="K44">
            <v>129302</v>
          </cell>
          <cell r="L44">
            <v>149440</v>
          </cell>
          <cell r="M44">
            <v>30186</v>
          </cell>
          <cell r="N44">
            <v>-4474</v>
          </cell>
          <cell r="O44">
            <v>12376</v>
          </cell>
          <cell r="P44">
            <v>-14785</v>
          </cell>
          <cell r="Q44">
            <v>-2469</v>
          </cell>
          <cell r="R44">
            <v>344283</v>
          </cell>
        </row>
        <row r="45">
          <cell r="A45" t="str">
            <v>TN</v>
          </cell>
          <cell r="B45" t="str">
            <v>Tennessee</v>
          </cell>
          <cell r="C45">
            <v>8701312</v>
          </cell>
          <cell r="D45">
            <v>2926913</v>
          </cell>
          <cell r="E45">
            <v>2482426</v>
          </cell>
          <cell r="F45">
            <v>216394</v>
          </cell>
          <cell r="G45">
            <v>1663651</v>
          </cell>
          <cell r="H45">
            <v>1048733</v>
          </cell>
          <cell r="I45">
            <v>684364</v>
          </cell>
          <cell r="J45">
            <v>890561</v>
          </cell>
          <cell r="K45">
            <v>369883</v>
          </cell>
          <cell r="L45">
            <v>336691</v>
          </cell>
          <cell r="M45">
            <v>-73325</v>
          </cell>
          <cell r="N45">
            <v>127302</v>
          </cell>
          <cell r="O45">
            <v>16540</v>
          </cell>
          <cell r="P45">
            <v>-20903</v>
          </cell>
          <cell r="Q45">
            <v>-305955</v>
          </cell>
          <cell r="R45">
            <v>1975240</v>
          </cell>
        </row>
        <row r="46">
          <cell r="A46" t="str">
            <v>TX</v>
          </cell>
          <cell r="B46" t="str">
            <v>Texas</v>
          </cell>
          <cell r="C46">
            <v>44032028</v>
          </cell>
          <cell r="D46">
            <v>17926524</v>
          </cell>
          <cell r="E46">
            <v>10071798</v>
          </cell>
          <cell r="F46">
            <v>2412299</v>
          </cell>
          <cell r="G46">
            <v>6465479</v>
          </cell>
          <cell r="H46">
            <v>5482193</v>
          </cell>
          <cell r="I46">
            <v>2832360</v>
          </cell>
          <cell r="J46">
            <v>1945222</v>
          </cell>
          <cell r="K46">
            <v>1687227</v>
          </cell>
          <cell r="L46">
            <v>1540209</v>
          </cell>
          <cell r="M46">
            <v>-76265</v>
          </cell>
          <cell r="N46">
            <v>-44863</v>
          </cell>
          <cell r="O46">
            <v>-34919</v>
          </cell>
          <cell r="P46">
            <v>-781322</v>
          </cell>
          <cell r="Q46">
            <v>182814</v>
          </cell>
          <cell r="R46">
            <v>6944396</v>
          </cell>
        </row>
        <row r="47">
          <cell r="A47" t="str">
            <v>UT</v>
          </cell>
          <cell r="B47" t="str">
            <v>Utah</v>
          </cell>
          <cell r="C47">
            <v>4202501</v>
          </cell>
          <cell r="D47">
            <v>2416122</v>
          </cell>
          <cell r="E47">
            <v>1924087</v>
          </cell>
          <cell r="F47">
            <v>547163</v>
          </cell>
          <cell r="G47">
            <v>663415</v>
          </cell>
          <cell r="H47">
            <v>517998</v>
          </cell>
          <cell r="I47">
            <v>256045</v>
          </cell>
          <cell r="J47">
            <v>343067</v>
          </cell>
          <cell r="K47">
            <v>416969</v>
          </cell>
          <cell r="L47">
            <v>180680</v>
          </cell>
          <cell r="M47">
            <v>74816</v>
          </cell>
          <cell r="N47">
            <v>-23445</v>
          </cell>
          <cell r="O47">
            <v>206714</v>
          </cell>
          <cell r="P47">
            <v>-378880</v>
          </cell>
          <cell r="Q47">
            <v>-3612</v>
          </cell>
          <cell r="R47">
            <v>1332700</v>
          </cell>
        </row>
        <row r="48">
          <cell r="A48" t="str">
            <v>VT</v>
          </cell>
          <cell r="B48" t="str">
            <v>Vermont</v>
          </cell>
          <cell r="C48">
            <v>1471584</v>
          </cell>
          <cell r="D48">
            <v>361566</v>
          </cell>
          <cell r="E48">
            <v>668676</v>
          </cell>
          <cell r="F48">
            <v>25079</v>
          </cell>
          <cell r="G48">
            <v>177061</v>
          </cell>
          <cell r="H48">
            <v>125873</v>
          </cell>
          <cell r="I48">
            <v>49184</v>
          </cell>
          <cell r="J48">
            <v>127473</v>
          </cell>
          <cell r="K48">
            <v>33698</v>
          </cell>
          <cell r="L48">
            <v>88170</v>
          </cell>
          <cell r="M48">
            <v>21854</v>
          </cell>
          <cell r="N48">
            <v>15992</v>
          </cell>
          <cell r="O48">
            <v>1166</v>
          </cell>
          <cell r="P48">
            <v>-6353</v>
          </cell>
          <cell r="Q48">
            <v>0</v>
          </cell>
          <cell r="R48">
            <v>236271</v>
          </cell>
        </row>
        <row r="49">
          <cell r="A49" t="str">
            <v>VA</v>
          </cell>
          <cell r="B49" t="str">
            <v>Virginia</v>
          </cell>
          <cell r="C49">
            <v>15042560</v>
          </cell>
          <cell r="D49">
            <v>4530119</v>
          </cell>
          <cell r="E49">
            <v>4015611</v>
          </cell>
          <cell r="F49">
            <v>397631</v>
          </cell>
          <cell r="G49">
            <v>2083381</v>
          </cell>
          <cell r="H49">
            <v>2183660</v>
          </cell>
          <cell r="I49">
            <v>1203408</v>
          </cell>
          <cell r="J49">
            <v>887587</v>
          </cell>
          <cell r="K49">
            <v>680500</v>
          </cell>
          <cell r="L49">
            <v>284764</v>
          </cell>
          <cell r="M49">
            <v>151010</v>
          </cell>
          <cell r="N49">
            <v>200949</v>
          </cell>
          <cell r="O49">
            <v>-81749</v>
          </cell>
          <cell r="P49">
            <v>-20627</v>
          </cell>
          <cell r="Q49">
            <v>-9152</v>
          </cell>
          <cell r="R49">
            <v>3123367</v>
          </cell>
        </row>
        <row r="50">
          <cell r="A50" t="str">
            <v>WA</v>
          </cell>
          <cell r="B50" t="str">
            <v>Washington</v>
          </cell>
          <cell r="C50">
            <v>11598295</v>
          </cell>
          <cell r="D50">
            <v>4500030</v>
          </cell>
          <cell r="E50">
            <v>3828096</v>
          </cell>
          <cell r="F50">
            <v>1938570</v>
          </cell>
          <cell r="G50">
            <v>1626801</v>
          </cell>
          <cell r="H50">
            <v>1559392</v>
          </cell>
          <cell r="I50">
            <v>1237688</v>
          </cell>
          <cell r="J50">
            <v>1008168</v>
          </cell>
          <cell r="K50">
            <v>799931</v>
          </cell>
          <cell r="L50">
            <v>779158</v>
          </cell>
          <cell r="M50">
            <v>-109446</v>
          </cell>
          <cell r="N50">
            <v>24824</v>
          </cell>
          <cell r="O50">
            <v>-12217</v>
          </cell>
          <cell r="P50">
            <v>-603375</v>
          </cell>
          <cell r="Q50">
            <v>-716</v>
          </cell>
          <cell r="R50">
            <v>2550353</v>
          </cell>
        </row>
        <row r="51">
          <cell r="A51" t="str">
            <v>WV</v>
          </cell>
          <cell r="B51" t="str">
            <v>West Virginia</v>
          </cell>
          <cell r="C51">
            <v>3189416</v>
          </cell>
          <cell r="D51">
            <v>1074061</v>
          </cell>
          <cell r="E51">
            <v>1194061</v>
          </cell>
          <cell r="F51">
            <v>38362</v>
          </cell>
          <cell r="G51">
            <v>364352</v>
          </cell>
          <cell r="H51">
            <v>333775</v>
          </cell>
          <cell r="I51">
            <v>104656</v>
          </cell>
          <cell r="J51">
            <v>131829</v>
          </cell>
          <cell r="K51">
            <v>118407</v>
          </cell>
          <cell r="L51">
            <v>165361</v>
          </cell>
          <cell r="M51">
            <v>26983</v>
          </cell>
          <cell r="N51">
            <v>20978</v>
          </cell>
          <cell r="O51">
            <v>68257</v>
          </cell>
          <cell r="P51">
            <v>-4179</v>
          </cell>
          <cell r="Q51">
            <v>-17</v>
          </cell>
          <cell r="R51">
            <v>866243</v>
          </cell>
        </row>
        <row r="52">
          <cell r="A52" t="str">
            <v>WI</v>
          </cell>
          <cell r="B52" t="str">
            <v>Wisconsin</v>
          </cell>
          <cell r="C52">
            <v>10029561</v>
          </cell>
          <cell r="D52">
            <v>4460844</v>
          </cell>
          <cell r="E52">
            <v>3668271</v>
          </cell>
          <cell r="F52">
            <v>279106</v>
          </cell>
          <cell r="G52">
            <v>1779231</v>
          </cell>
          <cell r="H52">
            <v>1545438</v>
          </cell>
          <cell r="I52">
            <v>645744</v>
          </cell>
          <cell r="J52">
            <v>264917</v>
          </cell>
          <cell r="K52">
            <v>381609</v>
          </cell>
          <cell r="L52">
            <v>635890</v>
          </cell>
          <cell r="M52">
            <v>127043</v>
          </cell>
          <cell r="N52">
            <v>157341</v>
          </cell>
          <cell r="O52">
            <v>-4841</v>
          </cell>
          <cell r="P52">
            <v>-67750</v>
          </cell>
          <cell r="Q52">
            <v>15</v>
          </cell>
          <cell r="R52">
            <v>1895122</v>
          </cell>
        </row>
        <row r="53">
          <cell r="A53" t="str">
            <v>WY</v>
          </cell>
          <cell r="B53" t="str">
            <v>Wyoming</v>
          </cell>
          <cell r="C53">
            <v>1649487</v>
          </cell>
          <cell r="D53">
            <v>600115</v>
          </cell>
          <cell r="E53">
            <v>749043</v>
          </cell>
          <cell r="F53">
            <v>2816</v>
          </cell>
          <cell r="G53">
            <v>219723</v>
          </cell>
          <cell r="H53">
            <v>215414</v>
          </cell>
          <cell r="I53">
            <v>82581</v>
          </cell>
          <cell r="J53">
            <v>17428</v>
          </cell>
          <cell r="K53">
            <v>125737</v>
          </cell>
          <cell r="L53">
            <v>365246</v>
          </cell>
          <cell r="M53">
            <v>11190</v>
          </cell>
          <cell r="N53">
            <v>18245</v>
          </cell>
          <cell r="O53">
            <v>29113</v>
          </cell>
          <cell r="P53">
            <v>-6406</v>
          </cell>
          <cell r="Q53">
            <v>0</v>
          </cell>
          <cell r="R53">
            <v>518347</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abSelected="1" topLeftCell="B1" workbookViewId="0">
      <selection activeCell="G22" sqref="G22"/>
    </sheetView>
  </sheetViews>
  <sheetFormatPr defaultColWidth="8.85546875" defaultRowHeight="15"/>
  <cols>
    <col min="2" max="2" width="18.7109375" bestFit="1" customWidth="1"/>
    <col min="3" max="3" width="8" bestFit="1" customWidth="1"/>
    <col min="4" max="4" width="9" bestFit="1" customWidth="1"/>
    <col min="5" max="5" width="9.42578125" bestFit="1" customWidth="1"/>
    <col min="6" max="6" width="9" bestFit="1" customWidth="1"/>
    <col min="7" max="7" width="6.42578125" bestFit="1" customWidth="1"/>
    <col min="8" max="8" width="11.140625" bestFit="1" customWidth="1"/>
    <col min="9" max="9" width="4.42578125" bestFit="1" customWidth="1"/>
    <col min="10" max="10" width="36.42578125" bestFit="1" customWidth="1"/>
    <col min="11" max="11" width="8" bestFit="1" customWidth="1"/>
    <col min="12" max="12" width="17.28515625" bestFit="1" customWidth="1"/>
    <col min="13" max="13" width="9.7109375" bestFit="1" customWidth="1"/>
    <col min="14" max="14" width="11.42578125" bestFit="1" customWidth="1"/>
    <col min="15" max="16" width="9" bestFit="1" customWidth="1"/>
    <col min="17" max="17" width="8" bestFit="1" customWidth="1"/>
    <col min="18" max="18" width="6.85546875" bestFit="1" customWidth="1"/>
    <col min="19" max="20" width="14.28515625" bestFit="1" customWidth="1"/>
    <col min="21" max="21" width="13.28515625" bestFit="1" customWidth="1"/>
  </cols>
  <sheetData>
    <row r="1" spans="1:26">
      <c r="A1" t="str">
        <f>[1]Charges!A1</f>
        <v>Code</v>
      </c>
      <c r="B1" t="str">
        <f>[1]Charges!B1</f>
        <v xml:space="preserve">State </v>
      </c>
      <c r="C1" t="str">
        <f>[1]Charges!C1</f>
        <v>K12</v>
      </c>
      <c r="D1" t="str">
        <f>[1]Charges!D1</f>
        <v>Higher</v>
      </c>
      <c r="E1" t="str">
        <f>[1]Charges!E1</f>
        <v>Highways</v>
      </c>
      <c r="F1" t="str">
        <f>[1]Charges!F1</f>
        <v>Transit</v>
      </c>
      <c r="G1" t="str">
        <f>[1]Charges!G1</f>
        <v>Police</v>
      </c>
      <c r="H1" t="str">
        <f>[1]Charges!H1</f>
        <v>Corrections</v>
      </c>
      <c r="I1" t="str">
        <f>[1]Charges!I1</f>
        <v>Fire</v>
      </c>
      <c r="J1" t="str">
        <f>[1]Charges!J1</f>
        <v xml:space="preserve">Housing and Community Development </v>
      </c>
      <c r="K1" t="str">
        <f>[1]Charges!K1</f>
        <v xml:space="preserve">Parks </v>
      </c>
      <c r="L1" t="str">
        <f>[1]Charges!L1</f>
        <v>Natural Resources</v>
      </c>
      <c r="M1" t="str">
        <f>[1]Charges!M1</f>
        <v>Sewerage</v>
      </c>
      <c r="N1" t="str">
        <f>[1]Charges!N1</f>
        <v>Solid Waste</v>
      </c>
      <c r="O1" t="str">
        <f>[1]Charges!O1</f>
        <v>Water</v>
      </c>
      <c r="P1" t="str">
        <f>[1]Charges!P1</f>
        <v xml:space="preserve">Electric </v>
      </c>
      <c r="Q1" t="str">
        <f>[1]Charges!Q1</f>
        <v>Gas</v>
      </c>
      <c r="R1" t="str">
        <f>[1]Charges!R1</f>
        <v>Admin</v>
      </c>
      <c r="T1" s="8"/>
      <c r="U1" s="8"/>
      <c r="V1" s="8"/>
      <c r="W1" s="8"/>
      <c r="X1" s="8"/>
      <c r="Y1" s="8"/>
      <c r="Z1" s="8"/>
    </row>
    <row r="2" spans="1:26">
      <c r="A2" t="str">
        <f>[1]Charges!A2</f>
        <v>US</v>
      </c>
      <c r="B2" t="str">
        <f>[1]Charges!B2</f>
        <v>United States</v>
      </c>
      <c r="C2">
        <f>[1]Charges!C2</f>
        <v>6893192</v>
      </c>
      <c r="D2">
        <f>[1]Charges!D2</f>
        <v>98825472</v>
      </c>
      <c r="E2">
        <f>[1]Charges!E2</f>
        <v>13412958</v>
      </c>
      <c r="F2">
        <f>[1]Charges!F2</f>
        <v>14528272</v>
      </c>
      <c r="G2">
        <f>[1]Charges!G2</f>
        <v>0</v>
      </c>
      <c r="H2">
        <f>[1]Charges!H2</f>
        <v>0</v>
      </c>
      <c r="I2">
        <f>[1]Charges!I2</f>
        <v>0</v>
      </c>
      <c r="J2">
        <f>[1]Charges!J2</f>
        <v>6354884</v>
      </c>
      <c r="K2">
        <f>[1]Charges!K2</f>
        <v>9720558</v>
      </c>
      <c r="L2">
        <f>[1]Charges!L2</f>
        <v>4530218</v>
      </c>
      <c r="M2">
        <f>[1]Charges!M2</f>
        <v>47369106</v>
      </c>
      <c r="N2">
        <f>[1]Charges!N2</f>
        <v>16751969</v>
      </c>
      <c r="O2">
        <f>[1]Charges!O2</f>
        <v>54526606</v>
      </c>
      <c r="P2">
        <f>[1]Charges!P2</f>
        <v>75820975</v>
      </c>
      <c r="Q2">
        <f>[1]Charges!Q2</f>
        <v>7081603</v>
      </c>
      <c r="R2">
        <f>[1]Charges!R2</f>
        <v>0</v>
      </c>
      <c r="S2" s="9"/>
      <c r="T2" s="9"/>
      <c r="U2" s="9"/>
    </row>
    <row r="3" spans="1:26">
      <c r="A3" t="str">
        <f>[1]Charges!A3</f>
        <v>AL</v>
      </c>
      <c r="B3" t="str">
        <f>[1]Charges!B3</f>
        <v>Alabama</v>
      </c>
      <c r="C3">
        <f>[1]Charges!C3</f>
        <v>208193</v>
      </c>
      <c r="D3">
        <f>[1]Charges!D3</f>
        <v>2034269</v>
      </c>
      <c r="E3">
        <f>[1]Charges!E3</f>
        <v>10767</v>
      </c>
      <c r="F3">
        <f>[1]Charges!F3</f>
        <v>5290</v>
      </c>
      <c r="G3">
        <f>[1]Charges!G3</f>
        <v>0</v>
      </c>
      <c r="H3">
        <f>[1]Charges!H3</f>
        <v>0</v>
      </c>
      <c r="I3">
        <f>[1]Charges!I3</f>
        <v>0</v>
      </c>
      <c r="J3">
        <f>[1]Charges!J3</f>
        <v>80601</v>
      </c>
      <c r="K3">
        <f>[1]Charges!K3</f>
        <v>129077</v>
      </c>
      <c r="L3">
        <f>[1]Charges!L3</f>
        <v>8434</v>
      </c>
      <c r="M3">
        <f>[1]Charges!M3</f>
        <v>464556</v>
      </c>
      <c r="N3">
        <f>[1]Charges!N3</f>
        <v>203574</v>
      </c>
      <c r="O3">
        <f>[1]Charges!O3</f>
        <v>750340</v>
      </c>
      <c r="P3">
        <f>[1]Charges!P3</f>
        <v>1719750</v>
      </c>
      <c r="Q3">
        <f>[1]Charges!Q3</f>
        <v>553444</v>
      </c>
      <c r="R3">
        <f>[1]Charges!R3</f>
        <v>0</v>
      </c>
      <c r="S3" s="9"/>
      <c r="T3" s="9"/>
      <c r="U3" s="9"/>
    </row>
    <row r="4" spans="1:26">
      <c r="A4" t="str">
        <f>[1]Charges!A4</f>
        <v>AK</v>
      </c>
      <c r="B4" t="str">
        <f>[1]Charges!B4</f>
        <v>Alaska</v>
      </c>
      <c r="C4">
        <f>[1]Charges!C4</f>
        <v>19512</v>
      </c>
      <c r="D4">
        <f>[1]Charges!D4</f>
        <v>177235</v>
      </c>
      <c r="E4">
        <f>[1]Charges!E4</f>
        <v>67589</v>
      </c>
      <c r="F4">
        <f>[1]Charges!F4</f>
        <v>6863</v>
      </c>
      <c r="G4">
        <f>[1]Charges!G4</f>
        <v>0</v>
      </c>
      <c r="H4">
        <f>[1]Charges!H4</f>
        <v>0</v>
      </c>
      <c r="I4">
        <f>[1]Charges!I4</f>
        <v>0</v>
      </c>
      <c r="J4">
        <f>[1]Charges!J4</f>
        <v>27910</v>
      </c>
      <c r="K4">
        <f>[1]Charges!K4</f>
        <v>21419</v>
      </c>
      <c r="L4">
        <f>[1]Charges!L4</f>
        <v>24827</v>
      </c>
      <c r="M4">
        <f>[1]Charges!M4</f>
        <v>84265</v>
      </c>
      <c r="N4">
        <f>[1]Charges!N4</f>
        <v>90862</v>
      </c>
      <c r="O4">
        <f>[1]Charges!O4</f>
        <v>86266</v>
      </c>
      <c r="P4">
        <f>[1]Charges!P4</f>
        <v>263273</v>
      </c>
      <c r="Q4">
        <f>[1]Charges!Q4</f>
        <v>1196</v>
      </c>
      <c r="R4">
        <f>[1]Charges!R4</f>
        <v>0</v>
      </c>
      <c r="S4" s="9"/>
      <c r="T4" s="9"/>
      <c r="U4" s="9"/>
    </row>
    <row r="5" spans="1:26">
      <c r="A5" t="str">
        <f>[1]Charges!A5</f>
        <v>AZ</v>
      </c>
      <c r="B5" t="str">
        <f>[1]Charges!B5</f>
        <v>Arizona</v>
      </c>
      <c r="C5">
        <f>[1]Charges!C5</f>
        <v>134743</v>
      </c>
      <c r="D5">
        <f>[1]Charges!D5</f>
        <v>1932519</v>
      </c>
      <c r="E5">
        <f>[1]Charges!E5</f>
        <v>14280</v>
      </c>
      <c r="F5">
        <f>[1]Charges!F5</f>
        <v>134829</v>
      </c>
      <c r="G5">
        <f>[1]Charges!G5</f>
        <v>0</v>
      </c>
      <c r="H5">
        <f>[1]Charges!H5</f>
        <v>0</v>
      </c>
      <c r="I5">
        <f>[1]Charges!I5</f>
        <v>0</v>
      </c>
      <c r="J5">
        <f>[1]Charges!J5</f>
        <v>27875</v>
      </c>
      <c r="K5">
        <f>[1]Charges!K5</f>
        <v>123166</v>
      </c>
      <c r="L5">
        <f>[1]Charges!L5</f>
        <v>124100</v>
      </c>
      <c r="M5">
        <f>[1]Charges!M5</f>
        <v>859362</v>
      </c>
      <c r="N5">
        <f>[1]Charges!N5</f>
        <v>446811</v>
      </c>
      <c r="O5">
        <f>[1]Charges!O5</f>
        <v>1354344</v>
      </c>
      <c r="P5">
        <f>[1]Charges!P5</f>
        <v>3115821</v>
      </c>
      <c r="Q5">
        <f>[1]Charges!Q5</f>
        <v>44335</v>
      </c>
      <c r="R5">
        <f>[1]Charges!R5</f>
        <v>0</v>
      </c>
      <c r="S5" s="9"/>
      <c r="T5" s="9"/>
      <c r="U5" s="9"/>
    </row>
    <row r="6" spans="1:26">
      <c r="A6" t="str">
        <f>[1]Charges!A6</f>
        <v>AR</v>
      </c>
      <c r="B6" t="str">
        <f>[1]Charges!B6</f>
        <v>Arkansas</v>
      </c>
      <c r="C6">
        <f>[1]Charges!C6</f>
        <v>85609</v>
      </c>
      <c r="D6">
        <f>[1]Charges!D6</f>
        <v>863447</v>
      </c>
      <c r="E6">
        <f>[1]Charges!E6</f>
        <v>5363</v>
      </c>
      <c r="F6">
        <f>[1]Charges!F6</f>
        <v>3357</v>
      </c>
      <c r="G6">
        <f>[1]Charges!G6</f>
        <v>0</v>
      </c>
      <c r="H6">
        <f>[1]Charges!H6</f>
        <v>0</v>
      </c>
      <c r="I6">
        <f>[1]Charges!I6</f>
        <v>0</v>
      </c>
      <c r="J6">
        <f>[1]Charges!J6</f>
        <v>28884</v>
      </c>
      <c r="K6">
        <f>[1]Charges!K6</f>
        <v>58695</v>
      </c>
      <c r="L6">
        <f>[1]Charges!L6</f>
        <v>25864</v>
      </c>
      <c r="M6">
        <f>[1]Charges!M6</f>
        <v>271836</v>
      </c>
      <c r="N6">
        <f>[1]Charges!N6</f>
        <v>165405</v>
      </c>
      <c r="O6">
        <f>[1]Charges!O6</f>
        <v>470004</v>
      </c>
      <c r="P6">
        <f>[1]Charges!P6</f>
        <v>525687</v>
      </c>
      <c r="Q6">
        <f>[1]Charges!Q6</f>
        <v>4409</v>
      </c>
      <c r="R6">
        <f>[1]Charges!R6</f>
        <v>0</v>
      </c>
      <c r="S6" s="9"/>
      <c r="T6" s="9"/>
      <c r="U6" s="9"/>
    </row>
    <row r="7" spans="1:26">
      <c r="A7" t="str">
        <f>[1]Charges!A7</f>
        <v>CA</v>
      </c>
      <c r="B7" t="str">
        <f>[1]Charges!B7</f>
        <v>California</v>
      </c>
      <c r="C7">
        <f>[1]Charges!C7</f>
        <v>592857</v>
      </c>
      <c r="D7">
        <f>[1]Charges!D7</f>
        <v>8310835</v>
      </c>
      <c r="E7">
        <f>[1]Charges!E7</f>
        <v>597623</v>
      </c>
      <c r="F7">
        <f>[1]Charges!F7</f>
        <v>1984396</v>
      </c>
      <c r="G7">
        <f>[1]Charges!G7</f>
        <v>0</v>
      </c>
      <c r="H7">
        <f>[1]Charges!H7</f>
        <v>0</v>
      </c>
      <c r="I7">
        <f>[1]Charges!I7</f>
        <v>0</v>
      </c>
      <c r="J7">
        <f>[1]Charges!J7</f>
        <v>845382</v>
      </c>
      <c r="K7">
        <f>[1]Charges!K7</f>
        <v>1446165</v>
      </c>
      <c r="L7">
        <f>[1]Charges!L7</f>
        <v>1919435</v>
      </c>
      <c r="M7">
        <f>[1]Charges!M7</f>
        <v>6437778</v>
      </c>
      <c r="N7">
        <f>[1]Charges!N7</f>
        <v>2679797</v>
      </c>
      <c r="O7">
        <f>[1]Charges!O7</f>
        <v>11460441</v>
      </c>
      <c r="P7">
        <f>[1]Charges!P7</f>
        <v>11165692</v>
      </c>
      <c r="Q7">
        <f>[1]Charges!Q7</f>
        <v>248207</v>
      </c>
      <c r="R7">
        <f>[1]Charges!R7</f>
        <v>0</v>
      </c>
      <c r="S7" s="9"/>
      <c r="T7" s="9"/>
      <c r="U7" s="9"/>
    </row>
    <row r="8" spans="1:26">
      <c r="A8" t="str">
        <f>[1]Charges!A8</f>
        <v>CO</v>
      </c>
      <c r="B8" t="str">
        <f>[1]Charges!B8</f>
        <v>Colorado</v>
      </c>
      <c r="C8">
        <f>[1]Charges!C8</f>
        <v>264155</v>
      </c>
      <c r="D8">
        <f>[1]Charges!D8</f>
        <v>2320892</v>
      </c>
      <c r="E8">
        <f>[1]Charges!E8</f>
        <v>135281</v>
      </c>
      <c r="F8">
        <f>[1]Charges!F8</f>
        <v>139904</v>
      </c>
      <c r="G8">
        <f>[1]Charges!G8</f>
        <v>0</v>
      </c>
      <c r="H8">
        <f>[1]Charges!H8</f>
        <v>0</v>
      </c>
      <c r="I8">
        <f>[1]Charges!I8</f>
        <v>0</v>
      </c>
      <c r="J8">
        <f>[1]Charges!J8</f>
        <v>111313</v>
      </c>
      <c r="K8">
        <f>[1]Charges!K8</f>
        <v>345324</v>
      </c>
      <c r="L8">
        <f>[1]Charges!L8</f>
        <v>60534</v>
      </c>
      <c r="M8">
        <f>[1]Charges!M8</f>
        <v>805850</v>
      </c>
      <c r="N8">
        <f>[1]Charges!N8</f>
        <v>108092</v>
      </c>
      <c r="O8">
        <f>[1]Charges!O8</f>
        <v>1416690</v>
      </c>
      <c r="P8">
        <f>[1]Charges!P8</f>
        <v>940634</v>
      </c>
      <c r="Q8">
        <f>[1]Charges!Q8</f>
        <v>238560</v>
      </c>
      <c r="R8">
        <f>[1]Charges!R8</f>
        <v>0</v>
      </c>
      <c r="S8" s="9"/>
      <c r="T8" s="9"/>
      <c r="U8" s="9"/>
    </row>
    <row r="9" spans="1:26">
      <c r="A9" t="str">
        <f>[1]Charges!A9</f>
        <v>CT</v>
      </c>
      <c r="B9" t="str">
        <f>[1]Charges!B9</f>
        <v>Connecticut</v>
      </c>
      <c r="C9">
        <f>[1]Charges!C9</f>
        <v>4024</v>
      </c>
      <c r="D9">
        <f>[1]Charges!D9</f>
        <v>1125942</v>
      </c>
      <c r="E9">
        <f>[1]Charges!E9</f>
        <v>1883</v>
      </c>
      <c r="F9">
        <f>[1]Charges!F9</f>
        <v>53289</v>
      </c>
      <c r="G9">
        <f>[1]Charges!G9</f>
        <v>0</v>
      </c>
      <c r="H9">
        <f>[1]Charges!H9</f>
        <v>0</v>
      </c>
      <c r="I9">
        <f>[1]Charges!I9</f>
        <v>0</v>
      </c>
      <c r="J9">
        <f>[1]Charges!J9</f>
        <v>141078</v>
      </c>
      <c r="K9">
        <f>[1]Charges!K9</f>
        <v>112801</v>
      </c>
      <c r="L9">
        <f>[1]Charges!L9</f>
        <v>9280</v>
      </c>
      <c r="M9">
        <f>[1]Charges!M9</f>
        <v>377451</v>
      </c>
      <c r="N9">
        <f>[1]Charges!N9</f>
        <v>271158</v>
      </c>
      <c r="O9">
        <f>[1]Charges!O9</f>
        <v>288418</v>
      </c>
      <c r="P9">
        <f>[1]Charges!P9</f>
        <v>427581</v>
      </c>
      <c r="Q9">
        <f>[1]Charges!Q9</f>
        <v>13675</v>
      </c>
      <c r="R9">
        <f>[1]Charges!R9</f>
        <v>0</v>
      </c>
      <c r="S9" s="9"/>
      <c r="T9" s="9"/>
      <c r="U9" s="9"/>
    </row>
    <row r="10" spans="1:26">
      <c r="A10" t="str">
        <f>[1]Charges!A10</f>
        <v>DE</v>
      </c>
      <c r="B10" t="str">
        <f>[1]Charges!B10</f>
        <v>Delaware</v>
      </c>
      <c r="C10">
        <f>[1]Charges!C10</f>
        <v>615</v>
      </c>
      <c r="D10">
        <f>[1]Charges!D10</f>
        <v>723933</v>
      </c>
      <c r="E10">
        <f>[1]Charges!E10</f>
        <v>275131</v>
      </c>
      <c r="F10">
        <f>[1]Charges!F10</f>
        <v>16862</v>
      </c>
      <c r="G10">
        <f>[1]Charges!G10</f>
        <v>0</v>
      </c>
      <c r="H10">
        <f>[1]Charges!H10</f>
        <v>0</v>
      </c>
      <c r="I10">
        <f>[1]Charges!I10</f>
        <v>0</v>
      </c>
      <c r="J10">
        <f>[1]Charges!J10</f>
        <v>9902</v>
      </c>
      <c r="K10">
        <f>[1]Charges!K10</f>
        <v>14655</v>
      </c>
      <c r="L10">
        <f>[1]Charges!L10</f>
        <v>2601</v>
      </c>
      <c r="M10">
        <f>[1]Charges!M10</f>
        <v>151058</v>
      </c>
      <c r="N10">
        <f>[1]Charges!N10</f>
        <v>70722</v>
      </c>
      <c r="O10">
        <f>[1]Charges!O10</f>
        <v>73508</v>
      </c>
      <c r="P10">
        <f>[1]Charges!P10</f>
        <v>345676</v>
      </c>
      <c r="Q10">
        <f>[1]Charges!Q10</f>
        <v>0</v>
      </c>
      <c r="R10">
        <f>[1]Charges!R10</f>
        <v>0</v>
      </c>
      <c r="S10" s="9"/>
      <c r="T10" s="9"/>
      <c r="U10" s="9"/>
    </row>
    <row r="11" spans="1:26">
      <c r="A11" t="str">
        <f>[1]Charges!A11</f>
        <v>DC</v>
      </c>
      <c r="B11" t="str">
        <f>[1]Charges!B11</f>
        <v>District of Columbia</v>
      </c>
      <c r="C11">
        <f>[1]Charges!C11</f>
        <v>395</v>
      </c>
      <c r="D11">
        <f>[1]Charges!D11</f>
        <v>28358</v>
      </c>
      <c r="E11">
        <f>[1]Charges!E11</f>
        <v>132</v>
      </c>
      <c r="F11">
        <f>[1]Charges!F11</f>
        <v>904103</v>
      </c>
      <c r="G11">
        <f>[1]Charges!G11</f>
        <v>0</v>
      </c>
      <c r="H11">
        <f>[1]Charges!H11</f>
        <v>0</v>
      </c>
      <c r="I11">
        <f>[1]Charges!I11</f>
        <v>0</v>
      </c>
      <c r="J11">
        <f>[1]Charges!J11</f>
        <v>30025</v>
      </c>
      <c r="K11">
        <f>[1]Charges!K11</f>
        <v>22558</v>
      </c>
      <c r="L11">
        <f>[1]Charges!L11</f>
        <v>0</v>
      </c>
      <c r="M11">
        <f>[1]Charges!M11</f>
        <v>262423</v>
      </c>
      <c r="N11">
        <f>[1]Charges!N11</f>
        <v>5218</v>
      </c>
      <c r="O11">
        <f>[1]Charges!O11</f>
        <v>137352</v>
      </c>
      <c r="P11">
        <f>[1]Charges!P11</f>
        <v>0</v>
      </c>
      <c r="Q11">
        <f>[1]Charges!Q11</f>
        <v>0</v>
      </c>
      <c r="R11">
        <f>[1]Charges!R11</f>
        <v>0</v>
      </c>
      <c r="S11" s="9"/>
      <c r="T11" s="9"/>
      <c r="U11" s="9"/>
    </row>
    <row r="12" spans="1:26">
      <c r="A12" t="str">
        <f>[1]Charges!A12</f>
        <v>FL</v>
      </c>
      <c r="B12" t="str">
        <f>[1]Charges!B12</f>
        <v>Florida</v>
      </c>
      <c r="C12">
        <f>[1]Charges!C12</f>
        <v>836227</v>
      </c>
      <c r="D12">
        <f>[1]Charges!D12</f>
        <v>3024412</v>
      </c>
      <c r="E12">
        <f>[1]Charges!E12</f>
        <v>1273789</v>
      </c>
      <c r="F12">
        <f>[1]Charges!F12</f>
        <v>303073</v>
      </c>
      <c r="G12">
        <f>[1]Charges!G12</f>
        <v>0</v>
      </c>
      <c r="H12">
        <f>[1]Charges!H12</f>
        <v>0</v>
      </c>
      <c r="I12">
        <f>[1]Charges!I12</f>
        <v>0</v>
      </c>
      <c r="J12">
        <f>[1]Charges!J12</f>
        <v>292937</v>
      </c>
      <c r="K12">
        <f>[1]Charges!K12</f>
        <v>656619</v>
      </c>
      <c r="L12">
        <f>[1]Charges!L12</f>
        <v>397854</v>
      </c>
      <c r="M12">
        <f>[1]Charges!M12</f>
        <v>3026327</v>
      </c>
      <c r="N12">
        <f>[1]Charges!N12</f>
        <v>2235356</v>
      </c>
      <c r="O12">
        <f>[1]Charges!O12</f>
        <v>3789283</v>
      </c>
      <c r="P12">
        <f>[1]Charges!P12</f>
        <v>5288669</v>
      </c>
      <c r="Q12">
        <f>[1]Charges!Q12</f>
        <v>246573</v>
      </c>
      <c r="R12">
        <f>[1]Charges!R12</f>
        <v>0</v>
      </c>
      <c r="S12" s="9"/>
      <c r="T12" s="9"/>
      <c r="U12" s="9"/>
    </row>
    <row r="13" spans="1:26">
      <c r="A13" t="str">
        <f>[1]Charges!A13</f>
        <v>GA</v>
      </c>
      <c r="B13" t="str">
        <f>[1]Charges!B13</f>
        <v>Georgia</v>
      </c>
      <c r="C13">
        <f>[1]Charges!C13</f>
        <v>299412</v>
      </c>
      <c r="D13">
        <f>[1]Charges!D13</f>
        <v>2610351</v>
      </c>
      <c r="E13">
        <f>[1]Charges!E13</f>
        <v>34123</v>
      </c>
      <c r="F13">
        <f>[1]Charges!F13</f>
        <v>174044</v>
      </c>
      <c r="G13">
        <f>[1]Charges!G13</f>
        <v>0</v>
      </c>
      <c r="H13">
        <f>[1]Charges!H13</f>
        <v>0</v>
      </c>
      <c r="I13">
        <f>[1]Charges!I13</f>
        <v>0</v>
      </c>
      <c r="J13">
        <f>[1]Charges!J13</f>
        <v>109502</v>
      </c>
      <c r="K13">
        <f>[1]Charges!K13</f>
        <v>222282</v>
      </c>
      <c r="L13">
        <f>[1]Charges!L13</f>
        <v>35162</v>
      </c>
      <c r="M13">
        <f>[1]Charges!M13</f>
        <v>1241714</v>
      </c>
      <c r="N13">
        <f>[1]Charges!N13</f>
        <v>597048</v>
      </c>
      <c r="O13">
        <f>[1]Charges!O13</f>
        <v>2012272</v>
      </c>
      <c r="P13">
        <f>[1]Charges!P13</f>
        <v>1837117</v>
      </c>
      <c r="Q13">
        <f>[1]Charges!Q13</f>
        <v>778318</v>
      </c>
      <c r="R13">
        <f>[1]Charges!R13</f>
        <v>0</v>
      </c>
      <c r="S13" s="9"/>
      <c r="T13" s="9"/>
      <c r="U13" s="9"/>
    </row>
    <row r="14" spans="1:26">
      <c r="A14" t="str">
        <f>[1]Charges!A14</f>
        <v>HI</v>
      </c>
      <c r="B14" t="str">
        <f>[1]Charges!B14</f>
        <v>Hawaii</v>
      </c>
      <c r="C14">
        <f>[1]Charges!C14</f>
        <v>4397</v>
      </c>
      <c r="D14">
        <f>[1]Charges!D14</f>
        <v>373320</v>
      </c>
      <c r="E14">
        <f>[1]Charges!E14</f>
        <v>25231</v>
      </c>
      <c r="F14">
        <f>[1]Charges!F14</f>
        <v>59117</v>
      </c>
      <c r="G14">
        <f>[1]Charges!G14</f>
        <v>0</v>
      </c>
      <c r="H14">
        <f>[1]Charges!H14</f>
        <v>0</v>
      </c>
      <c r="I14">
        <f>[1]Charges!I14</f>
        <v>0</v>
      </c>
      <c r="J14">
        <f>[1]Charges!J14</f>
        <v>20163</v>
      </c>
      <c r="K14">
        <f>[1]Charges!K14</f>
        <v>40208</v>
      </c>
      <c r="L14">
        <f>[1]Charges!L14</f>
        <v>19536</v>
      </c>
      <c r="M14">
        <f>[1]Charges!M14</f>
        <v>424245</v>
      </c>
      <c r="N14">
        <f>[1]Charges!N14</f>
        <v>143129</v>
      </c>
      <c r="O14">
        <f>[1]Charges!O14</f>
        <v>280595</v>
      </c>
      <c r="P14">
        <f>[1]Charges!P14</f>
        <v>0</v>
      </c>
      <c r="Q14">
        <f>[1]Charges!Q14</f>
        <v>0</v>
      </c>
      <c r="R14">
        <f>[1]Charges!R14</f>
        <v>0</v>
      </c>
      <c r="S14" s="9"/>
      <c r="T14" s="9"/>
      <c r="U14" s="9"/>
    </row>
    <row r="15" spans="1:26">
      <c r="A15" t="str">
        <f>[1]Charges!A15</f>
        <v>ID</v>
      </c>
      <c r="B15" t="str">
        <f>[1]Charges!B15</f>
        <v>Idaho</v>
      </c>
      <c r="C15">
        <f>[1]Charges!C15</f>
        <v>5862</v>
      </c>
      <c r="D15">
        <f>[1]Charges!D15</f>
        <v>431219</v>
      </c>
      <c r="E15">
        <f>[1]Charges!E15</f>
        <v>33762</v>
      </c>
      <c r="F15">
        <f>[1]Charges!F15</f>
        <v>3162</v>
      </c>
      <c r="G15">
        <f>[1]Charges!G15</f>
        <v>0</v>
      </c>
      <c r="H15">
        <f>[1]Charges!H15</f>
        <v>0</v>
      </c>
      <c r="I15">
        <f>[1]Charges!I15</f>
        <v>0</v>
      </c>
      <c r="J15">
        <f>[1]Charges!J15</f>
        <v>25177</v>
      </c>
      <c r="K15">
        <f>[1]Charges!K15</f>
        <v>36948</v>
      </c>
      <c r="L15">
        <f>[1]Charges!L15</f>
        <v>77583</v>
      </c>
      <c r="M15">
        <f>[1]Charges!M15</f>
        <v>199260</v>
      </c>
      <c r="N15">
        <f>[1]Charges!N15</f>
        <v>136039</v>
      </c>
      <c r="O15">
        <f>[1]Charges!O15</f>
        <v>124809</v>
      </c>
      <c r="P15">
        <f>[1]Charges!P15</f>
        <v>81164</v>
      </c>
      <c r="Q15">
        <f>[1]Charges!Q15</f>
        <v>0</v>
      </c>
      <c r="R15">
        <f>[1]Charges!R15</f>
        <v>0</v>
      </c>
      <c r="S15" s="9"/>
      <c r="T15" s="9"/>
      <c r="U15" s="9"/>
    </row>
    <row r="16" spans="1:26">
      <c r="A16" t="str">
        <f>[1]Charges!A16</f>
        <v>IL</v>
      </c>
      <c r="B16" t="str">
        <f>[1]Charges!B16</f>
        <v>Illinois</v>
      </c>
      <c r="C16">
        <f>[1]Charges!C16</f>
        <v>262078</v>
      </c>
      <c r="D16">
        <f>[1]Charges!D16</f>
        <v>3715450</v>
      </c>
      <c r="E16">
        <f>[1]Charges!E16</f>
        <v>725280</v>
      </c>
      <c r="F16">
        <f>[1]Charges!F16</f>
        <v>906599</v>
      </c>
      <c r="G16">
        <f>[1]Charges!G16</f>
        <v>0</v>
      </c>
      <c r="H16">
        <f>[1]Charges!H16</f>
        <v>0</v>
      </c>
      <c r="I16">
        <f>[1]Charges!I16</f>
        <v>0</v>
      </c>
      <c r="J16">
        <f>[1]Charges!J16</f>
        <v>198941</v>
      </c>
      <c r="K16">
        <f>[1]Charges!K16</f>
        <v>969371</v>
      </c>
      <c r="L16">
        <f>[1]Charges!L16</f>
        <v>56310</v>
      </c>
      <c r="M16">
        <f>[1]Charges!M16</f>
        <v>1196644</v>
      </c>
      <c r="N16">
        <f>[1]Charges!N16</f>
        <v>264575</v>
      </c>
      <c r="O16">
        <f>[1]Charges!O16</f>
        <v>2058902</v>
      </c>
      <c r="P16">
        <f>[1]Charges!P16</f>
        <v>1011456</v>
      </c>
      <c r="Q16">
        <f>[1]Charges!Q16</f>
        <v>94742</v>
      </c>
      <c r="R16">
        <f>[1]Charges!R16</f>
        <v>0</v>
      </c>
      <c r="S16" s="9"/>
      <c r="T16" s="9"/>
      <c r="U16" s="9"/>
    </row>
    <row r="17" spans="1:21">
      <c r="A17" t="str">
        <f>[1]Charges!A17</f>
        <v>IN</v>
      </c>
      <c r="B17" t="str">
        <f>[1]Charges!B17</f>
        <v>Indiana</v>
      </c>
      <c r="C17">
        <f>[1]Charges!C17</f>
        <v>144513</v>
      </c>
      <c r="D17">
        <f>[1]Charges!D17</f>
        <v>3330116</v>
      </c>
      <c r="E17">
        <f>[1]Charges!E17</f>
        <v>5901</v>
      </c>
      <c r="F17">
        <f>[1]Charges!F17</f>
        <v>46088</v>
      </c>
      <c r="G17">
        <f>[1]Charges!G17</f>
        <v>0</v>
      </c>
      <c r="H17">
        <f>[1]Charges!H17</f>
        <v>0</v>
      </c>
      <c r="I17">
        <f>[1]Charges!I17</f>
        <v>0</v>
      </c>
      <c r="J17">
        <f>[1]Charges!J17</f>
        <v>52522</v>
      </c>
      <c r="K17">
        <f>[1]Charges!K17</f>
        <v>179541</v>
      </c>
      <c r="L17">
        <f>[1]Charges!L17</f>
        <v>45924</v>
      </c>
      <c r="M17">
        <f>[1]Charges!M17</f>
        <v>1092406</v>
      </c>
      <c r="N17">
        <f>[1]Charges!N17</f>
        <v>165374</v>
      </c>
      <c r="O17">
        <f>[1]Charges!O17</f>
        <v>634815</v>
      </c>
      <c r="P17">
        <f>[1]Charges!P17</f>
        <v>1047099</v>
      </c>
      <c r="Q17">
        <f>[1]Charges!Q17</f>
        <v>456804</v>
      </c>
      <c r="R17">
        <f>[1]Charges!R17</f>
        <v>0</v>
      </c>
      <c r="S17" s="9"/>
      <c r="T17" s="9"/>
      <c r="U17" s="9"/>
    </row>
    <row r="18" spans="1:21">
      <c r="A18" t="str">
        <f>[1]Charges!A18</f>
        <v>IA</v>
      </c>
      <c r="B18" t="str">
        <f>[1]Charges!B18</f>
        <v>Iowa</v>
      </c>
      <c r="C18">
        <f>[1]Charges!C18</f>
        <v>49614</v>
      </c>
      <c r="D18">
        <f>[1]Charges!D18</f>
        <v>1584525</v>
      </c>
      <c r="E18">
        <f>[1]Charges!E18</f>
        <v>9376</v>
      </c>
      <c r="F18">
        <f>[1]Charges!F18</f>
        <v>25304</v>
      </c>
      <c r="G18">
        <f>[1]Charges!G18</f>
        <v>0</v>
      </c>
      <c r="H18">
        <f>[1]Charges!H18</f>
        <v>0</v>
      </c>
      <c r="I18">
        <f>[1]Charges!I18</f>
        <v>0</v>
      </c>
      <c r="J18">
        <f>[1]Charges!J18</f>
        <v>21789</v>
      </c>
      <c r="K18">
        <f>[1]Charges!K18</f>
        <v>92158</v>
      </c>
      <c r="L18">
        <f>[1]Charges!L18</f>
        <v>48387</v>
      </c>
      <c r="M18">
        <f>[1]Charges!M18</f>
        <v>495558</v>
      </c>
      <c r="N18">
        <f>[1]Charges!N18</f>
        <v>260874</v>
      </c>
      <c r="O18">
        <f>[1]Charges!O18</f>
        <v>473503</v>
      </c>
      <c r="P18">
        <f>[1]Charges!P18</f>
        <v>518457</v>
      </c>
      <c r="Q18">
        <f>[1]Charges!Q18</f>
        <v>59387</v>
      </c>
      <c r="R18">
        <f>[1]Charges!R18</f>
        <v>0</v>
      </c>
      <c r="S18" s="9"/>
      <c r="T18" s="9"/>
      <c r="U18" s="9"/>
    </row>
    <row r="19" spans="1:21">
      <c r="A19" t="str">
        <f>[1]Charges!A19</f>
        <v>KS</v>
      </c>
      <c r="B19" t="str">
        <f>[1]Charges!B19</f>
        <v>Kansas</v>
      </c>
      <c r="C19">
        <f>[1]Charges!C19</f>
        <v>48329</v>
      </c>
      <c r="D19">
        <f>[1]Charges!D19</f>
        <v>1213935</v>
      </c>
      <c r="E19">
        <f>[1]Charges!E19</f>
        <v>93115</v>
      </c>
      <c r="F19">
        <f>[1]Charges!F19</f>
        <v>6039</v>
      </c>
      <c r="G19">
        <f>[1]Charges!G19</f>
        <v>0</v>
      </c>
      <c r="H19">
        <f>[1]Charges!H19</f>
        <v>0</v>
      </c>
      <c r="I19">
        <f>[1]Charges!I19</f>
        <v>0</v>
      </c>
      <c r="J19">
        <f>[1]Charges!J19</f>
        <v>39011</v>
      </c>
      <c r="K19">
        <f>[1]Charges!K19</f>
        <v>80760</v>
      </c>
      <c r="L19">
        <f>[1]Charges!L19</f>
        <v>50795</v>
      </c>
      <c r="M19">
        <f>[1]Charges!M19</f>
        <v>374285</v>
      </c>
      <c r="N19">
        <f>[1]Charges!N19</f>
        <v>151623</v>
      </c>
      <c r="O19">
        <f>[1]Charges!O19</f>
        <v>667953</v>
      </c>
      <c r="P19">
        <f>[1]Charges!P19</f>
        <v>734408</v>
      </c>
      <c r="Q19">
        <f>[1]Charges!Q19</f>
        <v>45928</v>
      </c>
      <c r="R19">
        <f>[1]Charges!R19</f>
        <v>0</v>
      </c>
      <c r="S19" s="9"/>
      <c r="T19" s="9"/>
      <c r="U19" s="9"/>
    </row>
    <row r="20" spans="1:21">
      <c r="A20" t="str">
        <f>[1]Charges!A20</f>
        <v>KY</v>
      </c>
      <c r="B20" t="str">
        <f>[1]Charges!B20</f>
        <v>Kentucky</v>
      </c>
      <c r="C20">
        <f>[1]Charges!C20</f>
        <v>11038</v>
      </c>
      <c r="D20">
        <f>[1]Charges!D20</f>
        <v>1334309</v>
      </c>
      <c r="E20">
        <f>[1]Charges!E20</f>
        <v>5600</v>
      </c>
      <c r="F20">
        <f>[1]Charges!F20</f>
        <v>22372</v>
      </c>
      <c r="G20">
        <f>[1]Charges!G20</f>
        <v>0</v>
      </c>
      <c r="H20">
        <f>[1]Charges!H20</f>
        <v>0</v>
      </c>
      <c r="I20">
        <f>[1]Charges!I20</f>
        <v>0</v>
      </c>
      <c r="J20">
        <f>[1]Charges!J20</f>
        <v>36517</v>
      </c>
      <c r="K20">
        <f>[1]Charges!K20</f>
        <v>114401</v>
      </c>
      <c r="L20">
        <f>[1]Charges!L20</f>
        <v>61083</v>
      </c>
      <c r="M20">
        <f>[1]Charges!M20</f>
        <v>532501</v>
      </c>
      <c r="N20">
        <f>[1]Charges!N20</f>
        <v>133845</v>
      </c>
      <c r="O20">
        <f>[1]Charges!O20</f>
        <v>686426</v>
      </c>
      <c r="P20">
        <f>[1]Charges!P20</f>
        <v>657321</v>
      </c>
      <c r="Q20">
        <f>[1]Charges!Q20</f>
        <v>308065</v>
      </c>
      <c r="R20">
        <f>[1]Charges!R20</f>
        <v>0</v>
      </c>
      <c r="S20" s="9"/>
      <c r="T20" s="9"/>
      <c r="U20" s="9"/>
    </row>
    <row r="21" spans="1:21">
      <c r="A21" t="str">
        <f>[1]Charges!A21</f>
        <v>LA</v>
      </c>
      <c r="B21" t="str">
        <f>[1]Charges!B21</f>
        <v>Louisiana</v>
      </c>
      <c r="C21">
        <f>[1]Charges!C21</f>
        <v>10782</v>
      </c>
      <c r="D21">
        <f>[1]Charges!D21</f>
        <v>1145991</v>
      </c>
      <c r="E21">
        <f>[1]Charges!E21</f>
        <v>45654</v>
      </c>
      <c r="F21">
        <f>[1]Charges!F21</f>
        <v>26959</v>
      </c>
      <c r="G21">
        <f>[1]Charges!G21</f>
        <v>0</v>
      </c>
      <c r="H21">
        <f>[1]Charges!H21</f>
        <v>0</v>
      </c>
      <c r="I21">
        <f>[1]Charges!I21</f>
        <v>0</v>
      </c>
      <c r="J21">
        <f>[1]Charges!J21</f>
        <v>65697</v>
      </c>
      <c r="K21">
        <f>[1]Charges!K21</f>
        <v>197557</v>
      </c>
      <c r="L21">
        <f>[1]Charges!L21</f>
        <v>28896</v>
      </c>
      <c r="M21">
        <f>[1]Charges!M21</f>
        <v>406252</v>
      </c>
      <c r="N21">
        <f>[1]Charges!N21</f>
        <v>206723</v>
      </c>
      <c r="O21">
        <f>[1]Charges!O21</f>
        <v>461803</v>
      </c>
      <c r="P21">
        <f>[1]Charges!P21</f>
        <v>545973</v>
      </c>
      <c r="Q21">
        <f>[1]Charges!Q21</f>
        <v>139938</v>
      </c>
      <c r="R21">
        <f>[1]Charges!R21</f>
        <v>0</v>
      </c>
      <c r="S21" s="9"/>
      <c r="T21" s="9"/>
      <c r="U21" s="9"/>
    </row>
    <row r="22" spans="1:21">
      <c r="A22" t="str">
        <f>[1]Charges!A22</f>
        <v>ME</v>
      </c>
      <c r="B22" t="str">
        <f>[1]Charges!B22</f>
        <v>Maine</v>
      </c>
      <c r="C22">
        <f>[1]Charges!C22</f>
        <v>5014</v>
      </c>
      <c r="D22">
        <f>[1]Charges!D22</f>
        <v>325585</v>
      </c>
      <c r="E22">
        <f>[1]Charges!E22</f>
        <v>117525</v>
      </c>
      <c r="F22">
        <f>[1]Charges!F22</f>
        <v>3460</v>
      </c>
      <c r="G22">
        <f>[1]Charges!G22</f>
        <v>0</v>
      </c>
      <c r="H22">
        <f>[1]Charges!H22</f>
        <v>0</v>
      </c>
      <c r="I22">
        <f>[1]Charges!I22</f>
        <v>0</v>
      </c>
      <c r="J22">
        <f>[1]Charges!J22</f>
        <v>35597</v>
      </c>
      <c r="K22">
        <f>[1]Charges!K22</f>
        <v>32671</v>
      </c>
      <c r="L22">
        <f>[1]Charges!L22</f>
        <v>12907</v>
      </c>
      <c r="M22">
        <f>[1]Charges!M22</f>
        <v>165341</v>
      </c>
      <c r="N22">
        <f>[1]Charges!N22</f>
        <v>66412</v>
      </c>
      <c r="O22">
        <f>[1]Charges!O22</f>
        <v>114592</v>
      </c>
      <c r="P22">
        <f>[1]Charges!P22</f>
        <v>14208</v>
      </c>
      <c r="Q22">
        <f>[1]Charges!Q22</f>
        <v>0</v>
      </c>
      <c r="R22">
        <f>[1]Charges!R22</f>
        <v>0</v>
      </c>
      <c r="S22" s="9"/>
      <c r="T22" s="9"/>
      <c r="U22" s="9"/>
    </row>
    <row r="23" spans="1:21">
      <c r="A23" t="str">
        <f>[1]Charges!A23</f>
        <v>MD</v>
      </c>
      <c r="B23" t="str">
        <f>[1]Charges!B23</f>
        <v>Maryland</v>
      </c>
      <c r="C23">
        <f>[1]Charges!C23</f>
        <v>24684</v>
      </c>
      <c r="D23">
        <f>[1]Charges!D23</f>
        <v>2283258</v>
      </c>
      <c r="E23">
        <f>[1]Charges!E23</f>
        <v>451706</v>
      </c>
      <c r="F23">
        <f>[1]Charges!F23</f>
        <v>167220</v>
      </c>
      <c r="G23">
        <f>[1]Charges!G23</f>
        <v>0</v>
      </c>
      <c r="H23">
        <f>[1]Charges!H23</f>
        <v>0</v>
      </c>
      <c r="I23">
        <f>[1]Charges!I23</f>
        <v>0</v>
      </c>
      <c r="J23">
        <f>[1]Charges!J23</f>
        <v>180367</v>
      </c>
      <c r="K23">
        <f>[1]Charges!K23</f>
        <v>176346</v>
      </c>
      <c r="L23">
        <f>[1]Charges!L23</f>
        <v>25090</v>
      </c>
      <c r="M23">
        <f>[1]Charges!M23</f>
        <v>1028536</v>
      </c>
      <c r="N23">
        <f>[1]Charges!N23</f>
        <v>413377</v>
      </c>
      <c r="O23">
        <f>[1]Charges!O23</f>
        <v>665391</v>
      </c>
      <c r="P23">
        <f>[1]Charges!P23</f>
        <v>75723</v>
      </c>
      <c r="Q23">
        <f>[1]Charges!Q23</f>
        <v>0</v>
      </c>
      <c r="R23">
        <f>[1]Charges!R23</f>
        <v>0</v>
      </c>
      <c r="S23" s="9"/>
      <c r="T23" s="9"/>
      <c r="U23" s="9"/>
    </row>
    <row r="24" spans="1:21">
      <c r="A24" t="str">
        <f>[1]Charges!A24</f>
        <v>MA</v>
      </c>
      <c r="B24" t="str">
        <f>[1]Charges!B24</f>
        <v>Massachusetts</v>
      </c>
      <c r="C24">
        <f>[1]Charges!C24</f>
        <v>40227</v>
      </c>
      <c r="D24">
        <f>[1]Charges!D24</f>
        <v>2285368</v>
      </c>
      <c r="E24">
        <f>[1]Charges!E24</f>
        <v>506465</v>
      </c>
      <c r="F24">
        <f>[1]Charges!F24</f>
        <v>603528</v>
      </c>
      <c r="G24">
        <f>[1]Charges!G24</f>
        <v>0</v>
      </c>
      <c r="H24">
        <f>[1]Charges!H24</f>
        <v>0</v>
      </c>
      <c r="I24">
        <f>[1]Charges!I24</f>
        <v>0</v>
      </c>
      <c r="J24">
        <f>[1]Charges!J24</f>
        <v>355666</v>
      </c>
      <c r="K24">
        <f>[1]Charges!K24</f>
        <v>143842</v>
      </c>
      <c r="L24">
        <f>[1]Charges!L24</f>
        <v>45161</v>
      </c>
      <c r="M24">
        <f>[1]Charges!M24</f>
        <v>1545587</v>
      </c>
      <c r="N24">
        <f>[1]Charges!N24</f>
        <v>147219</v>
      </c>
      <c r="O24">
        <f>[1]Charges!O24</f>
        <v>1219087</v>
      </c>
      <c r="P24">
        <f>[1]Charges!P24</f>
        <v>1419099</v>
      </c>
      <c r="Q24">
        <f>[1]Charges!Q24</f>
        <v>49133</v>
      </c>
      <c r="R24">
        <f>[1]Charges!R24</f>
        <v>0</v>
      </c>
      <c r="S24" s="9"/>
      <c r="T24" s="9"/>
      <c r="U24" s="9"/>
    </row>
    <row r="25" spans="1:21">
      <c r="A25" t="str">
        <f>[1]Charges!A25</f>
        <v>MI</v>
      </c>
      <c r="B25" t="str">
        <f>[1]Charges!B25</f>
        <v>Michigan</v>
      </c>
      <c r="C25">
        <f>[1]Charges!C25</f>
        <v>424596</v>
      </c>
      <c r="D25">
        <f>[1]Charges!D25</f>
        <v>4766687</v>
      </c>
      <c r="E25">
        <f>[1]Charges!E25</f>
        <v>130575</v>
      </c>
      <c r="F25">
        <f>[1]Charges!F25</f>
        <v>85077</v>
      </c>
      <c r="G25">
        <f>[1]Charges!G25</f>
        <v>0</v>
      </c>
      <c r="H25">
        <f>[1]Charges!H25</f>
        <v>0</v>
      </c>
      <c r="I25">
        <f>[1]Charges!I25</f>
        <v>0</v>
      </c>
      <c r="J25">
        <f>[1]Charges!J25</f>
        <v>65822</v>
      </c>
      <c r="K25">
        <f>[1]Charges!K25</f>
        <v>212035</v>
      </c>
      <c r="L25">
        <f>[1]Charges!L25</f>
        <v>40560</v>
      </c>
      <c r="M25">
        <f>[1]Charges!M25</f>
        <v>1934231</v>
      </c>
      <c r="N25">
        <f>[1]Charges!N25</f>
        <v>251541</v>
      </c>
      <c r="O25">
        <f>[1]Charges!O25</f>
        <v>1561441</v>
      </c>
      <c r="P25">
        <f>[1]Charges!P25</f>
        <v>1011665</v>
      </c>
      <c r="Q25">
        <f>[1]Charges!Q25</f>
        <v>0</v>
      </c>
      <c r="R25">
        <f>[1]Charges!R25</f>
        <v>0</v>
      </c>
      <c r="S25" s="9"/>
      <c r="T25" s="9"/>
      <c r="U25" s="9"/>
    </row>
    <row r="26" spans="1:21">
      <c r="A26" t="str">
        <f>[1]Charges!A26</f>
        <v>MN</v>
      </c>
      <c r="B26" t="str">
        <f>[1]Charges!B26</f>
        <v>Minnesota</v>
      </c>
      <c r="C26">
        <f>[1]Charges!C26</f>
        <v>207169</v>
      </c>
      <c r="D26">
        <f>[1]Charges!D26</f>
        <v>1793554</v>
      </c>
      <c r="E26">
        <f>[1]Charges!E26</f>
        <v>53031</v>
      </c>
      <c r="F26">
        <f>[1]Charges!F26</f>
        <v>21203</v>
      </c>
      <c r="G26">
        <f>[1]Charges!G26</f>
        <v>0</v>
      </c>
      <c r="H26">
        <f>[1]Charges!H26</f>
        <v>0</v>
      </c>
      <c r="I26">
        <f>[1]Charges!I26</f>
        <v>0</v>
      </c>
      <c r="J26">
        <f>[1]Charges!J26</f>
        <v>198616</v>
      </c>
      <c r="K26">
        <f>[1]Charges!K26</f>
        <v>255566</v>
      </c>
      <c r="L26">
        <f>[1]Charges!L26</f>
        <v>63883</v>
      </c>
      <c r="M26">
        <f>[1]Charges!M26</f>
        <v>742494</v>
      </c>
      <c r="N26">
        <f>[1]Charges!N26</f>
        <v>261144</v>
      </c>
      <c r="O26">
        <f>[1]Charges!O26</f>
        <v>561881</v>
      </c>
      <c r="P26">
        <f>[1]Charges!P26</f>
        <v>1431604</v>
      </c>
      <c r="Q26">
        <f>[1]Charges!Q26</f>
        <v>131699</v>
      </c>
      <c r="R26">
        <f>[1]Charges!R26</f>
        <v>0</v>
      </c>
      <c r="S26" s="9"/>
      <c r="T26" s="9"/>
      <c r="U26" s="9"/>
    </row>
    <row r="27" spans="1:21">
      <c r="A27" t="str">
        <f>[1]Charges!A27</f>
        <v>MS</v>
      </c>
      <c r="B27" t="str">
        <f>[1]Charges!B27</f>
        <v>Mississippi</v>
      </c>
      <c r="C27">
        <f>[1]Charges!C27</f>
        <v>137076</v>
      </c>
      <c r="D27">
        <f>[1]Charges!D27</f>
        <v>930553</v>
      </c>
      <c r="E27">
        <f>[1]Charges!E27</f>
        <v>3216</v>
      </c>
      <c r="F27">
        <f>[1]Charges!F27</f>
        <v>1428</v>
      </c>
      <c r="G27">
        <f>[1]Charges!G27</f>
        <v>0</v>
      </c>
      <c r="H27">
        <f>[1]Charges!H27</f>
        <v>0</v>
      </c>
      <c r="I27">
        <f>[1]Charges!I27</f>
        <v>0</v>
      </c>
      <c r="J27">
        <f>[1]Charges!J27</f>
        <v>29436</v>
      </c>
      <c r="K27">
        <f>[1]Charges!K27</f>
        <v>32107</v>
      </c>
      <c r="L27">
        <f>[1]Charges!L27</f>
        <v>45781</v>
      </c>
      <c r="M27">
        <f>[1]Charges!M27</f>
        <v>214676</v>
      </c>
      <c r="N27">
        <f>[1]Charges!N27</f>
        <v>139789</v>
      </c>
      <c r="O27">
        <f>[1]Charges!O27</f>
        <v>273623</v>
      </c>
      <c r="P27">
        <f>[1]Charges!P27</f>
        <v>462475</v>
      </c>
      <c r="Q27">
        <f>[1]Charges!Q27</f>
        <v>171451</v>
      </c>
      <c r="R27">
        <f>[1]Charges!R27</f>
        <v>0</v>
      </c>
      <c r="S27" s="9"/>
      <c r="T27" s="9"/>
      <c r="U27" s="9"/>
    </row>
    <row r="28" spans="1:21">
      <c r="A28" t="str">
        <f>[1]Charges!A28</f>
        <v>MO</v>
      </c>
      <c r="B28" t="str">
        <f>[1]Charges!B28</f>
        <v>Missouri</v>
      </c>
      <c r="C28">
        <f>[1]Charges!C28</f>
        <v>244063</v>
      </c>
      <c r="D28">
        <f>[1]Charges!D28</f>
        <v>1965108</v>
      </c>
      <c r="E28">
        <f>[1]Charges!E28</f>
        <v>26416</v>
      </c>
      <c r="F28">
        <f>[1]Charges!F28</f>
        <v>72694</v>
      </c>
      <c r="G28">
        <f>[1]Charges!G28</f>
        <v>0</v>
      </c>
      <c r="H28">
        <f>[1]Charges!H28</f>
        <v>0</v>
      </c>
      <c r="I28">
        <f>[1]Charges!I28</f>
        <v>0</v>
      </c>
      <c r="J28">
        <f>[1]Charges!J28</f>
        <v>59781</v>
      </c>
      <c r="K28">
        <f>[1]Charges!K28</f>
        <v>131529</v>
      </c>
      <c r="L28">
        <f>[1]Charges!L28</f>
        <v>16225</v>
      </c>
      <c r="M28">
        <f>[1]Charges!M28</f>
        <v>722163</v>
      </c>
      <c r="N28">
        <f>[1]Charges!N28</f>
        <v>116725</v>
      </c>
      <c r="O28">
        <f>[1]Charges!O28</f>
        <v>756583</v>
      </c>
      <c r="P28">
        <f>[1]Charges!P28</f>
        <v>1382347</v>
      </c>
      <c r="Q28">
        <f>[1]Charges!Q28</f>
        <v>138977</v>
      </c>
      <c r="R28">
        <f>[1]Charges!R28</f>
        <v>0</v>
      </c>
      <c r="S28" s="9"/>
      <c r="T28" s="9"/>
      <c r="U28" s="9"/>
    </row>
    <row r="29" spans="1:21">
      <c r="A29" t="str">
        <f>[1]Charges!A29</f>
        <v>MT</v>
      </c>
      <c r="B29" t="str">
        <f>[1]Charges!B29</f>
        <v>Montana</v>
      </c>
      <c r="C29">
        <f>[1]Charges!C29</f>
        <v>36922</v>
      </c>
      <c r="D29">
        <f>[1]Charges!D29</f>
        <v>396766</v>
      </c>
      <c r="E29">
        <f>[1]Charges!E29</f>
        <v>14994</v>
      </c>
      <c r="F29">
        <f>[1]Charges!F29</f>
        <v>3083</v>
      </c>
      <c r="G29">
        <f>[1]Charges!G29</f>
        <v>0</v>
      </c>
      <c r="H29">
        <f>[1]Charges!H29</f>
        <v>0</v>
      </c>
      <c r="I29">
        <f>[1]Charges!I29</f>
        <v>0</v>
      </c>
      <c r="J29">
        <f>[1]Charges!J29</f>
        <v>9526</v>
      </c>
      <c r="K29">
        <f>[1]Charges!K29</f>
        <v>16886</v>
      </c>
      <c r="L29">
        <f>[1]Charges!L29</f>
        <v>39575</v>
      </c>
      <c r="M29">
        <f>[1]Charges!M29</f>
        <v>91228</v>
      </c>
      <c r="N29">
        <f>[1]Charges!N29</f>
        <v>59708</v>
      </c>
      <c r="O29">
        <f>[1]Charges!O29</f>
        <v>117984</v>
      </c>
      <c r="P29">
        <f>[1]Charges!P29</f>
        <v>4470</v>
      </c>
      <c r="Q29">
        <f>[1]Charges!Q29</f>
        <v>0</v>
      </c>
      <c r="R29">
        <f>[1]Charges!R29</f>
        <v>0</v>
      </c>
      <c r="S29" s="9"/>
      <c r="T29" s="9"/>
      <c r="U29" s="9"/>
    </row>
    <row r="30" spans="1:21">
      <c r="A30" t="str">
        <f>[1]Charges!A30</f>
        <v>NE</v>
      </c>
      <c r="B30" t="str">
        <f>[1]Charges!B30</f>
        <v>Nebraska</v>
      </c>
      <c r="C30">
        <f>[1]Charges!C30</f>
        <v>79150</v>
      </c>
      <c r="D30">
        <f>[1]Charges!D30</f>
        <v>691773</v>
      </c>
      <c r="E30">
        <f>[1]Charges!E30</f>
        <v>41217</v>
      </c>
      <c r="F30">
        <f>[1]Charges!F30</f>
        <v>6049</v>
      </c>
      <c r="G30">
        <f>[1]Charges!G30</f>
        <v>0</v>
      </c>
      <c r="H30">
        <f>[1]Charges!H30</f>
        <v>0</v>
      </c>
      <c r="I30">
        <f>[1]Charges!I30</f>
        <v>0</v>
      </c>
      <c r="J30">
        <f>[1]Charges!J30</f>
        <v>44491</v>
      </c>
      <c r="K30">
        <f>[1]Charges!K30</f>
        <v>44838</v>
      </c>
      <c r="L30">
        <f>[1]Charges!L30</f>
        <v>65336</v>
      </c>
      <c r="M30">
        <f>[1]Charges!M30</f>
        <v>185750</v>
      </c>
      <c r="N30">
        <f>[1]Charges!N30</f>
        <v>55126</v>
      </c>
      <c r="O30">
        <f>[1]Charges!O30</f>
        <v>230240</v>
      </c>
      <c r="P30">
        <f>[1]Charges!P30</f>
        <v>3510601</v>
      </c>
      <c r="Q30">
        <f>[1]Charges!Q30</f>
        <v>267808</v>
      </c>
      <c r="R30">
        <f>[1]Charges!R30</f>
        <v>0</v>
      </c>
      <c r="S30" s="9"/>
      <c r="T30" s="9"/>
      <c r="U30" s="9"/>
    </row>
    <row r="31" spans="1:21">
      <c r="A31" t="str">
        <f>[1]Charges!A31</f>
        <v>NV</v>
      </c>
      <c r="B31" t="str">
        <f>[1]Charges!B31</f>
        <v>Nevada</v>
      </c>
      <c r="C31">
        <f>[1]Charges!C31</f>
        <v>4988</v>
      </c>
      <c r="D31">
        <f>[1]Charges!D31</f>
        <v>444024</v>
      </c>
      <c r="E31">
        <f>[1]Charges!E31</f>
        <v>13951</v>
      </c>
      <c r="F31">
        <f>[1]Charges!F31</f>
        <v>78094</v>
      </c>
      <c r="G31">
        <f>[1]Charges!G31</f>
        <v>0</v>
      </c>
      <c r="H31">
        <f>[1]Charges!H31</f>
        <v>0</v>
      </c>
      <c r="I31">
        <f>[1]Charges!I31</f>
        <v>0</v>
      </c>
      <c r="J31">
        <f>[1]Charges!J31</f>
        <v>148373</v>
      </c>
      <c r="K31">
        <f>[1]Charges!K31</f>
        <v>135051</v>
      </c>
      <c r="L31">
        <f>[1]Charges!L31</f>
        <v>12211</v>
      </c>
      <c r="M31">
        <f>[1]Charges!M31</f>
        <v>418578</v>
      </c>
      <c r="N31">
        <f>[1]Charges!N31</f>
        <v>101657</v>
      </c>
      <c r="O31">
        <f>[1]Charges!O31</f>
        <v>760972</v>
      </c>
      <c r="P31">
        <f>[1]Charges!P31</f>
        <v>156354</v>
      </c>
      <c r="Q31">
        <f>[1]Charges!Q31</f>
        <v>0</v>
      </c>
      <c r="R31">
        <f>[1]Charges!R31</f>
        <v>0</v>
      </c>
      <c r="S31" s="9"/>
      <c r="T31" s="9"/>
      <c r="U31" s="9"/>
    </row>
    <row r="32" spans="1:21">
      <c r="A32" t="str">
        <f>[1]Charges!A32</f>
        <v>NH</v>
      </c>
      <c r="B32" t="str">
        <f>[1]Charges!B32</f>
        <v>New Hampshire</v>
      </c>
      <c r="C32">
        <f>[1]Charges!C32</f>
        <v>5145</v>
      </c>
      <c r="D32">
        <f>[1]Charges!D32</f>
        <v>571569</v>
      </c>
      <c r="E32">
        <f>[1]Charges!E32</f>
        <v>152132</v>
      </c>
      <c r="F32">
        <f>[1]Charges!F32</f>
        <v>4428</v>
      </c>
      <c r="G32">
        <f>[1]Charges!G32</f>
        <v>0</v>
      </c>
      <c r="H32">
        <f>[1]Charges!H32</f>
        <v>0</v>
      </c>
      <c r="I32">
        <f>[1]Charges!I32</f>
        <v>0</v>
      </c>
      <c r="J32">
        <f>[1]Charges!J32</f>
        <v>32780</v>
      </c>
      <c r="K32">
        <f>[1]Charges!K32</f>
        <v>35047</v>
      </c>
      <c r="L32">
        <f>[1]Charges!L32</f>
        <v>6928</v>
      </c>
      <c r="M32">
        <f>[1]Charges!M32</f>
        <v>128711</v>
      </c>
      <c r="N32">
        <f>[1]Charges!N32</f>
        <v>31884</v>
      </c>
      <c r="O32">
        <f>[1]Charges!O32</f>
        <v>101759</v>
      </c>
      <c r="P32">
        <f>[1]Charges!P32</f>
        <v>15164</v>
      </c>
      <c r="Q32">
        <f>[1]Charges!Q32</f>
        <v>0</v>
      </c>
      <c r="R32">
        <f>[1]Charges!R32</f>
        <v>0</v>
      </c>
      <c r="S32" s="9"/>
      <c r="T32" s="9"/>
      <c r="U32" s="9"/>
    </row>
    <row r="33" spans="1:21">
      <c r="A33" t="str">
        <f>[1]Charges!A33</f>
        <v>NJ</v>
      </c>
      <c r="B33" t="str">
        <f>[1]Charges!B33</f>
        <v>New Jersey</v>
      </c>
      <c r="C33">
        <f>[1]Charges!C33</f>
        <v>298986</v>
      </c>
      <c r="D33">
        <f>[1]Charges!D33</f>
        <v>2971388</v>
      </c>
      <c r="E33">
        <f>[1]Charges!E33</f>
        <v>1437026</v>
      </c>
      <c r="F33">
        <f>[1]Charges!F33</f>
        <v>986295</v>
      </c>
      <c r="G33">
        <f>[1]Charges!G33</f>
        <v>0</v>
      </c>
      <c r="H33">
        <f>[1]Charges!H33</f>
        <v>0</v>
      </c>
      <c r="I33">
        <f>[1]Charges!I33</f>
        <v>0</v>
      </c>
      <c r="J33">
        <f>[1]Charges!J33</f>
        <v>204941</v>
      </c>
      <c r="K33">
        <f>[1]Charges!K33</f>
        <v>349353</v>
      </c>
      <c r="L33">
        <f>[1]Charges!L33</f>
        <v>13674</v>
      </c>
      <c r="M33">
        <f>[1]Charges!M33</f>
        <v>1701378</v>
      </c>
      <c r="N33">
        <f>[1]Charges!N33</f>
        <v>503063</v>
      </c>
      <c r="O33">
        <f>[1]Charges!O33</f>
        <v>911799</v>
      </c>
      <c r="P33">
        <f>[1]Charges!P33</f>
        <v>200448</v>
      </c>
      <c r="Q33">
        <f>[1]Charges!Q33</f>
        <v>0</v>
      </c>
      <c r="R33">
        <f>[1]Charges!R33</f>
        <v>0</v>
      </c>
      <c r="S33" s="9"/>
      <c r="T33" s="9"/>
      <c r="U33" s="9"/>
    </row>
    <row r="34" spans="1:21">
      <c r="A34" t="str">
        <f>[1]Charges!A34</f>
        <v>NM</v>
      </c>
      <c r="B34" t="str">
        <f>[1]Charges!B34</f>
        <v>New Mexico</v>
      </c>
      <c r="C34">
        <f>[1]Charges!C34</f>
        <v>28540</v>
      </c>
      <c r="D34">
        <f>[1]Charges!D34</f>
        <v>602640</v>
      </c>
      <c r="E34">
        <f>[1]Charges!E34</f>
        <v>12611</v>
      </c>
      <c r="F34">
        <f>[1]Charges!F34</f>
        <v>14599</v>
      </c>
      <c r="G34">
        <f>[1]Charges!G34</f>
        <v>0</v>
      </c>
      <c r="H34">
        <f>[1]Charges!H34</f>
        <v>0</v>
      </c>
      <c r="I34">
        <f>[1]Charges!I34</f>
        <v>0</v>
      </c>
      <c r="J34">
        <f>[1]Charges!J34</f>
        <v>20897</v>
      </c>
      <c r="K34">
        <f>[1]Charges!K34</f>
        <v>37386</v>
      </c>
      <c r="L34">
        <f>[1]Charges!L34</f>
        <v>36739</v>
      </c>
      <c r="M34">
        <f>[1]Charges!M34</f>
        <v>179996</v>
      </c>
      <c r="N34">
        <f>[1]Charges!N34</f>
        <v>187857</v>
      </c>
      <c r="O34">
        <f>[1]Charges!O34</f>
        <v>311752</v>
      </c>
      <c r="P34">
        <f>[1]Charges!P34</f>
        <v>187252</v>
      </c>
      <c r="Q34">
        <f>[1]Charges!Q34</f>
        <v>75958</v>
      </c>
      <c r="R34">
        <f>[1]Charges!R34</f>
        <v>0</v>
      </c>
      <c r="S34" s="9"/>
      <c r="T34" s="9"/>
      <c r="U34" s="9"/>
    </row>
    <row r="35" spans="1:21">
      <c r="A35" t="str">
        <f>[1]Charges!A35</f>
        <v>NY</v>
      </c>
      <c r="B35" t="str">
        <f>[1]Charges!B35</f>
        <v>New York</v>
      </c>
      <c r="C35">
        <f>[1]Charges!C35</f>
        <v>80769</v>
      </c>
      <c r="D35">
        <f>[1]Charges!D35</f>
        <v>3556070</v>
      </c>
      <c r="E35">
        <f>[1]Charges!E35</f>
        <v>3340413</v>
      </c>
      <c r="F35">
        <f>[1]Charges!F35</f>
        <v>5639808</v>
      </c>
      <c r="G35">
        <f>[1]Charges!G35</f>
        <v>0</v>
      </c>
      <c r="H35">
        <f>[1]Charges!H35</f>
        <v>0</v>
      </c>
      <c r="I35">
        <f>[1]Charges!I35</f>
        <v>0</v>
      </c>
      <c r="J35">
        <f>[1]Charges!J35</f>
        <v>1151180</v>
      </c>
      <c r="K35">
        <f>[1]Charges!K35</f>
        <v>624845</v>
      </c>
      <c r="L35">
        <f>[1]Charges!L35</f>
        <v>52885</v>
      </c>
      <c r="M35">
        <f>[1]Charges!M35</f>
        <v>2484762</v>
      </c>
      <c r="N35">
        <f>[1]Charges!N35</f>
        <v>671161</v>
      </c>
      <c r="O35">
        <f>[1]Charges!O35</f>
        <v>2386759</v>
      </c>
      <c r="P35">
        <f>[1]Charges!P35</f>
        <v>6645715</v>
      </c>
      <c r="Q35">
        <f>[1]Charges!Q35</f>
        <v>11756</v>
      </c>
      <c r="R35">
        <f>[1]Charges!R35</f>
        <v>0</v>
      </c>
      <c r="S35" s="9"/>
      <c r="T35" s="9"/>
      <c r="U35" s="9"/>
    </row>
    <row r="36" spans="1:21">
      <c r="A36" t="str">
        <f>[1]Charges!A36</f>
        <v>NC</v>
      </c>
      <c r="B36" t="str">
        <f>[1]Charges!B36</f>
        <v>North Carolina</v>
      </c>
      <c r="C36">
        <f>[1]Charges!C36</f>
        <v>12512</v>
      </c>
      <c r="D36">
        <f>[1]Charges!D36</f>
        <v>3102659</v>
      </c>
      <c r="E36">
        <f>[1]Charges!E36</f>
        <v>16762</v>
      </c>
      <c r="F36">
        <f>[1]Charges!F36</f>
        <v>74470</v>
      </c>
      <c r="G36">
        <f>[1]Charges!G36</f>
        <v>0</v>
      </c>
      <c r="H36">
        <f>[1]Charges!H36</f>
        <v>0</v>
      </c>
      <c r="I36">
        <f>[1]Charges!I36</f>
        <v>0</v>
      </c>
      <c r="J36">
        <f>[1]Charges!J36</f>
        <v>116378</v>
      </c>
      <c r="K36">
        <f>[1]Charges!K36</f>
        <v>160407</v>
      </c>
      <c r="L36">
        <f>[1]Charges!L36</f>
        <v>48449</v>
      </c>
      <c r="M36">
        <f>[1]Charges!M36</f>
        <v>1364684</v>
      </c>
      <c r="N36">
        <f>[1]Charges!N36</f>
        <v>525545</v>
      </c>
      <c r="O36">
        <f>[1]Charges!O36</f>
        <v>1220228</v>
      </c>
      <c r="P36">
        <f>[1]Charges!P36</f>
        <v>2875639</v>
      </c>
      <c r="Q36">
        <f>[1]Charges!Q36</f>
        <v>102556</v>
      </c>
      <c r="R36">
        <f>[1]Charges!R36</f>
        <v>0</v>
      </c>
      <c r="S36" s="9"/>
      <c r="T36" s="9"/>
      <c r="U36" s="9"/>
    </row>
    <row r="37" spans="1:21">
      <c r="A37" t="str">
        <f>[1]Charges!A37</f>
        <v>ND</v>
      </c>
      <c r="B37" t="str">
        <f>[1]Charges!B37</f>
        <v>North Dakota</v>
      </c>
      <c r="C37">
        <f>[1]Charges!C37</f>
        <v>26491</v>
      </c>
      <c r="D37">
        <f>[1]Charges!D37</f>
        <v>371727</v>
      </c>
      <c r="E37">
        <f>[1]Charges!E37</f>
        <v>25455</v>
      </c>
      <c r="F37">
        <f>[1]Charges!F37</f>
        <v>3755</v>
      </c>
      <c r="G37">
        <f>[1]Charges!G37</f>
        <v>0</v>
      </c>
      <c r="H37">
        <f>[1]Charges!H37</f>
        <v>0</v>
      </c>
      <c r="I37">
        <f>[1]Charges!I37</f>
        <v>0</v>
      </c>
      <c r="J37">
        <f>[1]Charges!J37</f>
        <v>13807</v>
      </c>
      <c r="K37">
        <f>[1]Charges!K37</f>
        <v>61109</v>
      </c>
      <c r="L37">
        <f>[1]Charges!L37</f>
        <v>48351</v>
      </c>
      <c r="M37">
        <f>[1]Charges!M37</f>
        <v>50188</v>
      </c>
      <c r="N37">
        <f>[1]Charges!N37</f>
        <v>59845</v>
      </c>
      <c r="O37">
        <f>[1]Charges!O37</f>
        <v>137703</v>
      </c>
      <c r="P37">
        <f>[1]Charges!P37</f>
        <v>20846</v>
      </c>
      <c r="Q37">
        <f>[1]Charges!Q37</f>
        <v>435</v>
      </c>
      <c r="R37">
        <f>[1]Charges!R37</f>
        <v>0</v>
      </c>
      <c r="S37" s="9"/>
      <c r="T37" s="9"/>
      <c r="U37" s="9"/>
    </row>
    <row r="38" spans="1:21">
      <c r="A38" t="str">
        <f>[1]Charges!A38</f>
        <v>OH</v>
      </c>
      <c r="B38" t="str">
        <f>[1]Charges!B38</f>
        <v>Ohio</v>
      </c>
      <c r="C38">
        <f>[1]Charges!C38</f>
        <v>670840</v>
      </c>
      <c r="D38">
        <f>[1]Charges!D38</f>
        <v>4776292</v>
      </c>
      <c r="E38">
        <f>[1]Charges!E38</f>
        <v>285822</v>
      </c>
      <c r="F38">
        <f>[1]Charges!F38</f>
        <v>135673</v>
      </c>
      <c r="G38">
        <f>[1]Charges!G38</f>
        <v>0</v>
      </c>
      <c r="H38">
        <f>[1]Charges!H38</f>
        <v>0</v>
      </c>
      <c r="I38">
        <f>[1]Charges!I38</f>
        <v>0</v>
      </c>
      <c r="J38">
        <f>[1]Charges!J38</f>
        <v>133755</v>
      </c>
      <c r="K38">
        <f>[1]Charges!K38</f>
        <v>246653</v>
      </c>
      <c r="L38">
        <f>[1]Charges!L38</f>
        <v>35488</v>
      </c>
      <c r="M38">
        <f>[1]Charges!M38</f>
        <v>2022477</v>
      </c>
      <c r="N38">
        <f>[1]Charges!N38</f>
        <v>335954</v>
      </c>
      <c r="O38">
        <f>[1]Charges!O38</f>
        <v>1607653</v>
      </c>
      <c r="P38">
        <f>[1]Charges!P38</f>
        <v>1016433</v>
      </c>
      <c r="Q38">
        <f>[1]Charges!Q38</f>
        <v>42337</v>
      </c>
      <c r="R38">
        <f>[1]Charges!R38</f>
        <v>0</v>
      </c>
      <c r="S38" s="9"/>
      <c r="T38" s="9"/>
      <c r="U38" s="9"/>
    </row>
    <row r="39" spans="1:21">
      <c r="A39" t="str">
        <f>[1]Charges!A39</f>
        <v>OK</v>
      </c>
      <c r="B39" t="str">
        <f>[1]Charges!B39</f>
        <v>Oklahoma</v>
      </c>
      <c r="C39">
        <f>[1]Charges!C39</f>
        <v>191341</v>
      </c>
      <c r="D39">
        <f>[1]Charges!D39</f>
        <v>1677745</v>
      </c>
      <c r="E39">
        <f>[1]Charges!E39</f>
        <v>230897</v>
      </c>
      <c r="F39">
        <f>[1]Charges!F39</f>
        <v>13106</v>
      </c>
      <c r="G39">
        <f>[1]Charges!G39</f>
        <v>0</v>
      </c>
      <c r="H39">
        <f>[1]Charges!H39</f>
        <v>0</v>
      </c>
      <c r="I39">
        <f>[1]Charges!I39</f>
        <v>0</v>
      </c>
      <c r="J39">
        <f>[1]Charges!J39</f>
        <v>49040</v>
      </c>
      <c r="K39">
        <f>[1]Charges!K39</f>
        <v>109027</v>
      </c>
      <c r="L39">
        <f>[1]Charges!L39</f>
        <v>24539</v>
      </c>
      <c r="M39">
        <f>[1]Charges!M39</f>
        <v>352131</v>
      </c>
      <c r="N39">
        <f>[1]Charges!N39</f>
        <v>235824</v>
      </c>
      <c r="O39">
        <f>[1]Charges!O39</f>
        <v>783854</v>
      </c>
      <c r="P39">
        <f>[1]Charges!P39</f>
        <v>984389</v>
      </c>
      <c r="Q39">
        <f>[1]Charges!Q39</f>
        <v>37471</v>
      </c>
      <c r="R39">
        <f>[1]Charges!R39</f>
        <v>0</v>
      </c>
      <c r="S39" s="9"/>
      <c r="T39" s="9"/>
      <c r="U39" s="9"/>
    </row>
    <row r="40" spans="1:21">
      <c r="A40" t="str">
        <f>[1]Charges!A40</f>
        <v>OR</v>
      </c>
      <c r="B40" t="str">
        <f>[1]Charges!B40</f>
        <v>Oregon</v>
      </c>
      <c r="C40">
        <f>[1]Charges!C40</f>
        <v>112801</v>
      </c>
      <c r="D40">
        <f>[1]Charges!D40</f>
        <v>1706650</v>
      </c>
      <c r="E40">
        <f>[1]Charges!E40</f>
        <v>67935</v>
      </c>
      <c r="F40">
        <f>[1]Charges!F40</f>
        <v>125762</v>
      </c>
      <c r="G40">
        <f>[1]Charges!G40</f>
        <v>0</v>
      </c>
      <c r="H40">
        <f>[1]Charges!H40</f>
        <v>0</v>
      </c>
      <c r="I40">
        <f>[1]Charges!I40</f>
        <v>0</v>
      </c>
      <c r="J40">
        <f>[1]Charges!J40</f>
        <v>61879</v>
      </c>
      <c r="K40">
        <f>[1]Charges!K40</f>
        <v>189070</v>
      </c>
      <c r="L40">
        <f>[1]Charges!L40</f>
        <v>163748</v>
      </c>
      <c r="M40">
        <f>[1]Charges!M40</f>
        <v>905815</v>
      </c>
      <c r="N40">
        <f>[1]Charges!N40</f>
        <v>116883</v>
      </c>
      <c r="O40">
        <f>[1]Charges!O40</f>
        <v>599597</v>
      </c>
      <c r="P40">
        <f>[1]Charges!P40</f>
        <v>674585</v>
      </c>
      <c r="Q40">
        <f>[1]Charges!Q40</f>
        <v>728</v>
      </c>
      <c r="R40">
        <f>[1]Charges!R40</f>
        <v>0</v>
      </c>
      <c r="S40" s="9"/>
      <c r="T40" s="9"/>
      <c r="U40" s="9"/>
    </row>
    <row r="41" spans="1:21">
      <c r="A41" t="str">
        <f>[1]Charges!A41</f>
        <v>PA</v>
      </c>
      <c r="B41" t="str">
        <f>[1]Charges!B41</f>
        <v>Pennsylvania</v>
      </c>
      <c r="C41">
        <f>[1]Charges!C41</f>
        <v>87969</v>
      </c>
      <c r="D41">
        <f>[1]Charges!D41</f>
        <v>5282119</v>
      </c>
      <c r="E41">
        <f>[1]Charges!E41</f>
        <v>910758</v>
      </c>
      <c r="F41">
        <f>[1]Charges!F41</f>
        <v>599250</v>
      </c>
      <c r="G41">
        <f>[1]Charges!G41</f>
        <v>0</v>
      </c>
      <c r="H41">
        <f>[1]Charges!H41</f>
        <v>0</v>
      </c>
      <c r="I41">
        <f>[1]Charges!I41</f>
        <v>0</v>
      </c>
      <c r="J41">
        <f>[1]Charges!J41</f>
        <v>281652</v>
      </c>
      <c r="K41">
        <f>[1]Charges!K41</f>
        <v>201540</v>
      </c>
      <c r="L41">
        <f>[1]Charges!L41</f>
        <v>60166</v>
      </c>
      <c r="M41">
        <f>[1]Charges!M41</f>
        <v>2431869</v>
      </c>
      <c r="N41">
        <f>[1]Charges!N41</f>
        <v>665332</v>
      </c>
      <c r="O41">
        <f>[1]Charges!O41</f>
        <v>1316813</v>
      </c>
      <c r="P41">
        <f>[1]Charges!P41</f>
        <v>197219</v>
      </c>
      <c r="Q41">
        <f>[1]Charges!Q41</f>
        <v>766039</v>
      </c>
      <c r="R41">
        <f>[1]Charges!R41</f>
        <v>0</v>
      </c>
      <c r="S41" s="9"/>
      <c r="T41" s="9"/>
      <c r="U41" s="9"/>
    </row>
    <row r="42" spans="1:21">
      <c r="A42" t="str">
        <f>[1]Charges!A42</f>
        <v>RI</v>
      </c>
      <c r="B42" t="str">
        <f>[1]Charges!B42</f>
        <v>Rhode Island</v>
      </c>
      <c r="C42">
        <f>[1]Charges!C42</f>
        <v>9856</v>
      </c>
      <c r="D42">
        <f>[1]Charges!D42</f>
        <v>390906</v>
      </c>
      <c r="E42">
        <f>[1]Charges!E42</f>
        <v>19337</v>
      </c>
      <c r="F42">
        <f>[1]Charges!F42</f>
        <v>33338</v>
      </c>
      <c r="G42">
        <f>[1]Charges!G42</f>
        <v>0</v>
      </c>
      <c r="H42">
        <f>[1]Charges!H42</f>
        <v>0</v>
      </c>
      <c r="I42">
        <f>[1]Charges!I42</f>
        <v>0</v>
      </c>
      <c r="J42">
        <f>[1]Charges!J42</f>
        <v>40957</v>
      </c>
      <c r="K42">
        <f>[1]Charges!K42</f>
        <v>43010</v>
      </c>
      <c r="L42">
        <f>[1]Charges!L42</f>
        <v>2928</v>
      </c>
      <c r="M42">
        <f>[1]Charges!M42</f>
        <v>191334</v>
      </c>
      <c r="N42">
        <f>[1]Charges!N42</f>
        <v>25520</v>
      </c>
      <c r="O42">
        <f>[1]Charges!O42</f>
        <v>179086</v>
      </c>
      <c r="P42">
        <f>[1]Charges!P42</f>
        <v>7699</v>
      </c>
      <c r="Q42">
        <f>[1]Charges!Q42</f>
        <v>0</v>
      </c>
      <c r="R42">
        <f>[1]Charges!R42</f>
        <v>0</v>
      </c>
      <c r="S42" s="9"/>
      <c r="T42" s="9"/>
      <c r="U42" s="9"/>
    </row>
    <row r="43" spans="1:21">
      <c r="A43" t="str">
        <f>[1]Charges!A43</f>
        <v>SC</v>
      </c>
      <c r="B43" t="str">
        <f>[1]Charges!B43</f>
        <v>South Carolina</v>
      </c>
      <c r="C43">
        <f>[1]Charges!C43</f>
        <v>150229</v>
      </c>
      <c r="D43">
        <f>[1]Charges!D43</f>
        <v>1843767</v>
      </c>
      <c r="E43">
        <f>[1]Charges!E43</f>
        <v>59790</v>
      </c>
      <c r="F43">
        <f>[1]Charges!F43</f>
        <v>20689</v>
      </c>
      <c r="G43">
        <f>[1]Charges!G43</f>
        <v>0</v>
      </c>
      <c r="H43">
        <f>[1]Charges!H43</f>
        <v>0</v>
      </c>
      <c r="I43">
        <f>[1]Charges!I43</f>
        <v>0</v>
      </c>
      <c r="J43">
        <f>[1]Charges!J43</f>
        <v>58773</v>
      </c>
      <c r="K43">
        <f>[1]Charges!K43</f>
        <v>112686</v>
      </c>
      <c r="L43">
        <f>[1]Charges!L43</f>
        <v>30752</v>
      </c>
      <c r="M43">
        <f>[1]Charges!M43</f>
        <v>613325</v>
      </c>
      <c r="N43">
        <f>[1]Charges!N43</f>
        <v>200510</v>
      </c>
      <c r="O43">
        <f>[1]Charges!O43</f>
        <v>778377</v>
      </c>
      <c r="P43">
        <f>[1]Charges!P43</f>
        <v>2494640</v>
      </c>
      <c r="Q43">
        <f>[1]Charges!Q43</f>
        <v>227860</v>
      </c>
      <c r="R43">
        <f>[1]Charges!R43</f>
        <v>0</v>
      </c>
      <c r="S43" s="9"/>
      <c r="T43" s="9"/>
      <c r="U43" s="9"/>
    </row>
    <row r="44" spans="1:21">
      <c r="A44" t="str">
        <f>[1]Charges!A44</f>
        <v>SD</v>
      </c>
      <c r="B44" t="str">
        <f>[1]Charges!B44</f>
        <v>South Dakota</v>
      </c>
      <c r="C44">
        <f>[1]Charges!C44</f>
        <v>17713</v>
      </c>
      <c r="D44">
        <f>[1]Charges!D44</f>
        <v>287245</v>
      </c>
      <c r="E44">
        <f>[1]Charges!E44</f>
        <v>9038</v>
      </c>
      <c r="F44">
        <f>[1]Charges!F44</f>
        <v>1530</v>
      </c>
      <c r="G44">
        <f>[1]Charges!G44</f>
        <v>0</v>
      </c>
      <c r="H44">
        <f>[1]Charges!H44</f>
        <v>0</v>
      </c>
      <c r="I44">
        <f>[1]Charges!I44</f>
        <v>0</v>
      </c>
      <c r="J44">
        <f>[1]Charges!J44</f>
        <v>10238</v>
      </c>
      <c r="K44">
        <f>[1]Charges!K44</f>
        <v>27631</v>
      </c>
      <c r="L44">
        <f>[1]Charges!L44</f>
        <v>21359</v>
      </c>
      <c r="M44">
        <f>[1]Charges!M44</f>
        <v>87521</v>
      </c>
      <c r="N44">
        <f>[1]Charges!N44</f>
        <v>51319</v>
      </c>
      <c r="O44">
        <f>[1]Charges!O44</f>
        <v>117716</v>
      </c>
      <c r="P44">
        <f>[1]Charges!P44</f>
        <v>188018</v>
      </c>
      <c r="Q44">
        <f>[1]Charges!Q44</f>
        <v>14024</v>
      </c>
      <c r="R44">
        <f>[1]Charges!R44</f>
        <v>0</v>
      </c>
      <c r="S44" s="9"/>
      <c r="T44" s="9"/>
      <c r="U44" s="9"/>
    </row>
    <row r="45" spans="1:21">
      <c r="A45" t="str">
        <f>[1]Charges!A45</f>
        <v>TN</v>
      </c>
      <c r="B45" t="str">
        <f>[1]Charges!B45</f>
        <v>Tennessee</v>
      </c>
      <c r="C45">
        <f>[1]Charges!C45</f>
        <v>329749</v>
      </c>
      <c r="D45">
        <f>[1]Charges!D45</f>
        <v>1458849</v>
      </c>
      <c r="E45">
        <f>[1]Charges!E45</f>
        <v>2090</v>
      </c>
      <c r="F45">
        <f>[1]Charges!F45</f>
        <v>38092</v>
      </c>
      <c r="G45">
        <f>[1]Charges!G45</f>
        <v>0</v>
      </c>
      <c r="H45">
        <f>[1]Charges!H45</f>
        <v>0</v>
      </c>
      <c r="I45">
        <f>[1]Charges!I45</f>
        <v>0</v>
      </c>
      <c r="J45">
        <f>[1]Charges!J45</f>
        <v>97932</v>
      </c>
      <c r="K45">
        <f>[1]Charges!K45</f>
        <v>105047</v>
      </c>
      <c r="L45">
        <f>[1]Charges!L45</f>
        <v>32565</v>
      </c>
      <c r="M45">
        <f>[1]Charges!M45</f>
        <v>818905</v>
      </c>
      <c r="N45">
        <f>[1]Charges!N45</f>
        <v>230193</v>
      </c>
      <c r="O45">
        <f>[1]Charges!O45</f>
        <v>1071100</v>
      </c>
      <c r="P45">
        <f>[1]Charges!P45</f>
        <v>6464551</v>
      </c>
      <c r="Q45">
        <f>[1]Charges!Q45</f>
        <v>1297175</v>
      </c>
      <c r="R45">
        <f>[1]Charges!R45</f>
        <v>0</v>
      </c>
      <c r="S45" s="9"/>
      <c r="T45" s="9"/>
      <c r="U45" s="9"/>
    </row>
    <row r="46" spans="1:21">
      <c r="A46" t="str">
        <f>[1]Charges!A46</f>
        <v>TX</v>
      </c>
      <c r="B46" t="str">
        <f>[1]Charges!B46</f>
        <v>Texas</v>
      </c>
      <c r="C46">
        <f>[1]Charges!C46</f>
        <v>377323</v>
      </c>
      <c r="D46">
        <f>[1]Charges!D46</f>
        <v>7270948</v>
      </c>
      <c r="E46">
        <f>[1]Charges!E46</f>
        <v>1278804</v>
      </c>
      <c r="F46">
        <f>[1]Charges!F46</f>
        <v>292130</v>
      </c>
      <c r="G46">
        <f>[1]Charges!G46</f>
        <v>0</v>
      </c>
      <c r="H46">
        <f>[1]Charges!H46</f>
        <v>0</v>
      </c>
      <c r="I46">
        <f>[1]Charges!I46</f>
        <v>0</v>
      </c>
      <c r="J46">
        <f>[1]Charges!J46</f>
        <v>247731</v>
      </c>
      <c r="K46">
        <f>[1]Charges!K46</f>
        <v>459395</v>
      </c>
      <c r="L46">
        <f>[1]Charges!L46</f>
        <v>194018</v>
      </c>
      <c r="M46">
        <f>[1]Charges!M46</f>
        <v>3496278</v>
      </c>
      <c r="N46">
        <f>[1]Charges!N46</f>
        <v>1324059</v>
      </c>
      <c r="O46">
        <f>[1]Charges!O46</f>
        <v>5814268</v>
      </c>
      <c r="P46">
        <f>[1]Charges!P46</f>
        <v>6463817</v>
      </c>
      <c r="Q46">
        <f>[1]Charges!Q46</f>
        <v>311079</v>
      </c>
      <c r="R46">
        <f>[1]Charges!R46</f>
        <v>0</v>
      </c>
      <c r="S46" s="9"/>
      <c r="T46" s="9"/>
      <c r="U46" s="9"/>
    </row>
    <row r="47" spans="1:21">
      <c r="A47" t="str">
        <f>[1]Charges!A47</f>
        <v>UT</v>
      </c>
      <c r="B47" t="str">
        <f>[1]Charges!B47</f>
        <v>Utah</v>
      </c>
      <c r="C47">
        <f>[1]Charges!C47</f>
        <v>12554</v>
      </c>
      <c r="D47">
        <f>[1]Charges!D47</f>
        <v>1402981</v>
      </c>
      <c r="E47">
        <f>[1]Charges!E47</f>
        <v>37637</v>
      </c>
      <c r="F47">
        <f>[1]Charges!F47</f>
        <v>47154</v>
      </c>
      <c r="G47">
        <f>[1]Charges!G47</f>
        <v>0</v>
      </c>
      <c r="H47">
        <f>[1]Charges!H47</f>
        <v>0</v>
      </c>
      <c r="I47">
        <f>[1]Charges!I47</f>
        <v>0</v>
      </c>
      <c r="J47">
        <f>[1]Charges!J47</f>
        <v>30095</v>
      </c>
      <c r="K47">
        <f>[1]Charges!K47</f>
        <v>98381</v>
      </c>
      <c r="L47">
        <f>[1]Charges!L47</f>
        <v>20820</v>
      </c>
      <c r="M47">
        <f>[1]Charges!M47</f>
        <v>362119</v>
      </c>
      <c r="N47">
        <f>[1]Charges!N47</f>
        <v>183211</v>
      </c>
      <c r="O47">
        <f>[1]Charges!O47</f>
        <v>521866</v>
      </c>
      <c r="P47">
        <f>[1]Charges!P47</f>
        <v>1351591</v>
      </c>
      <c r="Q47">
        <f>[1]Charges!Q47</f>
        <v>11442</v>
      </c>
      <c r="R47">
        <f>[1]Charges!R47</f>
        <v>0</v>
      </c>
      <c r="S47" s="9"/>
      <c r="T47" s="9"/>
      <c r="U47" s="9"/>
    </row>
    <row r="48" spans="1:21">
      <c r="A48" t="str">
        <f>[1]Charges!A48</f>
        <v>VT</v>
      </c>
      <c r="B48" t="str">
        <f>[1]Charges!B48</f>
        <v>Vermont</v>
      </c>
      <c r="C48">
        <f>[1]Charges!C48</f>
        <v>5624</v>
      </c>
      <c r="D48">
        <f>[1]Charges!D48</f>
        <v>468428</v>
      </c>
      <c r="E48">
        <f>[1]Charges!E48</f>
        <v>2874</v>
      </c>
      <c r="F48">
        <f>[1]Charges!F48</f>
        <v>5325</v>
      </c>
      <c r="G48">
        <f>[1]Charges!G48</f>
        <v>0</v>
      </c>
      <c r="H48">
        <f>[1]Charges!H48</f>
        <v>0</v>
      </c>
      <c r="I48">
        <f>[1]Charges!I48</f>
        <v>0</v>
      </c>
      <c r="J48">
        <f>[1]Charges!J48</f>
        <v>12927</v>
      </c>
      <c r="K48">
        <f>[1]Charges!K48</f>
        <v>17128</v>
      </c>
      <c r="L48">
        <f>[1]Charges!L48</f>
        <v>1149</v>
      </c>
      <c r="M48">
        <f>[1]Charges!M48</f>
        <v>67149</v>
      </c>
      <c r="N48">
        <f>[1]Charges!N48</f>
        <v>24843</v>
      </c>
      <c r="O48">
        <f>[1]Charges!O48</f>
        <v>74779</v>
      </c>
      <c r="P48">
        <f>[1]Charges!P48</f>
        <v>150316</v>
      </c>
      <c r="Q48">
        <f>[1]Charges!Q48</f>
        <v>0</v>
      </c>
      <c r="R48">
        <f>[1]Charges!R48</f>
        <v>0</v>
      </c>
      <c r="S48" s="9"/>
      <c r="T48" s="9"/>
      <c r="U48" s="9"/>
    </row>
    <row r="49" spans="1:21">
      <c r="A49" t="str">
        <f>[1]Charges!A49</f>
        <v>VA</v>
      </c>
      <c r="B49" t="str">
        <f>[1]Charges!B49</f>
        <v>Virginia</v>
      </c>
      <c r="C49">
        <f>[1]Charges!C49</f>
        <v>16887</v>
      </c>
      <c r="D49">
        <f>[1]Charges!D49</f>
        <v>3638617</v>
      </c>
      <c r="E49">
        <f>[1]Charges!E49</f>
        <v>232427</v>
      </c>
      <c r="F49">
        <f>[1]Charges!F49</f>
        <v>116444</v>
      </c>
      <c r="G49">
        <f>[1]Charges!G49</f>
        <v>0</v>
      </c>
      <c r="H49">
        <f>[1]Charges!H49</f>
        <v>0</v>
      </c>
      <c r="I49">
        <f>[1]Charges!I49</f>
        <v>0</v>
      </c>
      <c r="J49">
        <f>[1]Charges!J49</f>
        <v>127181</v>
      </c>
      <c r="K49">
        <f>[1]Charges!K49</f>
        <v>252284</v>
      </c>
      <c r="L49">
        <f>[1]Charges!L49</f>
        <v>4734</v>
      </c>
      <c r="M49">
        <f>[1]Charges!M49</f>
        <v>1245893</v>
      </c>
      <c r="N49">
        <f>[1]Charges!N49</f>
        <v>436490</v>
      </c>
      <c r="O49">
        <f>[1]Charges!O49</f>
        <v>1091384</v>
      </c>
      <c r="P49">
        <f>[1]Charges!P49</f>
        <v>388930</v>
      </c>
      <c r="Q49">
        <f>[1]Charges!Q49</f>
        <v>177412</v>
      </c>
      <c r="R49">
        <f>[1]Charges!R49</f>
        <v>0</v>
      </c>
      <c r="S49" s="9"/>
      <c r="T49" s="9"/>
      <c r="U49" s="9"/>
    </row>
    <row r="50" spans="1:21">
      <c r="A50" t="str">
        <f>[1]Charges!A50</f>
        <v>WA</v>
      </c>
      <c r="B50" t="str">
        <f>[1]Charges!B50</f>
        <v>Washington</v>
      </c>
      <c r="C50">
        <f>[1]Charges!C50</f>
        <v>157003</v>
      </c>
      <c r="D50">
        <f>[1]Charges!D50</f>
        <v>2298436</v>
      </c>
      <c r="E50">
        <f>[1]Charges!E50</f>
        <v>306725</v>
      </c>
      <c r="F50">
        <f>[1]Charges!F50</f>
        <v>416639</v>
      </c>
      <c r="G50">
        <f>[1]Charges!G50</f>
        <v>0</v>
      </c>
      <c r="H50">
        <f>[1]Charges!H50</f>
        <v>0</v>
      </c>
      <c r="I50">
        <f>[1]Charges!I50</f>
        <v>0</v>
      </c>
      <c r="J50">
        <f>[1]Charges!J50</f>
        <v>253457</v>
      </c>
      <c r="K50">
        <f>[1]Charges!K50</f>
        <v>228257</v>
      </c>
      <c r="L50">
        <f>[1]Charges!L50</f>
        <v>218374</v>
      </c>
      <c r="M50">
        <f>[1]Charges!M50</f>
        <v>1999633</v>
      </c>
      <c r="N50">
        <f>[1]Charges!N50</f>
        <v>657076</v>
      </c>
      <c r="O50">
        <f>[1]Charges!O50</f>
        <v>1092493</v>
      </c>
      <c r="P50">
        <f>[1]Charges!P50</f>
        <v>4501566</v>
      </c>
      <c r="Q50">
        <f>[1]Charges!Q50</f>
        <v>10685</v>
      </c>
      <c r="R50">
        <f>[1]Charges!R50</f>
        <v>0</v>
      </c>
      <c r="S50" s="9"/>
      <c r="T50" s="9"/>
      <c r="U50" s="9"/>
    </row>
    <row r="51" spans="1:21">
      <c r="A51" t="str">
        <f>[1]Charges!A51</f>
        <v>WV</v>
      </c>
      <c r="B51" t="str">
        <f>[1]Charges!B51</f>
        <v>West Virginia</v>
      </c>
      <c r="C51">
        <f>[1]Charges!C51</f>
        <v>8888</v>
      </c>
      <c r="D51">
        <f>[1]Charges!D51</f>
        <v>761992</v>
      </c>
      <c r="E51">
        <f>[1]Charges!E51</f>
        <v>99940</v>
      </c>
      <c r="F51">
        <f>[1]Charges!F51</f>
        <v>11405</v>
      </c>
      <c r="G51">
        <f>[1]Charges!G51</f>
        <v>0</v>
      </c>
      <c r="H51">
        <f>[1]Charges!H51</f>
        <v>0</v>
      </c>
      <c r="I51">
        <f>[1]Charges!I51</f>
        <v>0</v>
      </c>
      <c r="J51">
        <f>[1]Charges!J51</f>
        <v>27009</v>
      </c>
      <c r="K51">
        <f>[1]Charges!K51</f>
        <v>64518</v>
      </c>
      <c r="L51">
        <f>[1]Charges!L51</f>
        <v>34788</v>
      </c>
      <c r="M51">
        <f>[1]Charges!M51</f>
        <v>247050</v>
      </c>
      <c r="N51">
        <f>[1]Charges!N51</f>
        <v>56562</v>
      </c>
      <c r="O51">
        <f>[1]Charges!O51</f>
        <v>213105</v>
      </c>
      <c r="P51">
        <f>[1]Charges!P51</f>
        <v>11089</v>
      </c>
      <c r="Q51">
        <f>[1]Charges!Q51</f>
        <v>391</v>
      </c>
      <c r="R51">
        <f>[1]Charges!R51</f>
        <v>0</v>
      </c>
      <c r="S51" s="9"/>
      <c r="T51" s="9"/>
      <c r="U51" s="9"/>
    </row>
    <row r="52" spans="1:21">
      <c r="A52" t="str">
        <f>[1]Charges!A52</f>
        <v>WI</v>
      </c>
      <c r="B52" t="str">
        <f>[1]Charges!B52</f>
        <v>Wisconsin</v>
      </c>
      <c r="C52">
        <f>[1]Charges!C52</f>
        <v>102342</v>
      </c>
      <c r="D52">
        <f>[1]Charges!D52</f>
        <v>2058532</v>
      </c>
      <c r="E52">
        <f>[1]Charges!E52</f>
        <v>154658</v>
      </c>
      <c r="F52">
        <f>[1]Charges!F52</f>
        <v>84211</v>
      </c>
      <c r="G52">
        <f>[1]Charges!G52</f>
        <v>0</v>
      </c>
      <c r="H52">
        <f>[1]Charges!H52</f>
        <v>0</v>
      </c>
      <c r="I52">
        <f>[1]Charges!I52</f>
        <v>0</v>
      </c>
      <c r="J52">
        <f>[1]Charges!J52</f>
        <v>86070</v>
      </c>
      <c r="K52">
        <f>[1]Charges!K52</f>
        <v>223903</v>
      </c>
      <c r="L52">
        <f>[1]Charges!L52</f>
        <v>97076</v>
      </c>
      <c r="M52">
        <f>[1]Charges!M52</f>
        <v>801029</v>
      </c>
      <c r="N52">
        <f>[1]Charges!N52</f>
        <v>217346</v>
      </c>
      <c r="O52">
        <f>[1]Charges!O52</f>
        <v>568988</v>
      </c>
      <c r="P52">
        <f>[1]Charges!P52</f>
        <v>1207428</v>
      </c>
      <c r="Q52">
        <f>[1]Charges!Q52</f>
        <v>1606</v>
      </c>
      <c r="R52">
        <f>[1]Charges!R52</f>
        <v>0</v>
      </c>
      <c r="S52" s="9"/>
      <c r="T52" s="9"/>
      <c r="U52" s="9"/>
    </row>
    <row r="53" spans="1:21">
      <c r="A53" t="str">
        <f>[1]Charges!A53</f>
        <v>WY</v>
      </c>
      <c r="B53" t="str">
        <f>[1]Charges!B53</f>
        <v>Wyoming</v>
      </c>
      <c r="C53">
        <f>[1]Charges!C53</f>
        <v>3386</v>
      </c>
      <c r="D53">
        <f>[1]Charges!D53</f>
        <v>162178</v>
      </c>
      <c r="E53">
        <f>[1]Charges!E53</f>
        <v>10851</v>
      </c>
      <c r="F53">
        <f>[1]Charges!F53</f>
        <v>683</v>
      </c>
      <c r="G53">
        <f>[1]Charges!G53</f>
        <v>0</v>
      </c>
      <c r="H53">
        <f>[1]Charges!H53</f>
        <v>0</v>
      </c>
      <c r="I53">
        <f>[1]Charges!I53</f>
        <v>0</v>
      </c>
      <c r="J53">
        <f>[1]Charges!J53</f>
        <v>3304</v>
      </c>
      <c r="K53">
        <f>[1]Charges!K53</f>
        <v>29305</v>
      </c>
      <c r="L53">
        <f>[1]Charges!L53</f>
        <v>17354</v>
      </c>
      <c r="M53">
        <f>[1]Charges!M53</f>
        <v>64504</v>
      </c>
      <c r="N53">
        <f>[1]Charges!N53</f>
        <v>62569</v>
      </c>
      <c r="O53">
        <f>[1]Charges!O53</f>
        <v>136009</v>
      </c>
      <c r="P53">
        <f>[1]Charges!P53</f>
        <v>79316</v>
      </c>
      <c r="Q53">
        <f>[1]Charges!Q53</f>
        <v>0</v>
      </c>
      <c r="R53">
        <f>[1]Charges!R53</f>
        <v>0</v>
      </c>
      <c r="S53" s="9"/>
      <c r="T53" s="9"/>
      <c r="U53" s="9"/>
    </row>
  </sheetData>
  <sortState ref="A2:G625">
    <sortCondition ref="C2:C62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37" workbookViewId="0">
      <selection sqref="A1:F1"/>
    </sheetView>
  </sheetViews>
  <sheetFormatPr defaultColWidth="11.42578125" defaultRowHeight="15"/>
  <cols>
    <col min="2" max="2" width="15.85546875" bestFit="1" customWidth="1"/>
    <col min="3" max="3" width="19.7109375" customWidth="1"/>
    <col min="4" max="4" width="17.85546875" bestFit="1" customWidth="1"/>
    <col min="5" max="5" width="11.28515625" customWidth="1"/>
    <col min="6" max="6" width="20.140625" customWidth="1"/>
  </cols>
  <sheetData>
    <row r="1" spans="1:10">
      <c r="A1" s="51" t="s">
        <v>147</v>
      </c>
      <c r="B1" s="52"/>
      <c r="C1" s="52"/>
      <c r="D1" s="52"/>
      <c r="E1" s="52"/>
      <c r="F1" s="53"/>
      <c r="H1" t="s">
        <v>139</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47304191</v>
      </c>
      <c r="D4" s="10">
        <f>C4+E4</f>
        <v>53659075</v>
      </c>
      <c r="E4" s="13">
        <f>INDEX('Data - Charges'!$C$2:$R$53,MATCH($B4,'Data - Charges'!$B$2:$B$53,0),MATCH($H$1,'Data - Charges'!$C$1:$R$1,0))</f>
        <v>6354884</v>
      </c>
      <c r="F4" s="4">
        <f>E4/D4*100</f>
        <v>11.843074074609001</v>
      </c>
    </row>
    <row r="5" spans="1:10">
      <c r="A5" s="2" t="s">
        <v>52</v>
      </c>
      <c r="B5" s="2" t="s">
        <v>0</v>
      </c>
      <c r="C5" s="14">
        <f>INDEX('Data - Expenditures'!$C$2:$R$53,MATCH($B5,'Data - Expenditures'!$B$2:$B$53,0),MATCH($H$1,'Data - Expenditures'!$C$1:$R$1,0))</f>
        <v>427868</v>
      </c>
      <c r="D5" s="11">
        <f>C5+E5</f>
        <v>508469</v>
      </c>
      <c r="E5" s="16">
        <f>INDEX('Data - Charges'!$C$2:$R$53,MATCH($B5,'Data - Charges'!$B$2:$B$53,0),MATCH($H$1,'Data - Charges'!$C$1:$R$1,0))</f>
        <v>80601</v>
      </c>
      <c r="F5" s="5">
        <f>E5/D5*100</f>
        <v>15.851703840352116</v>
      </c>
    </row>
    <row r="6" spans="1:10">
      <c r="A6" s="2" t="s">
        <v>53</v>
      </c>
      <c r="B6" s="2" t="s">
        <v>1</v>
      </c>
      <c r="C6" s="14">
        <f>INDEX('Data - Expenditures'!$C$2:$R$53,MATCH($B6,'Data - Expenditures'!$B$2:$B$53,0),MATCH($H$1,'Data - Expenditures'!$C$1:$R$1,0))</f>
        <v>286337</v>
      </c>
      <c r="D6" s="11">
        <f t="shared" ref="D6:D55" si="0">C6+E6</f>
        <v>314247</v>
      </c>
      <c r="E6" s="16">
        <f>INDEX('Data - Charges'!$C$2:$R$53,MATCH($B6,'Data - Charges'!$B$2:$B$53,0),MATCH($H$1,'Data - Charges'!$C$1:$R$1,0))</f>
        <v>27910</v>
      </c>
      <c r="F6" s="5">
        <f t="shared" ref="F6:F55" si="1">E6/D6*100</f>
        <v>8.881548590758225</v>
      </c>
    </row>
    <row r="7" spans="1:10">
      <c r="A7" s="2" t="s">
        <v>54</v>
      </c>
      <c r="B7" s="2" t="s">
        <v>2</v>
      </c>
      <c r="C7" s="14">
        <f>INDEX('Data - Expenditures'!$C$2:$R$53,MATCH($B7,'Data - Expenditures'!$B$2:$B$53,0),MATCH($H$1,'Data - Expenditures'!$C$1:$R$1,0))</f>
        <v>552187</v>
      </c>
      <c r="D7" s="11">
        <f t="shared" si="0"/>
        <v>580062</v>
      </c>
      <c r="E7" s="16">
        <f>INDEX('Data - Charges'!$C$2:$R$53,MATCH($B7,'Data - Charges'!$B$2:$B$53,0),MATCH($H$1,'Data - Charges'!$C$1:$R$1,0))</f>
        <v>27875</v>
      </c>
      <c r="F7" s="5">
        <f>E7/D7*100</f>
        <v>4.8055207891570211</v>
      </c>
    </row>
    <row r="8" spans="1:10">
      <c r="A8" s="2" t="s">
        <v>55</v>
      </c>
      <c r="B8" s="2" t="s">
        <v>3</v>
      </c>
      <c r="C8" s="14">
        <f>INDEX('Data - Expenditures'!$C$2:$R$53,MATCH($B8,'Data - Expenditures'!$B$2:$B$53,0),MATCH($H$1,'Data - Expenditures'!$C$1:$R$1,0))</f>
        <v>188210</v>
      </c>
      <c r="D8" s="11">
        <f t="shared" si="0"/>
        <v>217094</v>
      </c>
      <c r="E8" s="16">
        <f>INDEX('Data - Charges'!$C$2:$R$53,MATCH($B8,'Data - Charges'!$B$2:$B$53,0),MATCH($H$1,'Data - Charges'!$C$1:$R$1,0))</f>
        <v>28884</v>
      </c>
      <c r="F8" s="5">
        <f t="shared" si="1"/>
        <v>13.304835693294148</v>
      </c>
    </row>
    <row r="9" spans="1:10">
      <c r="A9" s="2" t="s">
        <v>56</v>
      </c>
      <c r="B9" s="2" t="s">
        <v>4</v>
      </c>
      <c r="C9" s="14">
        <f>INDEX('Data - Expenditures'!$C$2:$R$53,MATCH($B9,'Data - Expenditures'!$B$2:$B$53,0),MATCH($H$1,'Data - Expenditures'!$C$1:$R$1,0))</f>
        <v>8036768</v>
      </c>
      <c r="D9" s="11">
        <f t="shared" si="0"/>
        <v>8882150</v>
      </c>
      <c r="E9" s="16">
        <f>INDEX('Data - Charges'!$C$2:$R$53,MATCH($B9,'Data - Charges'!$B$2:$B$53,0),MATCH($H$1,'Data - Charges'!$C$1:$R$1,0))</f>
        <v>845382</v>
      </c>
      <c r="F9" s="5">
        <f t="shared" si="1"/>
        <v>9.5177631541912699</v>
      </c>
    </row>
    <row r="10" spans="1:10">
      <c r="A10" s="2" t="s">
        <v>57</v>
      </c>
      <c r="B10" s="2" t="s">
        <v>5</v>
      </c>
      <c r="C10" s="14">
        <f>INDEX('Data - Expenditures'!$C$2:$R$53,MATCH($B10,'Data - Expenditures'!$B$2:$B$53,0),MATCH($H$1,'Data - Expenditures'!$C$1:$R$1,0))</f>
        <v>680127</v>
      </c>
      <c r="D10" s="11">
        <f t="shared" si="0"/>
        <v>791440</v>
      </c>
      <c r="E10" s="16">
        <f>INDEX('Data - Charges'!$C$2:$R$53,MATCH($B10,'Data - Charges'!$B$2:$B$53,0),MATCH($H$1,'Data - Charges'!$C$1:$R$1,0))</f>
        <v>111313</v>
      </c>
      <c r="F10" s="5">
        <f t="shared" si="1"/>
        <v>14.064616395431113</v>
      </c>
    </row>
    <row r="11" spans="1:10">
      <c r="A11" s="2" t="s">
        <v>58</v>
      </c>
      <c r="B11" s="2" t="s">
        <v>6</v>
      </c>
      <c r="C11" s="14">
        <f>INDEX('Data - Expenditures'!$C$2:$R$53,MATCH($B11,'Data - Expenditures'!$B$2:$B$53,0),MATCH($H$1,'Data - Expenditures'!$C$1:$R$1,0))</f>
        <v>736019</v>
      </c>
      <c r="D11" s="11">
        <f t="shared" si="0"/>
        <v>877097</v>
      </c>
      <c r="E11" s="16">
        <f>INDEX('Data - Charges'!$C$2:$R$53,MATCH($B11,'Data - Charges'!$B$2:$B$53,0),MATCH($H$1,'Data - Charges'!$C$1:$R$1,0))</f>
        <v>141078</v>
      </c>
      <c r="F11" s="5">
        <f t="shared" si="1"/>
        <v>16.084651982619938</v>
      </c>
    </row>
    <row r="12" spans="1:10">
      <c r="A12" s="2" t="s">
        <v>59</v>
      </c>
      <c r="B12" s="2" t="s">
        <v>7</v>
      </c>
      <c r="C12" s="14">
        <f>INDEX('Data - Expenditures'!$C$2:$R$53,MATCH($B12,'Data - Expenditures'!$B$2:$B$53,0),MATCH($H$1,'Data - Expenditures'!$C$1:$R$1,0))</f>
        <v>155239</v>
      </c>
      <c r="D12" s="11">
        <f t="shared" si="0"/>
        <v>165141</v>
      </c>
      <c r="E12" s="16">
        <f>INDEX('Data - Charges'!$C$2:$R$53,MATCH($B12,'Data - Charges'!$B$2:$B$53,0),MATCH($H$1,'Data - Charges'!$C$1:$R$1,0))</f>
        <v>9902</v>
      </c>
      <c r="F12" s="5">
        <f t="shared" si="1"/>
        <v>5.9960881913031896</v>
      </c>
    </row>
    <row r="13" spans="1:10">
      <c r="A13" s="2" t="s">
        <v>60</v>
      </c>
      <c r="B13" s="2" t="s">
        <v>8</v>
      </c>
      <c r="C13" s="14">
        <f>INDEX('Data - Expenditures'!$C$2:$R$53,MATCH($B13,'Data - Expenditures'!$B$2:$B$53,0),MATCH($H$1,'Data - Expenditures'!$C$1:$R$1,0))</f>
        <v>517153</v>
      </c>
      <c r="D13" s="11">
        <f t="shared" si="0"/>
        <v>547178</v>
      </c>
      <c r="E13" s="16">
        <f>INDEX('Data - Charges'!$C$2:$R$53,MATCH($B13,'Data - Charges'!$B$2:$B$53,0),MATCH($H$1,'Data - Charges'!$C$1:$R$1,0))</f>
        <v>30025</v>
      </c>
      <c r="F13" s="5">
        <f t="shared" si="1"/>
        <v>5.4872454667402568</v>
      </c>
    </row>
    <row r="14" spans="1:10">
      <c r="A14" s="2" t="s">
        <v>61</v>
      </c>
      <c r="B14" s="2" t="s">
        <v>9</v>
      </c>
      <c r="C14" s="14">
        <f>INDEX('Data - Expenditures'!$C$2:$R$53,MATCH($B14,'Data - Expenditures'!$B$2:$B$53,0),MATCH($H$1,'Data - Expenditures'!$C$1:$R$1,0))</f>
        <v>2450035</v>
      </c>
      <c r="D14" s="11">
        <f t="shared" si="0"/>
        <v>2742972</v>
      </c>
      <c r="E14" s="16">
        <f>INDEX('Data - Charges'!$C$2:$R$53,MATCH($B14,'Data - Charges'!$B$2:$B$53,0),MATCH($H$1,'Data - Charges'!$C$1:$R$1,0))</f>
        <v>292937</v>
      </c>
      <c r="F14" s="5">
        <f t="shared" si="1"/>
        <v>10.67954758561152</v>
      </c>
    </row>
    <row r="15" spans="1:10">
      <c r="A15" s="2" t="s">
        <v>62</v>
      </c>
      <c r="B15" s="2" t="s">
        <v>10</v>
      </c>
      <c r="C15" s="14">
        <f>INDEX('Data - Expenditures'!$C$2:$R$53,MATCH($B15,'Data - Expenditures'!$B$2:$B$53,0),MATCH($H$1,'Data - Expenditures'!$C$1:$R$1,0))</f>
        <v>1223315</v>
      </c>
      <c r="D15" s="11">
        <f t="shared" si="0"/>
        <v>1332817</v>
      </c>
      <c r="E15" s="16">
        <f>INDEX('Data - Charges'!$C$2:$R$53,MATCH($B15,'Data - Charges'!$B$2:$B$53,0),MATCH($H$1,'Data - Charges'!$C$1:$R$1,0))</f>
        <v>109502</v>
      </c>
      <c r="F15" s="5">
        <f t="shared" si="1"/>
        <v>8.2158315807796569</v>
      </c>
    </row>
    <row r="16" spans="1:10">
      <c r="A16" s="2" t="s">
        <v>63</v>
      </c>
      <c r="B16" s="2" t="s">
        <v>11</v>
      </c>
      <c r="C16" s="14">
        <f>INDEX('Data - Expenditures'!$C$2:$R$53,MATCH($B16,'Data - Expenditures'!$B$2:$B$53,0),MATCH($H$1,'Data - Expenditures'!$C$1:$R$1,0))</f>
        <v>185461</v>
      </c>
      <c r="D16" s="11">
        <f t="shared" si="0"/>
        <v>205624</v>
      </c>
      <c r="E16" s="16">
        <f>INDEX('Data - Charges'!$C$2:$R$53,MATCH($B16,'Data - Charges'!$B$2:$B$53,0),MATCH($H$1,'Data - Charges'!$C$1:$R$1,0))</f>
        <v>20163</v>
      </c>
      <c r="F16" s="5">
        <f t="shared" si="1"/>
        <v>9.8057619733105081</v>
      </c>
    </row>
    <row r="17" spans="1:6">
      <c r="A17" s="2" t="s">
        <v>64</v>
      </c>
      <c r="B17" s="2" t="s">
        <v>12</v>
      </c>
      <c r="C17" s="14">
        <f>INDEX('Data - Expenditures'!$C$2:$R$53,MATCH($B17,'Data - Expenditures'!$B$2:$B$53,0),MATCH($H$1,'Data - Expenditures'!$C$1:$R$1,0))</f>
        <v>105324</v>
      </c>
      <c r="D17" s="11">
        <f t="shared" si="0"/>
        <v>130501</v>
      </c>
      <c r="E17" s="16">
        <f>INDEX('Data - Charges'!$C$2:$R$53,MATCH($B17,'Data - Charges'!$B$2:$B$53,0),MATCH($H$1,'Data - Charges'!$C$1:$R$1,0))</f>
        <v>25177</v>
      </c>
      <c r="F17" s="5">
        <f t="shared" si="1"/>
        <v>19.29257247070904</v>
      </c>
    </row>
    <row r="18" spans="1:6">
      <c r="A18" s="2" t="s">
        <v>65</v>
      </c>
      <c r="B18" s="2" t="s">
        <v>13</v>
      </c>
      <c r="C18" s="14">
        <f>INDEX('Data - Expenditures'!$C$2:$R$53,MATCH($B18,'Data - Expenditures'!$B$2:$B$53,0),MATCH($H$1,'Data - Expenditures'!$C$1:$R$1,0))</f>
        <v>1964844</v>
      </c>
      <c r="D18" s="11">
        <f t="shared" si="0"/>
        <v>2163785</v>
      </c>
      <c r="E18" s="16">
        <f>INDEX('Data - Charges'!$C$2:$R$53,MATCH($B18,'Data - Charges'!$B$2:$B$53,0),MATCH($H$1,'Data - Charges'!$C$1:$R$1,0))</f>
        <v>198941</v>
      </c>
      <c r="F18" s="5">
        <f t="shared" si="1"/>
        <v>9.1941204879412695</v>
      </c>
    </row>
    <row r="19" spans="1:6">
      <c r="A19" s="2" t="s">
        <v>66</v>
      </c>
      <c r="B19" s="2" t="s">
        <v>14</v>
      </c>
      <c r="C19" s="14">
        <f>INDEX('Data - Expenditures'!$C$2:$R$53,MATCH($B19,'Data - Expenditures'!$B$2:$B$53,0),MATCH($H$1,'Data - Expenditures'!$C$1:$R$1,0))</f>
        <v>1058175</v>
      </c>
      <c r="D19" s="11">
        <f t="shared" si="0"/>
        <v>1110697</v>
      </c>
      <c r="E19" s="16">
        <f>INDEX('Data - Charges'!$C$2:$R$53,MATCH($B19,'Data - Charges'!$B$2:$B$53,0),MATCH($H$1,'Data - Charges'!$C$1:$R$1,0))</f>
        <v>52522</v>
      </c>
      <c r="F19" s="5">
        <f t="shared" si="1"/>
        <v>4.7287424022933342</v>
      </c>
    </row>
    <row r="20" spans="1:6">
      <c r="A20" s="2" t="s">
        <v>67</v>
      </c>
      <c r="B20" s="2" t="s">
        <v>15</v>
      </c>
      <c r="C20" s="14">
        <f>INDEX('Data - Expenditures'!$C$2:$R$53,MATCH($B20,'Data - Expenditures'!$B$2:$B$53,0),MATCH($H$1,'Data - Expenditures'!$C$1:$R$1,0))</f>
        <v>226959</v>
      </c>
      <c r="D20" s="11">
        <f t="shared" si="0"/>
        <v>248748</v>
      </c>
      <c r="E20" s="16">
        <f>INDEX('Data - Charges'!$C$2:$R$53,MATCH($B20,'Data - Charges'!$B$2:$B$53,0),MATCH($H$1,'Data - Charges'!$C$1:$R$1,0))</f>
        <v>21789</v>
      </c>
      <c r="F20" s="5">
        <f t="shared" si="1"/>
        <v>8.7594674128033194</v>
      </c>
    </row>
    <row r="21" spans="1:6">
      <c r="A21" s="2" t="s">
        <v>68</v>
      </c>
      <c r="B21" s="2" t="s">
        <v>16</v>
      </c>
      <c r="C21" s="14">
        <f>INDEX('Data - Expenditures'!$C$2:$R$53,MATCH($B21,'Data - Expenditures'!$B$2:$B$53,0),MATCH($H$1,'Data - Expenditures'!$C$1:$R$1,0))</f>
        <v>234666</v>
      </c>
      <c r="D21" s="11">
        <f t="shared" si="0"/>
        <v>273677</v>
      </c>
      <c r="E21" s="16">
        <f>INDEX('Data - Charges'!$C$2:$R$53,MATCH($B21,'Data - Charges'!$B$2:$B$53,0),MATCH($H$1,'Data - Charges'!$C$1:$R$1,0))</f>
        <v>39011</v>
      </c>
      <c r="F21" s="5">
        <f t="shared" si="1"/>
        <v>14.254394779247068</v>
      </c>
    </row>
    <row r="22" spans="1:6">
      <c r="A22" s="2" t="s">
        <v>69</v>
      </c>
      <c r="B22" s="2" t="s">
        <v>17</v>
      </c>
      <c r="C22" s="14">
        <f>INDEX('Data - Expenditures'!$C$2:$R$53,MATCH($B22,'Data - Expenditures'!$B$2:$B$53,0),MATCH($H$1,'Data - Expenditures'!$C$1:$R$1,0))</f>
        <v>412943</v>
      </c>
      <c r="D22" s="11">
        <f t="shared" si="0"/>
        <v>449460</v>
      </c>
      <c r="E22" s="16">
        <f>INDEX('Data - Charges'!$C$2:$R$53,MATCH($B22,'Data - Charges'!$B$2:$B$53,0),MATCH($H$1,'Data - Charges'!$C$1:$R$1,0))</f>
        <v>36517</v>
      </c>
      <c r="F22" s="5">
        <f t="shared" si="1"/>
        <v>8.1246384550349315</v>
      </c>
    </row>
    <row r="23" spans="1:6">
      <c r="A23" s="2" t="s">
        <v>70</v>
      </c>
      <c r="B23" s="2" t="s">
        <v>18</v>
      </c>
      <c r="C23" s="14">
        <f>INDEX('Data - Expenditures'!$C$2:$R$53,MATCH($B23,'Data - Expenditures'!$B$2:$B$53,0),MATCH($H$1,'Data - Expenditures'!$C$1:$R$1,0))</f>
        <v>1436066</v>
      </c>
      <c r="D23" s="11">
        <f t="shared" si="0"/>
        <v>1501763</v>
      </c>
      <c r="E23" s="16">
        <f>INDEX('Data - Charges'!$C$2:$R$53,MATCH($B23,'Data - Charges'!$B$2:$B$53,0),MATCH($H$1,'Data - Charges'!$C$1:$R$1,0))</f>
        <v>65697</v>
      </c>
      <c r="F23" s="5">
        <f t="shared" si="1"/>
        <v>4.3746583182566097</v>
      </c>
    </row>
    <row r="24" spans="1:6">
      <c r="A24" s="2" t="s">
        <v>71</v>
      </c>
      <c r="B24" s="2" t="s">
        <v>19</v>
      </c>
      <c r="C24" s="14">
        <f>INDEX('Data - Expenditures'!$C$2:$R$53,MATCH($B24,'Data - Expenditures'!$B$2:$B$53,0),MATCH($H$1,'Data - Expenditures'!$C$1:$R$1,0))</f>
        <v>304506</v>
      </c>
      <c r="D24" s="11">
        <f t="shared" si="0"/>
        <v>340103</v>
      </c>
      <c r="E24" s="16">
        <f>INDEX('Data - Charges'!$C$2:$R$53,MATCH($B24,'Data - Charges'!$B$2:$B$53,0),MATCH($H$1,'Data - Charges'!$C$1:$R$1,0))</f>
        <v>35597</v>
      </c>
      <c r="F24" s="5">
        <f t="shared" si="1"/>
        <v>10.4665351378847</v>
      </c>
    </row>
    <row r="25" spans="1:6">
      <c r="A25" s="2" t="s">
        <v>72</v>
      </c>
      <c r="B25" s="2" t="s">
        <v>20</v>
      </c>
      <c r="C25" s="14">
        <f>INDEX('Data - Expenditures'!$C$2:$R$53,MATCH($B25,'Data - Expenditures'!$B$2:$B$53,0),MATCH($H$1,'Data - Expenditures'!$C$1:$R$1,0))</f>
        <v>1212078</v>
      </c>
      <c r="D25" s="11">
        <f t="shared" si="0"/>
        <v>1392445</v>
      </c>
      <c r="E25" s="16">
        <f>INDEX('Data - Charges'!$C$2:$R$53,MATCH($B25,'Data - Charges'!$B$2:$B$53,0),MATCH($H$1,'Data - Charges'!$C$1:$R$1,0))</f>
        <v>180367</v>
      </c>
      <c r="F25" s="5">
        <f t="shared" si="1"/>
        <v>12.953258476995499</v>
      </c>
    </row>
    <row r="26" spans="1:6">
      <c r="A26" s="2" t="s">
        <v>73</v>
      </c>
      <c r="B26" s="2" t="s">
        <v>21</v>
      </c>
      <c r="C26" s="14">
        <f>INDEX('Data - Expenditures'!$C$2:$R$53,MATCH($B26,'Data - Expenditures'!$B$2:$B$53,0),MATCH($H$1,'Data - Expenditures'!$C$1:$R$1,0))</f>
        <v>2581039</v>
      </c>
      <c r="D26" s="11">
        <f t="shared" si="0"/>
        <v>2936705</v>
      </c>
      <c r="E26" s="16">
        <f>INDEX('Data - Charges'!$C$2:$R$53,MATCH($B26,'Data - Charges'!$B$2:$B$53,0),MATCH($H$1,'Data - Charges'!$C$1:$R$1,0))</f>
        <v>355666</v>
      </c>
      <c r="F26" s="5">
        <f t="shared" si="1"/>
        <v>12.11105643910437</v>
      </c>
    </row>
    <row r="27" spans="1:6">
      <c r="A27" s="2" t="s">
        <v>74</v>
      </c>
      <c r="B27" s="2" t="s">
        <v>22</v>
      </c>
      <c r="C27" s="14">
        <f>INDEX('Data - Expenditures'!$C$2:$R$53,MATCH($B27,'Data - Expenditures'!$B$2:$B$53,0),MATCH($H$1,'Data - Expenditures'!$C$1:$R$1,0))</f>
        <v>1279152</v>
      </c>
      <c r="D27" s="11">
        <f t="shared" si="0"/>
        <v>1344974</v>
      </c>
      <c r="E27" s="16">
        <f>INDEX('Data - Charges'!$C$2:$R$53,MATCH($B27,'Data - Charges'!$B$2:$B$53,0),MATCH($H$1,'Data - Charges'!$C$1:$R$1,0))</f>
        <v>65822</v>
      </c>
      <c r="F27" s="5">
        <f t="shared" si="1"/>
        <v>4.8939236000101118</v>
      </c>
    </row>
    <row r="28" spans="1:6">
      <c r="A28" s="2" t="s">
        <v>75</v>
      </c>
      <c r="B28" s="2" t="s">
        <v>23</v>
      </c>
      <c r="C28" s="14">
        <f>INDEX('Data - Expenditures'!$C$2:$R$53,MATCH($B28,'Data - Expenditures'!$B$2:$B$53,0),MATCH($H$1,'Data - Expenditures'!$C$1:$R$1,0))</f>
        <v>725054</v>
      </c>
      <c r="D28" s="11">
        <f t="shared" si="0"/>
        <v>923670</v>
      </c>
      <c r="E28" s="16">
        <f>INDEX('Data - Charges'!$C$2:$R$53,MATCH($B28,'Data - Charges'!$B$2:$B$53,0),MATCH($H$1,'Data - Charges'!$C$1:$R$1,0))</f>
        <v>198616</v>
      </c>
      <c r="F28" s="5">
        <f t="shared" si="1"/>
        <v>21.502917708705489</v>
      </c>
    </row>
    <row r="29" spans="1:6">
      <c r="A29" s="2" t="s">
        <v>76</v>
      </c>
      <c r="B29" s="2" t="s">
        <v>24</v>
      </c>
      <c r="C29" s="14">
        <f>INDEX('Data - Expenditures'!$C$2:$R$53,MATCH($B29,'Data - Expenditures'!$B$2:$B$53,0),MATCH($H$1,'Data - Expenditures'!$C$1:$R$1,0))</f>
        <v>297025</v>
      </c>
      <c r="D29" s="11">
        <f t="shared" si="0"/>
        <v>326461</v>
      </c>
      <c r="E29" s="16">
        <f>INDEX('Data - Charges'!$C$2:$R$53,MATCH($B29,'Data - Charges'!$B$2:$B$53,0),MATCH($H$1,'Data - Charges'!$C$1:$R$1,0))</f>
        <v>29436</v>
      </c>
      <c r="F29" s="5">
        <f t="shared" si="1"/>
        <v>9.0166972471443749</v>
      </c>
    </row>
    <row r="30" spans="1:6">
      <c r="A30" s="2" t="s">
        <v>77</v>
      </c>
      <c r="B30" s="2" t="s">
        <v>25</v>
      </c>
      <c r="C30" s="14">
        <f>INDEX('Data - Expenditures'!$C$2:$R$53,MATCH($B30,'Data - Expenditures'!$B$2:$B$53,0),MATCH($H$1,'Data - Expenditures'!$C$1:$R$1,0))</f>
        <v>595800</v>
      </c>
      <c r="D30" s="11">
        <f t="shared" si="0"/>
        <v>655581</v>
      </c>
      <c r="E30" s="16">
        <f>INDEX('Data - Charges'!$C$2:$R$53,MATCH($B30,'Data - Charges'!$B$2:$B$53,0),MATCH($H$1,'Data - Charges'!$C$1:$R$1,0))</f>
        <v>59781</v>
      </c>
      <c r="F30" s="5">
        <f t="shared" si="1"/>
        <v>9.1187816608474019</v>
      </c>
    </row>
    <row r="31" spans="1:6">
      <c r="A31" s="2" t="s">
        <v>78</v>
      </c>
      <c r="B31" s="2" t="s">
        <v>26</v>
      </c>
      <c r="C31" s="14">
        <f>INDEX('Data - Expenditures'!$C$2:$R$53,MATCH($B31,'Data - Expenditures'!$B$2:$B$53,0),MATCH($H$1,'Data - Expenditures'!$C$1:$R$1,0))</f>
        <v>103973</v>
      </c>
      <c r="D31" s="11">
        <f t="shared" si="0"/>
        <v>113499</v>
      </c>
      <c r="E31" s="16">
        <f>INDEX('Data - Charges'!$C$2:$R$53,MATCH($B31,'Data - Charges'!$B$2:$B$53,0),MATCH($H$1,'Data - Charges'!$C$1:$R$1,0))</f>
        <v>9526</v>
      </c>
      <c r="F31" s="5">
        <f t="shared" si="1"/>
        <v>8.3930254892113592</v>
      </c>
    </row>
    <row r="32" spans="1:6">
      <c r="A32" s="2" t="s">
        <v>79</v>
      </c>
      <c r="B32" s="2" t="s">
        <v>27</v>
      </c>
      <c r="C32" s="14">
        <f>INDEX('Data - Expenditures'!$C$2:$R$53,MATCH($B32,'Data - Expenditures'!$B$2:$B$53,0),MATCH($H$1,'Data - Expenditures'!$C$1:$R$1,0))</f>
        <v>149313</v>
      </c>
      <c r="D32" s="11">
        <f t="shared" si="0"/>
        <v>193804</v>
      </c>
      <c r="E32" s="16">
        <f>INDEX('Data - Charges'!$C$2:$R$53,MATCH($B32,'Data - Charges'!$B$2:$B$53,0),MATCH($H$1,'Data - Charges'!$C$1:$R$1,0))</f>
        <v>44491</v>
      </c>
      <c r="F32" s="5">
        <f t="shared" si="1"/>
        <v>22.956698520154383</v>
      </c>
    </row>
    <row r="33" spans="1:6">
      <c r="A33" s="2" t="s">
        <v>80</v>
      </c>
      <c r="B33" s="2" t="s">
        <v>28</v>
      </c>
      <c r="C33" s="14">
        <f>INDEX('Data - Expenditures'!$C$2:$R$53,MATCH($B33,'Data - Expenditures'!$B$2:$B$53,0),MATCH($H$1,'Data - Expenditures'!$C$1:$R$1,0))</f>
        <v>148560</v>
      </c>
      <c r="D33" s="11">
        <f t="shared" si="0"/>
        <v>296933</v>
      </c>
      <c r="E33" s="16">
        <f>INDEX('Data - Charges'!$C$2:$R$53,MATCH($B33,'Data - Charges'!$B$2:$B$53,0),MATCH($H$1,'Data - Charges'!$C$1:$R$1,0))</f>
        <v>148373</v>
      </c>
      <c r="F33" s="5">
        <f t="shared" si="1"/>
        <v>49.968511415033021</v>
      </c>
    </row>
    <row r="34" spans="1:6">
      <c r="A34" s="2" t="s">
        <v>81</v>
      </c>
      <c r="B34" s="2" t="s">
        <v>29</v>
      </c>
      <c r="C34" s="14">
        <f>INDEX('Data - Expenditures'!$C$2:$R$53,MATCH($B34,'Data - Expenditures'!$B$2:$B$53,0),MATCH($H$1,'Data - Expenditures'!$C$1:$R$1,0))</f>
        <v>179712</v>
      </c>
      <c r="D34" s="11">
        <f t="shared" si="0"/>
        <v>212492</v>
      </c>
      <c r="E34" s="16">
        <f>INDEX('Data - Charges'!$C$2:$R$53,MATCH($B34,'Data - Charges'!$B$2:$B$53,0),MATCH($H$1,'Data - Charges'!$C$1:$R$1,0))</f>
        <v>32780</v>
      </c>
      <c r="F34" s="5">
        <f t="shared" si="1"/>
        <v>15.426463113905465</v>
      </c>
    </row>
    <row r="35" spans="1:6">
      <c r="A35" s="2" t="s">
        <v>82</v>
      </c>
      <c r="B35" s="2" t="s">
        <v>30</v>
      </c>
      <c r="C35" s="14">
        <f>INDEX('Data - Expenditures'!$C$2:$R$53,MATCH($B35,'Data - Expenditures'!$B$2:$B$53,0),MATCH($H$1,'Data - Expenditures'!$C$1:$R$1,0))</f>
        <v>1161856</v>
      </c>
      <c r="D35" s="11">
        <f t="shared" si="0"/>
        <v>1366797</v>
      </c>
      <c r="E35" s="16">
        <f>INDEX('Data - Charges'!$C$2:$R$53,MATCH($B35,'Data - Charges'!$B$2:$B$53,0),MATCH($H$1,'Data - Charges'!$C$1:$R$1,0))</f>
        <v>204941</v>
      </c>
      <c r="F35" s="5">
        <f t="shared" si="1"/>
        <v>14.994252987093182</v>
      </c>
    </row>
    <row r="36" spans="1:6">
      <c r="A36" s="2" t="s">
        <v>83</v>
      </c>
      <c r="B36" s="2" t="s">
        <v>31</v>
      </c>
      <c r="C36" s="14">
        <f>INDEX('Data - Expenditures'!$C$2:$R$53,MATCH($B36,'Data - Expenditures'!$B$2:$B$53,0),MATCH($H$1,'Data - Expenditures'!$C$1:$R$1,0))</f>
        <v>169015</v>
      </c>
      <c r="D36" s="11">
        <f t="shared" si="0"/>
        <v>189912</v>
      </c>
      <c r="E36" s="16">
        <f>INDEX('Data - Charges'!$C$2:$R$53,MATCH($B36,'Data - Charges'!$B$2:$B$53,0),MATCH($H$1,'Data - Charges'!$C$1:$R$1,0))</f>
        <v>20897</v>
      </c>
      <c r="F36" s="5">
        <f t="shared" si="1"/>
        <v>11.003517418593875</v>
      </c>
    </row>
    <row r="37" spans="1:6">
      <c r="A37" s="2" t="s">
        <v>84</v>
      </c>
      <c r="B37" s="2" t="s">
        <v>32</v>
      </c>
      <c r="C37" s="14">
        <f>INDEX('Data - Expenditures'!$C$2:$R$53,MATCH($B37,'Data - Expenditures'!$B$2:$B$53,0),MATCH($H$1,'Data - Expenditures'!$C$1:$R$1,0))</f>
        <v>4762704</v>
      </c>
      <c r="D37" s="11">
        <f t="shared" si="0"/>
        <v>5913884</v>
      </c>
      <c r="E37" s="16">
        <f>INDEX('Data - Charges'!$C$2:$R$53,MATCH($B37,'Data - Charges'!$B$2:$B$53,0),MATCH($H$1,'Data - Charges'!$C$1:$R$1,0))</f>
        <v>1151180</v>
      </c>
      <c r="F37" s="5">
        <f t="shared" si="1"/>
        <v>19.465718299513483</v>
      </c>
    </row>
    <row r="38" spans="1:6">
      <c r="A38" s="2" t="s">
        <v>85</v>
      </c>
      <c r="B38" s="2" t="s">
        <v>33</v>
      </c>
      <c r="C38" s="14">
        <f>INDEX('Data - Expenditures'!$C$2:$R$53,MATCH($B38,'Data - Expenditures'!$B$2:$B$53,0),MATCH($H$1,'Data - Expenditures'!$C$1:$R$1,0))</f>
        <v>1332947</v>
      </c>
      <c r="D38" s="11">
        <f t="shared" si="0"/>
        <v>1449325</v>
      </c>
      <c r="E38" s="16">
        <f>INDEX('Data - Charges'!$C$2:$R$53,MATCH($B38,'Data - Charges'!$B$2:$B$53,0),MATCH($H$1,'Data - Charges'!$C$1:$R$1,0))</f>
        <v>116378</v>
      </c>
      <c r="F38" s="5">
        <f t="shared" si="1"/>
        <v>8.0298069791109654</v>
      </c>
    </row>
    <row r="39" spans="1:6">
      <c r="A39" s="2" t="s">
        <v>86</v>
      </c>
      <c r="B39" s="2" t="s">
        <v>34</v>
      </c>
      <c r="C39" s="14">
        <f>INDEX('Data - Expenditures'!$C$2:$R$53,MATCH($B39,'Data - Expenditures'!$B$2:$B$53,0),MATCH($H$1,'Data - Expenditures'!$C$1:$R$1,0))</f>
        <v>71711</v>
      </c>
      <c r="D39" s="11">
        <f t="shared" si="0"/>
        <v>85518</v>
      </c>
      <c r="E39" s="16">
        <f>INDEX('Data - Charges'!$C$2:$R$53,MATCH($B39,'Data - Charges'!$B$2:$B$53,0),MATCH($H$1,'Data - Charges'!$C$1:$R$1,0))</f>
        <v>13807</v>
      </c>
      <c r="F39" s="5">
        <f t="shared" si="1"/>
        <v>16.145139035056946</v>
      </c>
    </row>
    <row r="40" spans="1:6">
      <c r="A40" s="2" t="s">
        <v>87</v>
      </c>
      <c r="B40" s="2" t="s">
        <v>35</v>
      </c>
      <c r="C40" s="14">
        <f>INDEX('Data - Expenditures'!$C$2:$R$53,MATCH($B40,'Data - Expenditures'!$B$2:$B$53,0),MATCH($H$1,'Data - Expenditures'!$C$1:$R$1,0))</f>
        <v>2206959</v>
      </c>
      <c r="D40" s="11">
        <f t="shared" si="0"/>
        <v>2340714</v>
      </c>
      <c r="E40" s="16">
        <f>INDEX('Data - Charges'!$C$2:$R$53,MATCH($B40,'Data - Charges'!$B$2:$B$53,0),MATCH($H$1,'Data - Charges'!$C$1:$R$1,0))</f>
        <v>133755</v>
      </c>
      <c r="F40" s="5">
        <f t="shared" si="1"/>
        <v>5.7142820523993967</v>
      </c>
    </row>
    <row r="41" spans="1:6">
      <c r="A41" s="2" t="s">
        <v>88</v>
      </c>
      <c r="B41" s="2" t="s">
        <v>36</v>
      </c>
      <c r="C41" s="14">
        <f>INDEX('Data - Expenditures'!$C$2:$R$53,MATCH($B41,'Data - Expenditures'!$B$2:$B$53,0),MATCH($H$1,'Data - Expenditures'!$C$1:$R$1,0))</f>
        <v>430076</v>
      </c>
      <c r="D41" s="11">
        <f t="shared" si="0"/>
        <v>479116</v>
      </c>
      <c r="E41" s="16">
        <f>INDEX('Data - Charges'!$C$2:$R$53,MATCH($B41,'Data - Charges'!$B$2:$B$53,0),MATCH($H$1,'Data - Charges'!$C$1:$R$1,0))</f>
        <v>49040</v>
      </c>
      <c r="F41" s="5">
        <f t="shared" si="1"/>
        <v>10.235517077283998</v>
      </c>
    </row>
    <row r="42" spans="1:6">
      <c r="A42" s="2" t="s">
        <v>89</v>
      </c>
      <c r="B42" s="2" t="s">
        <v>37</v>
      </c>
      <c r="C42" s="14">
        <f>INDEX('Data - Expenditures'!$C$2:$R$53,MATCH($B42,'Data - Expenditures'!$B$2:$B$53,0),MATCH($H$1,'Data - Expenditures'!$C$1:$R$1,0))</f>
        <v>575307</v>
      </c>
      <c r="D42" s="11">
        <f t="shared" si="0"/>
        <v>637186</v>
      </c>
      <c r="E42" s="16">
        <f>INDEX('Data - Charges'!$C$2:$R$53,MATCH($B42,'Data - Charges'!$B$2:$B$53,0),MATCH($H$1,'Data - Charges'!$C$1:$R$1,0))</f>
        <v>61879</v>
      </c>
      <c r="F42" s="5">
        <f t="shared" si="1"/>
        <v>9.7112930918130651</v>
      </c>
    </row>
    <row r="43" spans="1:6">
      <c r="A43" s="2" t="s">
        <v>90</v>
      </c>
      <c r="B43" s="2" t="s">
        <v>38</v>
      </c>
      <c r="C43" s="14">
        <f>INDEX('Data - Expenditures'!$C$2:$R$53,MATCH($B43,'Data - Expenditures'!$B$2:$B$53,0),MATCH($H$1,'Data - Expenditures'!$C$1:$R$1,0))</f>
        <v>1801349</v>
      </c>
      <c r="D43" s="11">
        <f t="shared" si="0"/>
        <v>2083001</v>
      </c>
      <c r="E43" s="16">
        <f>INDEX('Data - Charges'!$C$2:$R$53,MATCH($B43,'Data - Charges'!$B$2:$B$53,0),MATCH($H$1,'Data - Charges'!$C$1:$R$1,0))</f>
        <v>281652</v>
      </c>
      <c r="F43" s="5">
        <f t="shared" si="1"/>
        <v>13.521452942173335</v>
      </c>
    </row>
    <row r="44" spans="1:6">
      <c r="A44" s="2" t="s">
        <v>91</v>
      </c>
      <c r="B44" s="2" t="s">
        <v>39</v>
      </c>
      <c r="C44" s="14">
        <f>INDEX('Data - Expenditures'!$C$2:$R$53,MATCH($B44,'Data - Expenditures'!$B$2:$B$53,0),MATCH($H$1,'Data - Expenditures'!$C$1:$R$1,0))</f>
        <v>181574</v>
      </c>
      <c r="D44" s="11">
        <f t="shared" si="0"/>
        <v>222531</v>
      </c>
      <c r="E44" s="16">
        <f>INDEX('Data - Charges'!$C$2:$R$53,MATCH($B44,'Data - Charges'!$B$2:$B$53,0),MATCH($H$1,'Data - Charges'!$C$1:$R$1,0))</f>
        <v>40957</v>
      </c>
      <c r="F44" s="5">
        <f t="shared" si="1"/>
        <v>18.405076146694167</v>
      </c>
    </row>
    <row r="45" spans="1:6">
      <c r="A45" s="2" t="s">
        <v>92</v>
      </c>
      <c r="B45" s="2" t="s">
        <v>40</v>
      </c>
      <c r="C45" s="14">
        <f>INDEX('Data - Expenditures'!$C$2:$R$53,MATCH($B45,'Data - Expenditures'!$B$2:$B$53,0),MATCH($H$1,'Data - Expenditures'!$C$1:$R$1,0))</f>
        <v>443577</v>
      </c>
      <c r="D45" s="11">
        <f t="shared" si="0"/>
        <v>502350</v>
      </c>
      <c r="E45" s="16">
        <f>INDEX('Data - Charges'!$C$2:$R$53,MATCH($B45,'Data - Charges'!$B$2:$B$53,0),MATCH($H$1,'Data - Charges'!$C$1:$R$1,0))</f>
        <v>58773</v>
      </c>
      <c r="F45" s="5">
        <f t="shared" si="1"/>
        <v>11.699611824425201</v>
      </c>
    </row>
    <row r="46" spans="1:6">
      <c r="A46" s="2" t="s">
        <v>93</v>
      </c>
      <c r="B46" s="2" t="s">
        <v>41</v>
      </c>
      <c r="C46" s="14">
        <f>INDEX('Data - Expenditures'!$C$2:$R$53,MATCH($B46,'Data - Expenditures'!$B$2:$B$53,0),MATCH($H$1,'Data - Expenditures'!$C$1:$R$1,0))</f>
        <v>96956</v>
      </c>
      <c r="D46" s="11">
        <f t="shared" si="0"/>
        <v>107194</v>
      </c>
      <c r="E46" s="16">
        <f>INDEX('Data - Charges'!$C$2:$R$53,MATCH($B46,'Data - Charges'!$B$2:$B$53,0),MATCH($H$1,'Data - Charges'!$C$1:$R$1,0))</f>
        <v>10238</v>
      </c>
      <c r="F46" s="5">
        <f t="shared" si="1"/>
        <v>9.5509077000578397</v>
      </c>
    </row>
    <row r="47" spans="1:6">
      <c r="A47" s="2" t="s">
        <v>94</v>
      </c>
      <c r="B47" s="2" t="s">
        <v>42</v>
      </c>
      <c r="C47" s="14">
        <f>INDEX('Data - Expenditures'!$C$2:$R$53,MATCH($B47,'Data - Expenditures'!$B$2:$B$53,0),MATCH($H$1,'Data - Expenditures'!$C$1:$R$1,0))</f>
        <v>890561</v>
      </c>
      <c r="D47" s="11">
        <f t="shared" si="0"/>
        <v>988493</v>
      </c>
      <c r="E47" s="16">
        <f>INDEX('Data - Charges'!$C$2:$R$53,MATCH($B47,'Data - Charges'!$B$2:$B$53,0),MATCH($H$1,'Data - Charges'!$C$1:$R$1,0))</f>
        <v>97932</v>
      </c>
      <c r="F47" s="5">
        <f t="shared" si="1"/>
        <v>9.9072021754327046</v>
      </c>
    </row>
    <row r="48" spans="1:6">
      <c r="A48" s="2" t="s">
        <v>95</v>
      </c>
      <c r="B48" s="2" t="s">
        <v>43</v>
      </c>
      <c r="C48" s="14">
        <f>INDEX('Data - Expenditures'!$C$2:$R$53,MATCH($B48,'Data - Expenditures'!$B$2:$B$53,0),MATCH($H$1,'Data - Expenditures'!$C$1:$R$1,0))</f>
        <v>1945222</v>
      </c>
      <c r="D48" s="11">
        <f t="shared" si="0"/>
        <v>2192953</v>
      </c>
      <c r="E48" s="16">
        <f>INDEX('Data - Charges'!$C$2:$R$53,MATCH($B48,'Data - Charges'!$B$2:$B$53,0),MATCH($H$1,'Data - Charges'!$C$1:$R$1,0))</f>
        <v>247731</v>
      </c>
      <c r="F48" s="5">
        <f t="shared" si="1"/>
        <v>11.296685337077447</v>
      </c>
    </row>
    <row r="49" spans="1:6">
      <c r="A49" s="2" t="s">
        <v>97</v>
      </c>
      <c r="B49" s="2" t="s">
        <v>45</v>
      </c>
      <c r="C49" s="14">
        <f>INDEX('Data - Expenditures'!$C$2:$R$53,MATCH($B49,'Data - Expenditures'!$B$2:$B$53,0),MATCH($H$1,'Data - Expenditures'!$C$1:$R$1,0))</f>
        <v>343067</v>
      </c>
      <c r="D49" s="11">
        <f t="shared" si="0"/>
        <v>373162</v>
      </c>
      <c r="E49" s="16">
        <f>INDEX('Data - Charges'!$C$2:$R$53,MATCH($B49,'Data - Charges'!$B$2:$B$53,0),MATCH($H$1,'Data - Charges'!$C$1:$R$1,0))</f>
        <v>30095</v>
      </c>
      <c r="F49" s="5">
        <f t="shared" si="1"/>
        <v>8.0648619098407668</v>
      </c>
    </row>
    <row r="50" spans="1:6">
      <c r="A50" s="2" t="s">
        <v>98</v>
      </c>
      <c r="B50" s="2" t="s">
        <v>46</v>
      </c>
      <c r="C50" s="14">
        <f>INDEX('Data - Expenditures'!$C$2:$R$53,MATCH($B50,'Data - Expenditures'!$B$2:$B$53,0),MATCH($H$1,'Data - Expenditures'!$C$1:$R$1,0))</f>
        <v>127473</v>
      </c>
      <c r="D50" s="11">
        <f t="shared" si="0"/>
        <v>140400</v>
      </c>
      <c r="E50" s="16">
        <f>INDEX('Data - Charges'!$C$2:$R$53,MATCH($B50,'Data - Charges'!$B$2:$B$53,0),MATCH($H$1,'Data - Charges'!$C$1:$R$1,0))</f>
        <v>12927</v>
      </c>
      <c r="F50" s="5">
        <f t="shared" si="1"/>
        <v>9.2072649572649574</v>
      </c>
    </row>
    <row r="51" spans="1:6">
      <c r="A51" s="2" t="s">
        <v>99</v>
      </c>
      <c r="B51" s="2" t="s">
        <v>47</v>
      </c>
      <c r="C51" s="14">
        <f>INDEX('Data - Expenditures'!$C$2:$R$53,MATCH($B51,'Data - Expenditures'!$B$2:$B$53,0),MATCH($H$1,'Data - Expenditures'!$C$1:$R$1,0))</f>
        <v>887587</v>
      </c>
      <c r="D51" s="11">
        <f t="shared" si="0"/>
        <v>1014768</v>
      </c>
      <c r="E51" s="16">
        <f>INDEX('Data - Charges'!$C$2:$R$53,MATCH($B51,'Data - Charges'!$B$2:$B$53,0),MATCH($H$1,'Data - Charges'!$C$1:$R$1,0))</f>
        <v>127181</v>
      </c>
      <c r="F51" s="5">
        <f t="shared" si="1"/>
        <v>12.533012471816217</v>
      </c>
    </row>
    <row r="52" spans="1:6">
      <c r="A52" s="2" t="s">
        <v>100</v>
      </c>
      <c r="B52" s="2" t="s">
        <v>48</v>
      </c>
      <c r="C52" s="14">
        <f>INDEX('Data - Expenditures'!$C$2:$R$53,MATCH($B52,'Data - Expenditures'!$B$2:$B$53,0),MATCH($H$1,'Data - Expenditures'!$C$1:$R$1,0))</f>
        <v>1008168</v>
      </c>
      <c r="D52" s="11">
        <f t="shared" si="0"/>
        <v>1261625</v>
      </c>
      <c r="E52" s="16">
        <f>INDEX('Data - Charges'!$C$2:$R$53,MATCH($B52,'Data - Charges'!$B$2:$B$53,0),MATCH($H$1,'Data - Charges'!$C$1:$R$1,0))</f>
        <v>253457</v>
      </c>
      <c r="F52" s="5">
        <f t="shared" si="1"/>
        <v>20.089725552363024</v>
      </c>
    </row>
    <row r="53" spans="1:6">
      <c r="A53" s="2" t="s">
        <v>101</v>
      </c>
      <c r="B53" s="2" t="s">
        <v>49</v>
      </c>
      <c r="C53" s="14">
        <f>INDEX('Data - Expenditures'!$C$2:$R$53,MATCH($B53,'Data - Expenditures'!$B$2:$B$53,0),MATCH($H$1,'Data - Expenditures'!$C$1:$R$1,0))</f>
        <v>131829</v>
      </c>
      <c r="D53" s="11">
        <f t="shared" si="0"/>
        <v>158838</v>
      </c>
      <c r="E53" s="16">
        <f>INDEX('Data - Charges'!$C$2:$R$53,MATCH($B53,'Data - Charges'!$B$2:$B$53,0),MATCH($H$1,'Data - Charges'!$C$1:$R$1,0))</f>
        <v>27009</v>
      </c>
      <c r="F53" s="5">
        <f t="shared" si="1"/>
        <v>17.004117402636648</v>
      </c>
    </row>
    <row r="54" spans="1:6">
      <c r="A54" s="2" t="s">
        <v>102</v>
      </c>
      <c r="B54" s="2" t="s">
        <v>50</v>
      </c>
      <c r="C54" s="14">
        <f>INDEX('Data - Expenditures'!$C$2:$R$53,MATCH($B54,'Data - Expenditures'!$B$2:$B$53,0),MATCH($H$1,'Data - Expenditures'!$C$1:$R$1,0))</f>
        <v>264917</v>
      </c>
      <c r="D54" s="11">
        <f t="shared" si="0"/>
        <v>350987</v>
      </c>
      <c r="E54" s="16">
        <f>INDEX('Data - Charges'!$C$2:$R$53,MATCH($B54,'Data - Charges'!$B$2:$B$53,0),MATCH($H$1,'Data - Charges'!$C$1:$R$1,0))</f>
        <v>86070</v>
      </c>
      <c r="F54" s="5">
        <f t="shared" si="1"/>
        <v>24.522275753802848</v>
      </c>
    </row>
    <row r="55" spans="1:6">
      <c r="A55" s="3" t="s">
        <v>103</v>
      </c>
      <c r="B55" s="3" t="s">
        <v>51</v>
      </c>
      <c r="C55" s="15">
        <f>INDEX('Data - Expenditures'!$C$2:$R$53,MATCH($B55,'Data - Expenditures'!$B$2:$B$53,0),MATCH($H$1,'Data - Expenditures'!$C$1:$R$1,0))</f>
        <v>17428</v>
      </c>
      <c r="D55" s="12">
        <f t="shared" si="0"/>
        <v>20732</v>
      </c>
      <c r="E55" s="17">
        <f>INDEX('Data - Charges'!$C$2:$R$53,MATCH($B55,'Data - Charges'!$B$2:$B$53,0),MATCH($H$1,'Data - Charges'!$C$1:$R$1,0))</f>
        <v>3304</v>
      </c>
      <c r="F55" s="6">
        <f t="shared" si="1"/>
        <v>15.936716187536176</v>
      </c>
    </row>
    <row r="56" spans="1:6" ht="15" customHeight="1">
      <c r="A56" s="43" t="s">
        <v>148</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37" workbookViewId="0">
      <selection sqref="A1:F1"/>
    </sheetView>
  </sheetViews>
  <sheetFormatPr defaultColWidth="11.42578125" defaultRowHeight="15"/>
  <cols>
    <col min="1" max="1" width="5.5703125" bestFit="1" customWidth="1"/>
    <col min="2" max="2" width="18.7109375" bestFit="1" customWidth="1"/>
    <col min="3" max="3" width="19.7109375" customWidth="1"/>
    <col min="4" max="4" width="17.85546875" bestFit="1" customWidth="1"/>
    <col min="5" max="5" width="10.5703125" bestFit="1" customWidth="1"/>
    <col min="6" max="6" width="20.140625" customWidth="1"/>
  </cols>
  <sheetData>
    <row r="1" spans="1:10">
      <c r="A1" s="51" t="s">
        <v>124</v>
      </c>
      <c r="B1" s="52"/>
      <c r="C1" s="52"/>
      <c r="D1" s="52"/>
      <c r="E1" s="52"/>
      <c r="F1" s="53"/>
      <c r="H1" t="s">
        <v>133</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24446891</v>
      </c>
      <c r="D4" s="10">
        <f>C4+E4</f>
        <v>28977109</v>
      </c>
      <c r="E4" s="13">
        <f>INDEX('Data - Charges'!$C$2:$R$53,MATCH($B4,'Data - Charges'!$B$2:$B$53,0),MATCH($H$1,'Data - Charges'!$C$1:$R$1,0))</f>
        <v>4530218</v>
      </c>
      <c r="F4" s="4">
        <f>E4/D4*100</f>
        <v>15.633781824128832</v>
      </c>
    </row>
    <row r="5" spans="1:10">
      <c r="A5" s="2" t="s">
        <v>52</v>
      </c>
      <c r="B5" s="2" t="s">
        <v>0</v>
      </c>
      <c r="C5" s="14">
        <f>INDEX('Data - Expenditures'!$C$2:$R$53,MATCH($B5,'Data - Expenditures'!$B$2:$B$53,0),MATCH($H$1,'Data - Expenditures'!$C$1:$R$1,0))</f>
        <v>252781</v>
      </c>
      <c r="D5" s="11">
        <f>C5+E5</f>
        <v>261215</v>
      </c>
      <c r="E5" s="16">
        <f>INDEX('Data - Charges'!$C$2:$R$53,MATCH($B5,'Data - Charges'!$B$2:$B$53,0),MATCH($H$1,'Data - Charges'!$C$1:$R$1,0))</f>
        <v>8434</v>
      </c>
      <c r="F5" s="5">
        <f>E5/D5*100</f>
        <v>3.2287579197213021</v>
      </c>
    </row>
    <row r="6" spans="1:10">
      <c r="A6" s="2" t="s">
        <v>53</v>
      </c>
      <c r="B6" s="2" t="s">
        <v>1</v>
      </c>
      <c r="C6" s="14">
        <f>INDEX('Data - Expenditures'!$C$2:$R$53,MATCH($B6,'Data - Expenditures'!$B$2:$B$53,0),MATCH($H$1,'Data - Expenditures'!$C$1:$R$1,0))</f>
        <v>299641</v>
      </c>
      <c r="D6" s="11">
        <f t="shared" ref="D6:D55" si="0">C6+E6</f>
        <v>324468</v>
      </c>
      <c r="E6" s="16">
        <f>INDEX('Data - Charges'!$C$2:$R$53,MATCH($B6,'Data - Charges'!$B$2:$B$53,0),MATCH($H$1,'Data - Charges'!$C$1:$R$1,0))</f>
        <v>24827</v>
      </c>
      <c r="F6" s="5">
        <f t="shared" ref="F6:F55" si="1">E6/D6*100</f>
        <v>7.6516020069775763</v>
      </c>
    </row>
    <row r="7" spans="1:10">
      <c r="A7" s="2" t="s">
        <v>54</v>
      </c>
      <c r="B7" s="2" t="s">
        <v>2</v>
      </c>
      <c r="C7" s="14">
        <f>INDEX('Data - Expenditures'!$C$2:$R$53,MATCH($B7,'Data - Expenditures'!$B$2:$B$53,0),MATCH($H$1,'Data - Expenditures'!$C$1:$R$1,0))</f>
        <v>386158</v>
      </c>
      <c r="D7" s="11">
        <f t="shared" si="0"/>
        <v>510258</v>
      </c>
      <c r="E7" s="16">
        <f>INDEX('Data - Charges'!$C$2:$R$53,MATCH($B7,'Data - Charges'!$B$2:$B$53,0),MATCH($H$1,'Data - Charges'!$C$1:$R$1,0))</f>
        <v>124100</v>
      </c>
      <c r="F7" s="5">
        <f>E7/D7*100</f>
        <v>24.321029753575644</v>
      </c>
    </row>
    <row r="8" spans="1:10">
      <c r="A8" s="2" t="s">
        <v>55</v>
      </c>
      <c r="B8" s="2" t="s">
        <v>3</v>
      </c>
      <c r="C8" s="14">
        <f>INDEX('Data - Expenditures'!$C$2:$R$53,MATCH($B8,'Data - Expenditures'!$B$2:$B$53,0),MATCH($H$1,'Data - Expenditures'!$C$1:$R$1,0))</f>
        <v>236474</v>
      </c>
      <c r="D8" s="11">
        <f t="shared" si="0"/>
        <v>262338</v>
      </c>
      <c r="E8" s="16">
        <f>INDEX('Data - Charges'!$C$2:$R$53,MATCH($B8,'Data - Charges'!$B$2:$B$53,0),MATCH($H$1,'Data - Charges'!$C$1:$R$1,0))</f>
        <v>25864</v>
      </c>
      <c r="F8" s="5">
        <f t="shared" si="1"/>
        <v>9.8590368151011276</v>
      </c>
    </row>
    <row r="9" spans="1:10">
      <c r="A9" s="2" t="s">
        <v>56</v>
      </c>
      <c r="B9" s="2" t="s">
        <v>4</v>
      </c>
      <c r="C9" s="14">
        <f>INDEX('Data - Expenditures'!$C$2:$R$53,MATCH($B9,'Data - Expenditures'!$B$2:$B$53,0),MATCH($H$1,'Data - Expenditures'!$C$1:$R$1,0))</f>
        <v>3407322</v>
      </c>
      <c r="D9" s="11">
        <f t="shared" si="0"/>
        <v>5326757</v>
      </c>
      <c r="E9" s="16">
        <f>INDEX('Data - Charges'!$C$2:$R$53,MATCH($B9,'Data - Charges'!$B$2:$B$53,0),MATCH($H$1,'Data - Charges'!$C$1:$R$1,0))</f>
        <v>1919435</v>
      </c>
      <c r="F9" s="5">
        <f t="shared" si="1"/>
        <v>36.033838224645876</v>
      </c>
    </row>
    <row r="10" spans="1:10">
      <c r="A10" s="2" t="s">
        <v>57</v>
      </c>
      <c r="B10" s="2" t="s">
        <v>5</v>
      </c>
      <c r="C10" s="14">
        <f>INDEX('Data - Expenditures'!$C$2:$R$53,MATCH($B10,'Data - Expenditures'!$B$2:$B$53,0),MATCH($H$1,'Data - Expenditures'!$C$1:$R$1,0))</f>
        <v>360136</v>
      </c>
      <c r="D10" s="11">
        <f t="shared" si="0"/>
        <v>420670</v>
      </c>
      <c r="E10" s="16">
        <f>INDEX('Data - Charges'!$C$2:$R$53,MATCH($B10,'Data - Charges'!$B$2:$B$53,0),MATCH($H$1,'Data - Charges'!$C$1:$R$1,0))</f>
        <v>60534</v>
      </c>
      <c r="F10" s="5">
        <f t="shared" si="1"/>
        <v>14.389901823281908</v>
      </c>
    </row>
    <row r="11" spans="1:10">
      <c r="A11" s="2" t="s">
        <v>58</v>
      </c>
      <c r="B11" s="2" t="s">
        <v>6</v>
      </c>
      <c r="C11" s="14">
        <f>INDEX('Data - Expenditures'!$C$2:$R$53,MATCH($B11,'Data - Expenditures'!$B$2:$B$53,0),MATCH($H$1,'Data - Expenditures'!$C$1:$R$1,0))</f>
        <v>180853</v>
      </c>
      <c r="D11" s="11">
        <f t="shared" si="0"/>
        <v>190133</v>
      </c>
      <c r="E11" s="16">
        <f>INDEX('Data - Charges'!$C$2:$R$53,MATCH($B11,'Data - Charges'!$B$2:$B$53,0),MATCH($H$1,'Data - Charges'!$C$1:$R$1,0))</f>
        <v>9280</v>
      </c>
      <c r="F11" s="5">
        <f t="shared" si="1"/>
        <v>4.8807939705364136</v>
      </c>
    </row>
    <row r="12" spans="1:10">
      <c r="A12" s="2" t="s">
        <v>59</v>
      </c>
      <c r="B12" s="2" t="s">
        <v>7</v>
      </c>
      <c r="C12" s="14">
        <f>INDEX('Data - Expenditures'!$C$2:$R$53,MATCH($B12,'Data - Expenditures'!$B$2:$B$53,0),MATCH($H$1,'Data - Expenditures'!$C$1:$R$1,0))</f>
        <v>95107</v>
      </c>
      <c r="D12" s="11">
        <f t="shared" si="0"/>
        <v>97708</v>
      </c>
      <c r="E12" s="16">
        <f>INDEX('Data - Charges'!$C$2:$R$53,MATCH($B12,'Data - Charges'!$B$2:$B$53,0),MATCH($H$1,'Data - Charges'!$C$1:$R$1,0))</f>
        <v>2601</v>
      </c>
      <c r="F12" s="5">
        <f t="shared" si="1"/>
        <v>2.6620133458877473</v>
      </c>
    </row>
    <row r="13" spans="1:10">
      <c r="A13" s="2" t="s">
        <v>60</v>
      </c>
      <c r="B13" s="2" t="s">
        <v>8</v>
      </c>
      <c r="C13" s="14">
        <f>INDEX('Data - Expenditures'!$C$2:$R$53,MATCH($B13,'Data - Expenditures'!$B$2:$B$53,0),MATCH($H$1,'Data - Expenditures'!$C$1:$R$1,0))</f>
        <v>44753</v>
      </c>
      <c r="D13" s="11">
        <f t="shared" si="0"/>
        <v>44753</v>
      </c>
      <c r="E13" s="16">
        <f>INDEX('Data - Charges'!$C$2:$R$53,MATCH($B13,'Data - Charges'!$B$2:$B$53,0),MATCH($H$1,'Data - Charges'!$C$1:$R$1,0))</f>
        <v>0</v>
      </c>
      <c r="F13" s="5">
        <f t="shared" si="1"/>
        <v>0</v>
      </c>
    </row>
    <row r="14" spans="1:10">
      <c r="A14" s="2" t="s">
        <v>61</v>
      </c>
      <c r="B14" s="2" t="s">
        <v>9</v>
      </c>
      <c r="C14" s="14">
        <f>INDEX('Data - Expenditures'!$C$2:$R$53,MATCH($B14,'Data - Expenditures'!$B$2:$B$53,0),MATCH($H$1,'Data - Expenditures'!$C$1:$R$1,0))</f>
        <v>3063999</v>
      </c>
      <c r="D14" s="11">
        <f t="shared" si="0"/>
        <v>3461853</v>
      </c>
      <c r="E14" s="16">
        <f>INDEX('Data - Charges'!$C$2:$R$53,MATCH($B14,'Data - Charges'!$B$2:$B$53,0),MATCH($H$1,'Data - Charges'!$C$1:$R$1,0))</f>
        <v>397854</v>
      </c>
      <c r="F14" s="5">
        <f t="shared" si="1"/>
        <v>11.492515713405508</v>
      </c>
    </row>
    <row r="15" spans="1:10">
      <c r="A15" s="2" t="s">
        <v>62</v>
      </c>
      <c r="B15" s="2" t="s">
        <v>10</v>
      </c>
      <c r="C15" s="14">
        <f>INDEX('Data - Expenditures'!$C$2:$R$53,MATCH($B15,'Data - Expenditures'!$B$2:$B$53,0),MATCH($H$1,'Data - Expenditures'!$C$1:$R$1,0))</f>
        <v>443094</v>
      </c>
      <c r="D15" s="11">
        <f t="shared" si="0"/>
        <v>478256</v>
      </c>
      <c r="E15" s="16">
        <f>INDEX('Data - Charges'!$C$2:$R$53,MATCH($B15,'Data - Charges'!$B$2:$B$53,0),MATCH($H$1,'Data - Charges'!$C$1:$R$1,0))</f>
        <v>35162</v>
      </c>
      <c r="F15" s="5">
        <f t="shared" si="1"/>
        <v>7.3521294034993812</v>
      </c>
    </row>
    <row r="16" spans="1:10">
      <c r="A16" s="2" t="s">
        <v>63</v>
      </c>
      <c r="B16" s="2" t="s">
        <v>11</v>
      </c>
      <c r="C16" s="14">
        <f>INDEX('Data - Expenditures'!$C$2:$R$53,MATCH($B16,'Data - Expenditures'!$B$2:$B$53,0),MATCH($H$1,'Data - Expenditures'!$C$1:$R$1,0))</f>
        <v>75249</v>
      </c>
      <c r="D16" s="11">
        <f t="shared" si="0"/>
        <v>94785</v>
      </c>
      <c r="E16" s="16">
        <f>INDEX('Data - Charges'!$C$2:$R$53,MATCH($B16,'Data - Charges'!$B$2:$B$53,0),MATCH($H$1,'Data - Charges'!$C$1:$R$1,0))</f>
        <v>19536</v>
      </c>
      <c r="F16" s="5">
        <f t="shared" si="1"/>
        <v>20.610856148124704</v>
      </c>
    </row>
    <row r="17" spans="1:6">
      <c r="A17" s="2" t="s">
        <v>64</v>
      </c>
      <c r="B17" s="2" t="s">
        <v>12</v>
      </c>
      <c r="C17" s="14">
        <f>INDEX('Data - Expenditures'!$C$2:$R$53,MATCH($B17,'Data - Expenditures'!$B$2:$B$53,0),MATCH($H$1,'Data - Expenditures'!$C$1:$R$1,0))</f>
        <v>177108</v>
      </c>
      <c r="D17" s="11">
        <f t="shared" si="0"/>
        <v>254691</v>
      </c>
      <c r="E17" s="16">
        <f>INDEX('Data - Charges'!$C$2:$R$53,MATCH($B17,'Data - Charges'!$B$2:$B$53,0),MATCH($H$1,'Data - Charges'!$C$1:$R$1,0))</f>
        <v>77583</v>
      </c>
      <c r="F17" s="5">
        <f t="shared" si="1"/>
        <v>30.461618196167123</v>
      </c>
    </row>
    <row r="18" spans="1:6">
      <c r="A18" s="2" t="s">
        <v>65</v>
      </c>
      <c r="B18" s="2" t="s">
        <v>13</v>
      </c>
      <c r="C18" s="14">
        <f>INDEX('Data - Expenditures'!$C$2:$R$53,MATCH($B18,'Data - Expenditures'!$B$2:$B$53,0),MATCH($H$1,'Data - Expenditures'!$C$1:$R$1,0))</f>
        <v>585562</v>
      </c>
      <c r="D18" s="11">
        <f t="shared" si="0"/>
        <v>641872</v>
      </c>
      <c r="E18" s="16">
        <f>INDEX('Data - Charges'!$C$2:$R$53,MATCH($B18,'Data - Charges'!$B$2:$B$53,0),MATCH($H$1,'Data - Charges'!$C$1:$R$1,0))</f>
        <v>56310</v>
      </c>
      <c r="F18" s="5">
        <f t="shared" si="1"/>
        <v>8.7727771269038062</v>
      </c>
    </row>
    <row r="19" spans="1:6">
      <c r="A19" s="2" t="s">
        <v>66</v>
      </c>
      <c r="B19" s="2" t="s">
        <v>14</v>
      </c>
      <c r="C19" s="14">
        <f>INDEX('Data - Expenditures'!$C$2:$R$53,MATCH($B19,'Data - Expenditures'!$B$2:$B$53,0),MATCH($H$1,'Data - Expenditures'!$C$1:$R$1,0))</f>
        <v>317564</v>
      </c>
      <c r="D19" s="11">
        <f t="shared" si="0"/>
        <v>363488</v>
      </c>
      <c r="E19" s="16">
        <f>INDEX('Data - Charges'!$C$2:$R$53,MATCH($B19,'Data - Charges'!$B$2:$B$53,0),MATCH($H$1,'Data - Charges'!$C$1:$R$1,0))</f>
        <v>45924</v>
      </c>
      <c r="F19" s="5">
        <f t="shared" si="1"/>
        <v>12.634254775948586</v>
      </c>
    </row>
    <row r="20" spans="1:6">
      <c r="A20" s="2" t="s">
        <v>67</v>
      </c>
      <c r="B20" s="2" t="s">
        <v>15</v>
      </c>
      <c r="C20" s="14">
        <f>INDEX('Data - Expenditures'!$C$2:$R$53,MATCH($B20,'Data - Expenditures'!$B$2:$B$53,0),MATCH($H$1,'Data - Expenditures'!$C$1:$R$1,0))</f>
        <v>539458</v>
      </c>
      <c r="D20" s="11">
        <f t="shared" si="0"/>
        <v>587845</v>
      </c>
      <c r="E20" s="16">
        <f>INDEX('Data - Charges'!$C$2:$R$53,MATCH($B20,'Data - Charges'!$B$2:$B$53,0),MATCH($H$1,'Data - Charges'!$C$1:$R$1,0))</f>
        <v>48387</v>
      </c>
      <c r="F20" s="5">
        <f t="shared" si="1"/>
        <v>8.2312514353273407</v>
      </c>
    </row>
    <row r="21" spans="1:6">
      <c r="A21" s="2" t="s">
        <v>68</v>
      </c>
      <c r="B21" s="2" t="s">
        <v>16</v>
      </c>
      <c r="C21" s="14">
        <f>INDEX('Data - Expenditures'!$C$2:$R$53,MATCH($B21,'Data - Expenditures'!$B$2:$B$53,0),MATCH($H$1,'Data - Expenditures'!$C$1:$R$1,0))</f>
        <v>242469</v>
      </c>
      <c r="D21" s="11">
        <f t="shared" si="0"/>
        <v>293264</v>
      </c>
      <c r="E21" s="16">
        <f>INDEX('Data - Charges'!$C$2:$R$53,MATCH($B21,'Data - Charges'!$B$2:$B$53,0),MATCH($H$1,'Data - Charges'!$C$1:$R$1,0))</f>
        <v>50795</v>
      </c>
      <c r="F21" s="5">
        <f t="shared" si="1"/>
        <v>17.32057122592613</v>
      </c>
    </row>
    <row r="22" spans="1:6">
      <c r="A22" s="2" t="s">
        <v>69</v>
      </c>
      <c r="B22" s="2" t="s">
        <v>17</v>
      </c>
      <c r="C22" s="14">
        <f>INDEX('Data - Expenditures'!$C$2:$R$53,MATCH($B22,'Data - Expenditures'!$B$2:$B$53,0),MATCH($H$1,'Data - Expenditures'!$C$1:$R$1,0))</f>
        <v>296609</v>
      </c>
      <c r="D22" s="11">
        <f t="shared" si="0"/>
        <v>357692</v>
      </c>
      <c r="E22" s="16">
        <f>INDEX('Data - Charges'!$C$2:$R$53,MATCH($B22,'Data - Charges'!$B$2:$B$53,0),MATCH($H$1,'Data - Charges'!$C$1:$R$1,0))</f>
        <v>61083</v>
      </c>
      <c r="F22" s="5">
        <f t="shared" si="1"/>
        <v>17.076982431812844</v>
      </c>
    </row>
    <row r="23" spans="1:6">
      <c r="A23" s="2" t="s">
        <v>70</v>
      </c>
      <c r="B23" s="2" t="s">
        <v>18</v>
      </c>
      <c r="C23" s="14">
        <f>INDEX('Data - Expenditures'!$C$2:$R$53,MATCH($B23,'Data - Expenditures'!$B$2:$B$53,0),MATCH($H$1,'Data - Expenditures'!$C$1:$R$1,0))</f>
        <v>917025</v>
      </c>
      <c r="D23" s="11">
        <f t="shared" si="0"/>
        <v>945921</v>
      </c>
      <c r="E23" s="16">
        <f>INDEX('Data - Charges'!$C$2:$R$53,MATCH($B23,'Data - Charges'!$B$2:$B$53,0),MATCH($H$1,'Data - Charges'!$C$1:$R$1,0))</f>
        <v>28896</v>
      </c>
      <c r="F23" s="5">
        <f t="shared" si="1"/>
        <v>3.0548005594547534</v>
      </c>
    </row>
    <row r="24" spans="1:6">
      <c r="A24" s="2" t="s">
        <v>71</v>
      </c>
      <c r="B24" s="2" t="s">
        <v>19</v>
      </c>
      <c r="C24" s="14">
        <f>INDEX('Data - Expenditures'!$C$2:$R$53,MATCH($B24,'Data - Expenditures'!$B$2:$B$53,0),MATCH($H$1,'Data - Expenditures'!$C$1:$R$1,0))</f>
        <v>157681</v>
      </c>
      <c r="D24" s="11">
        <f t="shared" si="0"/>
        <v>170588</v>
      </c>
      <c r="E24" s="16">
        <f>INDEX('Data - Charges'!$C$2:$R$53,MATCH($B24,'Data - Charges'!$B$2:$B$53,0),MATCH($H$1,'Data - Charges'!$C$1:$R$1,0))</f>
        <v>12907</v>
      </c>
      <c r="F24" s="5">
        <f t="shared" si="1"/>
        <v>7.5661828499073795</v>
      </c>
    </row>
    <row r="25" spans="1:6">
      <c r="A25" s="2" t="s">
        <v>72</v>
      </c>
      <c r="B25" s="2" t="s">
        <v>20</v>
      </c>
      <c r="C25" s="14">
        <f>INDEX('Data - Expenditures'!$C$2:$R$53,MATCH($B25,'Data - Expenditures'!$B$2:$B$53,0),MATCH($H$1,'Data - Expenditures'!$C$1:$R$1,0))</f>
        <v>494841</v>
      </c>
      <c r="D25" s="11">
        <f t="shared" si="0"/>
        <v>519931</v>
      </c>
      <c r="E25" s="16">
        <f>INDEX('Data - Charges'!$C$2:$R$53,MATCH($B25,'Data - Charges'!$B$2:$B$53,0),MATCH($H$1,'Data - Charges'!$C$1:$R$1,0))</f>
        <v>25090</v>
      </c>
      <c r="F25" s="5">
        <f t="shared" si="1"/>
        <v>4.8256403253508644</v>
      </c>
    </row>
    <row r="26" spans="1:6">
      <c r="A26" s="2" t="s">
        <v>73</v>
      </c>
      <c r="B26" s="2" t="s">
        <v>21</v>
      </c>
      <c r="C26" s="14">
        <f>INDEX('Data - Expenditures'!$C$2:$R$53,MATCH($B26,'Data - Expenditures'!$B$2:$B$53,0),MATCH($H$1,'Data - Expenditures'!$C$1:$R$1,0))</f>
        <v>270255</v>
      </c>
      <c r="D26" s="11">
        <f t="shared" si="0"/>
        <v>315416</v>
      </c>
      <c r="E26" s="16">
        <f>INDEX('Data - Charges'!$C$2:$R$53,MATCH($B26,'Data - Charges'!$B$2:$B$53,0),MATCH($H$1,'Data - Charges'!$C$1:$R$1,0))</f>
        <v>45161</v>
      </c>
      <c r="F26" s="5">
        <f t="shared" si="1"/>
        <v>14.317916656098612</v>
      </c>
    </row>
    <row r="27" spans="1:6">
      <c r="A27" s="2" t="s">
        <v>74</v>
      </c>
      <c r="B27" s="2" t="s">
        <v>22</v>
      </c>
      <c r="C27" s="14">
        <f>INDEX('Data - Expenditures'!$C$2:$R$53,MATCH($B27,'Data - Expenditures'!$B$2:$B$53,0),MATCH($H$1,'Data - Expenditures'!$C$1:$R$1,0))</f>
        <v>335926</v>
      </c>
      <c r="D27" s="11">
        <f t="shared" si="0"/>
        <v>376486</v>
      </c>
      <c r="E27" s="16">
        <f>INDEX('Data - Charges'!$C$2:$R$53,MATCH($B27,'Data - Charges'!$B$2:$B$53,0),MATCH($H$1,'Data - Charges'!$C$1:$R$1,0))</f>
        <v>40560</v>
      </c>
      <c r="F27" s="5">
        <f t="shared" si="1"/>
        <v>10.773308967664136</v>
      </c>
    </row>
    <row r="28" spans="1:6">
      <c r="A28" s="2" t="s">
        <v>75</v>
      </c>
      <c r="B28" s="2" t="s">
        <v>23</v>
      </c>
      <c r="C28" s="14">
        <f>INDEX('Data - Expenditures'!$C$2:$R$53,MATCH($B28,'Data - Expenditures'!$B$2:$B$53,0),MATCH($H$1,'Data - Expenditures'!$C$1:$R$1,0))</f>
        <v>638890</v>
      </c>
      <c r="D28" s="11">
        <f t="shared" si="0"/>
        <v>702773</v>
      </c>
      <c r="E28" s="16">
        <f>INDEX('Data - Charges'!$C$2:$R$53,MATCH($B28,'Data - Charges'!$B$2:$B$53,0),MATCH($H$1,'Data - Charges'!$C$1:$R$1,0))</f>
        <v>63883</v>
      </c>
      <c r="F28" s="5">
        <f t="shared" si="1"/>
        <v>9.0901329447773325</v>
      </c>
    </row>
    <row r="29" spans="1:6">
      <c r="A29" s="2" t="s">
        <v>76</v>
      </c>
      <c r="B29" s="2" t="s">
        <v>24</v>
      </c>
      <c r="C29" s="14">
        <f>INDEX('Data - Expenditures'!$C$2:$R$53,MATCH($B29,'Data - Expenditures'!$B$2:$B$53,0),MATCH($H$1,'Data - Expenditures'!$C$1:$R$1,0))</f>
        <v>256896</v>
      </c>
      <c r="D29" s="11">
        <f t="shared" si="0"/>
        <v>302677</v>
      </c>
      <c r="E29" s="16">
        <f>INDEX('Data - Charges'!$C$2:$R$53,MATCH($B29,'Data - Charges'!$B$2:$B$53,0),MATCH($H$1,'Data - Charges'!$C$1:$R$1,0))</f>
        <v>45781</v>
      </c>
      <c r="F29" s="5">
        <f t="shared" si="1"/>
        <v>15.125364662660196</v>
      </c>
    </row>
    <row r="30" spans="1:6">
      <c r="A30" s="2" t="s">
        <v>77</v>
      </c>
      <c r="B30" s="2" t="s">
        <v>25</v>
      </c>
      <c r="C30" s="14">
        <f>INDEX('Data - Expenditures'!$C$2:$R$53,MATCH($B30,'Data - Expenditures'!$B$2:$B$53,0),MATCH($H$1,'Data - Expenditures'!$C$1:$R$1,0))</f>
        <v>384646</v>
      </c>
      <c r="D30" s="11">
        <f t="shared" si="0"/>
        <v>400871</v>
      </c>
      <c r="E30" s="16">
        <f>INDEX('Data - Charges'!$C$2:$R$53,MATCH($B30,'Data - Charges'!$B$2:$B$53,0),MATCH($H$1,'Data - Charges'!$C$1:$R$1,0))</f>
        <v>16225</v>
      </c>
      <c r="F30" s="5">
        <f t="shared" si="1"/>
        <v>4.0474367065714407</v>
      </c>
    </row>
    <row r="31" spans="1:6">
      <c r="A31" s="2" t="s">
        <v>78</v>
      </c>
      <c r="B31" s="2" t="s">
        <v>26</v>
      </c>
      <c r="C31" s="14">
        <f>INDEX('Data - Expenditures'!$C$2:$R$53,MATCH($B31,'Data - Expenditures'!$B$2:$B$53,0),MATCH($H$1,'Data - Expenditures'!$C$1:$R$1,0))</f>
        <v>247871</v>
      </c>
      <c r="D31" s="11">
        <f t="shared" si="0"/>
        <v>287446</v>
      </c>
      <c r="E31" s="16">
        <f>INDEX('Data - Charges'!$C$2:$R$53,MATCH($B31,'Data - Charges'!$B$2:$B$53,0),MATCH($H$1,'Data - Charges'!$C$1:$R$1,0))</f>
        <v>39575</v>
      </c>
      <c r="F31" s="5">
        <f t="shared" si="1"/>
        <v>13.767803343932425</v>
      </c>
    </row>
    <row r="32" spans="1:6">
      <c r="A32" s="2" t="s">
        <v>79</v>
      </c>
      <c r="B32" s="2" t="s">
        <v>27</v>
      </c>
      <c r="C32" s="14">
        <f>INDEX('Data - Expenditures'!$C$2:$R$53,MATCH($B32,'Data - Expenditures'!$B$2:$B$53,0),MATCH($H$1,'Data - Expenditures'!$C$1:$R$1,0))</f>
        <v>292114</v>
      </c>
      <c r="D32" s="11">
        <f t="shared" si="0"/>
        <v>357450</v>
      </c>
      <c r="E32" s="16">
        <f>INDEX('Data - Charges'!$C$2:$R$53,MATCH($B32,'Data - Charges'!$B$2:$B$53,0),MATCH($H$1,'Data - Charges'!$C$1:$R$1,0))</f>
        <v>65336</v>
      </c>
      <c r="F32" s="5">
        <f t="shared" si="1"/>
        <v>18.278360609875506</v>
      </c>
    </row>
    <row r="33" spans="1:6">
      <c r="A33" s="2" t="s">
        <v>80</v>
      </c>
      <c r="B33" s="2" t="s">
        <v>28</v>
      </c>
      <c r="C33" s="14">
        <f>INDEX('Data - Expenditures'!$C$2:$R$53,MATCH($B33,'Data - Expenditures'!$B$2:$B$53,0),MATCH($H$1,'Data - Expenditures'!$C$1:$R$1,0))</f>
        <v>334494</v>
      </c>
      <c r="D33" s="11">
        <f t="shared" si="0"/>
        <v>346705</v>
      </c>
      <c r="E33" s="16">
        <f>INDEX('Data - Charges'!$C$2:$R$53,MATCH($B33,'Data - Charges'!$B$2:$B$53,0),MATCH($H$1,'Data - Charges'!$C$1:$R$1,0))</f>
        <v>12211</v>
      </c>
      <c r="F33" s="5">
        <f t="shared" si="1"/>
        <v>3.5220143926392757</v>
      </c>
    </row>
    <row r="34" spans="1:6">
      <c r="A34" s="2" t="s">
        <v>81</v>
      </c>
      <c r="B34" s="2" t="s">
        <v>29</v>
      </c>
      <c r="C34" s="14">
        <f>INDEX('Data - Expenditures'!$C$2:$R$53,MATCH($B34,'Data - Expenditures'!$B$2:$B$53,0),MATCH($H$1,'Data - Expenditures'!$C$1:$R$1,0))</f>
        <v>62353</v>
      </c>
      <c r="D34" s="11">
        <f t="shared" si="0"/>
        <v>69281</v>
      </c>
      <c r="E34" s="16">
        <f>INDEX('Data - Charges'!$C$2:$R$53,MATCH($B34,'Data - Charges'!$B$2:$B$53,0),MATCH($H$1,'Data - Charges'!$C$1:$R$1,0))</f>
        <v>6928</v>
      </c>
      <c r="F34" s="5">
        <f t="shared" si="1"/>
        <v>9.999855660282039</v>
      </c>
    </row>
    <row r="35" spans="1:6">
      <c r="A35" s="2" t="s">
        <v>82</v>
      </c>
      <c r="B35" s="2" t="s">
        <v>30</v>
      </c>
      <c r="C35" s="14">
        <f>INDEX('Data - Expenditures'!$C$2:$R$53,MATCH($B35,'Data - Expenditures'!$B$2:$B$53,0),MATCH($H$1,'Data - Expenditures'!$C$1:$R$1,0))</f>
        <v>611307</v>
      </c>
      <c r="D35" s="11">
        <f t="shared" si="0"/>
        <v>624981</v>
      </c>
      <c r="E35" s="16">
        <f>INDEX('Data - Charges'!$C$2:$R$53,MATCH($B35,'Data - Charges'!$B$2:$B$53,0),MATCH($H$1,'Data - Charges'!$C$1:$R$1,0))</f>
        <v>13674</v>
      </c>
      <c r="F35" s="5">
        <f t="shared" si="1"/>
        <v>2.1879065123579755</v>
      </c>
    </row>
    <row r="36" spans="1:6">
      <c r="A36" s="2" t="s">
        <v>83</v>
      </c>
      <c r="B36" s="2" t="s">
        <v>31</v>
      </c>
      <c r="C36" s="14">
        <f>INDEX('Data - Expenditures'!$C$2:$R$53,MATCH($B36,'Data - Expenditures'!$B$2:$B$53,0),MATCH($H$1,'Data - Expenditures'!$C$1:$R$1,0))</f>
        <v>245037</v>
      </c>
      <c r="D36" s="11">
        <f t="shared" si="0"/>
        <v>281776</v>
      </c>
      <c r="E36" s="16">
        <f>INDEX('Data - Charges'!$C$2:$R$53,MATCH($B36,'Data - Charges'!$B$2:$B$53,0),MATCH($H$1,'Data - Charges'!$C$1:$R$1,0))</f>
        <v>36739</v>
      </c>
      <c r="F36" s="5">
        <f t="shared" si="1"/>
        <v>13.038370904548295</v>
      </c>
    </row>
    <row r="37" spans="1:6">
      <c r="A37" s="2" t="s">
        <v>84</v>
      </c>
      <c r="B37" s="2" t="s">
        <v>32</v>
      </c>
      <c r="C37" s="14">
        <f>INDEX('Data - Expenditures'!$C$2:$R$53,MATCH($B37,'Data - Expenditures'!$B$2:$B$53,0),MATCH($H$1,'Data - Expenditures'!$C$1:$R$1,0))</f>
        <v>666200</v>
      </c>
      <c r="D37" s="11">
        <f t="shared" si="0"/>
        <v>719085</v>
      </c>
      <c r="E37" s="16">
        <f>INDEX('Data - Charges'!$C$2:$R$53,MATCH($B37,'Data - Charges'!$B$2:$B$53,0),MATCH($H$1,'Data - Charges'!$C$1:$R$1,0))</f>
        <v>52885</v>
      </c>
      <c r="F37" s="5">
        <f t="shared" si="1"/>
        <v>7.3544852138481538</v>
      </c>
    </row>
    <row r="38" spans="1:6">
      <c r="A38" s="2" t="s">
        <v>85</v>
      </c>
      <c r="B38" s="2" t="s">
        <v>33</v>
      </c>
      <c r="C38" s="14">
        <f>INDEX('Data - Expenditures'!$C$2:$R$53,MATCH($B38,'Data - Expenditures'!$B$2:$B$53,0),MATCH($H$1,'Data - Expenditures'!$C$1:$R$1,0))</f>
        <v>717904</v>
      </c>
      <c r="D38" s="11">
        <f t="shared" si="0"/>
        <v>766353</v>
      </c>
      <c r="E38" s="16">
        <f>INDEX('Data - Charges'!$C$2:$R$53,MATCH($B38,'Data - Charges'!$B$2:$B$53,0),MATCH($H$1,'Data - Charges'!$C$1:$R$1,0))</f>
        <v>48449</v>
      </c>
      <c r="F38" s="5">
        <f t="shared" si="1"/>
        <v>6.3220213139375714</v>
      </c>
    </row>
    <row r="39" spans="1:6">
      <c r="A39" s="2" t="s">
        <v>86</v>
      </c>
      <c r="B39" s="2" t="s">
        <v>34</v>
      </c>
      <c r="C39" s="14">
        <f>INDEX('Data - Expenditures'!$C$2:$R$53,MATCH($B39,'Data - Expenditures'!$B$2:$B$53,0),MATCH($H$1,'Data - Expenditures'!$C$1:$R$1,0))</f>
        <v>335774</v>
      </c>
      <c r="D39" s="11">
        <f t="shared" si="0"/>
        <v>384125</v>
      </c>
      <c r="E39" s="16">
        <f>INDEX('Data - Charges'!$C$2:$R$53,MATCH($B39,'Data - Charges'!$B$2:$B$53,0),MATCH($H$1,'Data - Charges'!$C$1:$R$1,0))</f>
        <v>48351</v>
      </c>
      <c r="F39" s="5">
        <f t="shared" si="1"/>
        <v>12.587308818743898</v>
      </c>
    </row>
    <row r="40" spans="1:6">
      <c r="A40" s="2" t="s">
        <v>87</v>
      </c>
      <c r="B40" s="2" t="s">
        <v>35</v>
      </c>
      <c r="C40" s="14">
        <f>INDEX('Data - Expenditures'!$C$2:$R$53,MATCH($B40,'Data - Expenditures'!$B$2:$B$53,0),MATCH($H$1,'Data - Expenditures'!$C$1:$R$1,0))</f>
        <v>399351</v>
      </c>
      <c r="D40" s="11">
        <f t="shared" si="0"/>
        <v>434839</v>
      </c>
      <c r="E40" s="16">
        <f>INDEX('Data - Charges'!$C$2:$R$53,MATCH($B40,'Data - Charges'!$B$2:$B$53,0),MATCH($H$1,'Data - Charges'!$C$1:$R$1,0))</f>
        <v>35488</v>
      </c>
      <c r="F40" s="5">
        <f t="shared" si="1"/>
        <v>8.1611814947601289</v>
      </c>
    </row>
    <row r="41" spans="1:6">
      <c r="A41" s="2" t="s">
        <v>88</v>
      </c>
      <c r="B41" s="2" t="s">
        <v>36</v>
      </c>
      <c r="C41" s="14">
        <f>INDEX('Data - Expenditures'!$C$2:$R$53,MATCH($B41,'Data - Expenditures'!$B$2:$B$53,0),MATCH($H$1,'Data - Expenditures'!$C$1:$R$1,0))</f>
        <v>224559</v>
      </c>
      <c r="D41" s="11">
        <f t="shared" si="0"/>
        <v>249098</v>
      </c>
      <c r="E41" s="16">
        <f>INDEX('Data - Charges'!$C$2:$R$53,MATCH($B41,'Data - Charges'!$B$2:$B$53,0),MATCH($H$1,'Data - Charges'!$C$1:$R$1,0))</f>
        <v>24539</v>
      </c>
      <c r="F41" s="5">
        <f t="shared" si="1"/>
        <v>9.8511429236685952</v>
      </c>
    </row>
    <row r="42" spans="1:6">
      <c r="A42" s="2" t="s">
        <v>89</v>
      </c>
      <c r="B42" s="2" t="s">
        <v>37</v>
      </c>
      <c r="C42" s="14">
        <f>INDEX('Data - Expenditures'!$C$2:$R$53,MATCH($B42,'Data - Expenditures'!$B$2:$B$53,0),MATCH($H$1,'Data - Expenditures'!$C$1:$R$1,0))</f>
        <v>379348</v>
      </c>
      <c r="D42" s="11">
        <f t="shared" si="0"/>
        <v>543096</v>
      </c>
      <c r="E42" s="16">
        <f>INDEX('Data - Charges'!$C$2:$R$53,MATCH($B42,'Data - Charges'!$B$2:$B$53,0),MATCH($H$1,'Data - Charges'!$C$1:$R$1,0))</f>
        <v>163748</v>
      </c>
      <c r="F42" s="5">
        <f t="shared" si="1"/>
        <v>30.150838894044512</v>
      </c>
    </row>
    <row r="43" spans="1:6">
      <c r="A43" s="2" t="s">
        <v>90</v>
      </c>
      <c r="B43" s="2" t="s">
        <v>38</v>
      </c>
      <c r="C43" s="14">
        <f>INDEX('Data - Expenditures'!$C$2:$R$53,MATCH($B43,'Data - Expenditures'!$B$2:$B$53,0),MATCH($H$1,'Data - Expenditures'!$C$1:$R$1,0))</f>
        <v>694798</v>
      </c>
      <c r="D43" s="11">
        <f t="shared" si="0"/>
        <v>754964</v>
      </c>
      <c r="E43" s="16">
        <f>INDEX('Data - Charges'!$C$2:$R$53,MATCH($B43,'Data - Charges'!$B$2:$B$53,0),MATCH($H$1,'Data - Charges'!$C$1:$R$1,0))</f>
        <v>60166</v>
      </c>
      <c r="F43" s="5">
        <f t="shared" si="1"/>
        <v>7.9693866197593524</v>
      </c>
    </row>
    <row r="44" spans="1:6">
      <c r="A44" s="2" t="s">
        <v>91</v>
      </c>
      <c r="B44" s="2" t="s">
        <v>39</v>
      </c>
      <c r="C44" s="14">
        <f>INDEX('Data - Expenditures'!$C$2:$R$53,MATCH($B44,'Data - Expenditures'!$B$2:$B$53,0),MATCH($H$1,'Data - Expenditures'!$C$1:$R$1,0))</f>
        <v>63093</v>
      </c>
      <c r="D44" s="11">
        <f t="shared" si="0"/>
        <v>66021</v>
      </c>
      <c r="E44" s="16">
        <f>INDEX('Data - Charges'!$C$2:$R$53,MATCH($B44,'Data - Charges'!$B$2:$B$53,0),MATCH($H$1,'Data - Charges'!$C$1:$R$1,0))</f>
        <v>2928</v>
      </c>
      <c r="F44" s="5">
        <f t="shared" si="1"/>
        <v>4.4349525151088285</v>
      </c>
    </row>
    <row r="45" spans="1:6">
      <c r="A45" s="2" t="s">
        <v>92</v>
      </c>
      <c r="B45" s="2" t="s">
        <v>40</v>
      </c>
      <c r="C45" s="14">
        <f>INDEX('Data - Expenditures'!$C$2:$R$53,MATCH($B45,'Data - Expenditures'!$B$2:$B$53,0),MATCH($H$1,'Data - Expenditures'!$C$1:$R$1,0))</f>
        <v>186582</v>
      </c>
      <c r="D45" s="11">
        <f t="shared" si="0"/>
        <v>217334</v>
      </c>
      <c r="E45" s="16">
        <f>INDEX('Data - Charges'!$C$2:$R$53,MATCH($B45,'Data - Charges'!$B$2:$B$53,0),MATCH($H$1,'Data - Charges'!$C$1:$R$1,0))</f>
        <v>30752</v>
      </c>
      <c r="F45" s="5">
        <f t="shared" si="1"/>
        <v>14.149649847699855</v>
      </c>
    </row>
    <row r="46" spans="1:6">
      <c r="A46" s="2" t="s">
        <v>93</v>
      </c>
      <c r="B46" s="2" t="s">
        <v>41</v>
      </c>
      <c r="C46" s="14">
        <f>INDEX('Data - Expenditures'!$C$2:$R$53,MATCH($B46,'Data - Expenditures'!$B$2:$B$53,0),MATCH($H$1,'Data - Expenditures'!$C$1:$R$1,0))</f>
        <v>149440</v>
      </c>
      <c r="D46" s="11">
        <f t="shared" si="0"/>
        <v>170799</v>
      </c>
      <c r="E46" s="16">
        <f>INDEX('Data - Charges'!$C$2:$R$53,MATCH($B46,'Data - Charges'!$B$2:$B$53,0),MATCH($H$1,'Data - Charges'!$C$1:$R$1,0))</f>
        <v>21359</v>
      </c>
      <c r="F46" s="5">
        <f t="shared" si="1"/>
        <v>12.505342537134293</v>
      </c>
    </row>
    <row r="47" spans="1:6">
      <c r="A47" s="2" t="s">
        <v>94</v>
      </c>
      <c r="B47" s="2" t="s">
        <v>42</v>
      </c>
      <c r="C47" s="14">
        <f>INDEX('Data - Expenditures'!$C$2:$R$53,MATCH($B47,'Data - Expenditures'!$B$2:$B$53,0),MATCH($H$1,'Data - Expenditures'!$C$1:$R$1,0))</f>
        <v>336691</v>
      </c>
      <c r="D47" s="11">
        <f t="shared" si="0"/>
        <v>369256</v>
      </c>
      <c r="E47" s="16">
        <f>INDEX('Data - Charges'!$C$2:$R$53,MATCH($B47,'Data - Charges'!$B$2:$B$53,0),MATCH($H$1,'Data - Charges'!$C$1:$R$1,0))</f>
        <v>32565</v>
      </c>
      <c r="F47" s="5">
        <f t="shared" si="1"/>
        <v>8.8190848625343925</v>
      </c>
    </row>
    <row r="48" spans="1:6">
      <c r="A48" s="2" t="s">
        <v>95</v>
      </c>
      <c r="B48" s="2" t="s">
        <v>43</v>
      </c>
      <c r="C48" s="14">
        <f>INDEX('Data - Expenditures'!$C$2:$R$53,MATCH($B48,'Data - Expenditures'!$B$2:$B$53,0),MATCH($H$1,'Data - Expenditures'!$C$1:$R$1,0))</f>
        <v>1540209</v>
      </c>
      <c r="D48" s="11">
        <f t="shared" si="0"/>
        <v>1734227</v>
      </c>
      <c r="E48" s="16">
        <f>INDEX('Data - Charges'!$C$2:$R$53,MATCH($B48,'Data - Charges'!$B$2:$B$53,0),MATCH($H$1,'Data - Charges'!$C$1:$R$1,0))</f>
        <v>194018</v>
      </c>
      <c r="F48" s="5">
        <f t="shared" si="1"/>
        <v>11.187578096754347</v>
      </c>
    </row>
    <row r="49" spans="1:6">
      <c r="A49" s="2" t="s">
        <v>97</v>
      </c>
      <c r="B49" s="2" t="s">
        <v>45</v>
      </c>
      <c r="C49" s="14">
        <f>INDEX('Data - Expenditures'!$C$2:$R$53,MATCH($B49,'Data - Expenditures'!$B$2:$B$53,0),MATCH($H$1,'Data - Expenditures'!$C$1:$R$1,0))</f>
        <v>180680</v>
      </c>
      <c r="D49" s="11">
        <f t="shared" si="0"/>
        <v>201500</v>
      </c>
      <c r="E49" s="16">
        <f>INDEX('Data - Charges'!$C$2:$R$53,MATCH($B49,'Data - Charges'!$B$2:$B$53,0),MATCH($H$1,'Data - Charges'!$C$1:$R$1,0))</f>
        <v>20820</v>
      </c>
      <c r="F49" s="5">
        <f t="shared" si="1"/>
        <v>10.332506203473946</v>
      </c>
    </row>
    <row r="50" spans="1:6">
      <c r="A50" s="2" t="s">
        <v>98</v>
      </c>
      <c r="B50" s="2" t="s">
        <v>46</v>
      </c>
      <c r="C50" s="14">
        <f>INDEX('Data - Expenditures'!$C$2:$R$53,MATCH($B50,'Data - Expenditures'!$B$2:$B$53,0),MATCH($H$1,'Data - Expenditures'!$C$1:$R$1,0))</f>
        <v>88170</v>
      </c>
      <c r="D50" s="11">
        <f t="shared" si="0"/>
        <v>89319</v>
      </c>
      <c r="E50" s="16">
        <f>INDEX('Data - Charges'!$C$2:$R$53,MATCH($B50,'Data - Charges'!$B$2:$B$53,0),MATCH($H$1,'Data - Charges'!$C$1:$R$1,0))</f>
        <v>1149</v>
      </c>
      <c r="F50" s="5">
        <f t="shared" si="1"/>
        <v>1.2864004299197258</v>
      </c>
    </row>
    <row r="51" spans="1:6">
      <c r="A51" s="2" t="s">
        <v>99</v>
      </c>
      <c r="B51" s="2" t="s">
        <v>47</v>
      </c>
      <c r="C51" s="14">
        <f>INDEX('Data - Expenditures'!$C$2:$R$53,MATCH($B51,'Data - Expenditures'!$B$2:$B$53,0),MATCH($H$1,'Data - Expenditures'!$C$1:$R$1,0))</f>
        <v>284764</v>
      </c>
      <c r="D51" s="11">
        <f t="shared" si="0"/>
        <v>289498</v>
      </c>
      <c r="E51" s="16">
        <f>INDEX('Data - Charges'!$C$2:$R$53,MATCH($B51,'Data - Charges'!$B$2:$B$53,0),MATCH($H$1,'Data - Charges'!$C$1:$R$1,0))</f>
        <v>4734</v>
      </c>
      <c r="F51" s="5">
        <f t="shared" si="1"/>
        <v>1.6352444576473759</v>
      </c>
    </row>
    <row r="52" spans="1:6">
      <c r="A52" s="2" t="s">
        <v>100</v>
      </c>
      <c r="B52" s="2" t="s">
        <v>48</v>
      </c>
      <c r="C52" s="14">
        <f>INDEX('Data - Expenditures'!$C$2:$R$53,MATCH($B52,'Data - Expenditures'!$B$2:$B$53,0),MATCH($H$1,'Data - Expenditures'!$C$1:$R$1,0))</f>
        <v>779158</v>
      </c>
      <c r="D52" s="11">
        <f t="shared" si="0"/>
        <v>997532</v>
      </c>
      <c r="E52" s="16">
        <f>INDEX('Data - Charges'!$C$2:$R$53,MATCH($B52,'Data - Charges'!$B$2:$B$53,0),MATCH($H$1,'Data - Charges'!$C$1:$R$1,0))</f>
        <v>218374</v>
      </c>
      <c r="F52" s="5">
        <f t="shared" si="1"/>
        <v>21.891428044413612</v>
      </c>
    </row>
    <row r="53" spans="1:6">
      <c r="A53" s="2" t="s">
        <v>101</v>
      </c>
      <c r="B53" s="2" t="s">
        <v>49</v>
      </c>
      <c r="C53" s="14">
        <f>INDEX('Data - Expenditures'!$C$2:$R$53,MATCH($B53,'Data - Expenditures'!$B$2:$B$53,0),MATCH($H$1,'Data - Expenditures'!$C$1:$R$1,0))</f>
        <v>165361</v>
      </c>
      <c r="D53" s="11">
        <f t="shared" si="0"/>
        <v>200149</v>
      </c>
      <c r="E53" s="16">
        <f>INDEX('Data - Charges'!$C$2:$R$53,MATCH($B53,'Data - Charges'!$B$2:$B$53,0),MATCH($H$1,'Data - Charges'!$C$1:$R$1,0))</f>
        <v>34788</v>
      </c>
      <c r="F53" s="5">
        <f t="shared" si="1"/>
        <v>17.381051116917895</v>
      </c>
    </row>
    <row r="54" spans="1:6">
      <c r="A54" s="2" t="s">
        <v>102</v>
      </c>
      <c r="B54" s="2" t="s">
        <v>50</v>
      </c>
      <c r="C54" s="14">
        <f>INDEX('Data - Expenditures'!$C$2:$R$53,MATCH($B54,'Data - Expenditures'!$B$2:$B$53,0),MATCH($H$1,'Data - Expenditures'!$C$1:$R$1,0))</f>
        <v>635890</v>
      </c>
      <c r="D54" s="11">
        <f t="shared" si="0"/>
        <v>732966</v>
      </c>
      <c r="E54" s="16">
        <f>INDEX('Data - Charges'!$C$2:$R$53,MATCH($B54,'Data - Charges'!$B$2:$B$53,0),MATCH($H$1,'Data - Charges'!$C$1:$R$1,0))</f>
        <v>97076</v>
      </c>
      <c r="F54" s="5">
        <f t="shared" si="1"/>
        <v>13.244270539151884</v>
      </c>
    </row>
    <row r="55" spans="1:6">
      <c r="A55" s="3" t="s">
        <v>103</v>
      </c>
      <c r="B55" s="3" t="s">
        <v>51</v>
      </c>
      <c r="C55" s="15">
        <f>INDEX('Data - Expenditures'!$C$2:$R$53,MATCH($B55,'Data - Expenditures'!$B$2:$B$53,0),MATCH($H$1,'Data - Expenditures'!$C$1:$R$1,0))</f>
        <v>365246</v>
      </c>
      <c r="D55" s="12">
        <f t="shared" si="0"/>
        <v>382600</v>
      </c>
      <c r="E55" s="17">
        <f>INDEX('Data - Charges'!$C$2:$R$53,MATCH($B55,'Data - Charges'!$B$2:$B$53,0),MATCH($H$1,'Data - Charges'!$C$1:$R$1,0))</f>
        <v>17354</v>
      </c>
      <c r="F55" s="6">
        <f t="shared" si="1"/>
        <v>4.5358076319916361</v>
      </c>
    </row>
    <row r="56" spans="1:6" ht="15" customHeight="1">
      <c r="A56" s="43" t="s">
        <v>123</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19" workbookViewId="0">
      <selection activeCell="A2" sqref="A2:F2"/>
    </sheetView>
  </sheetViews>
  <sheetFormatPr defaultColWidth="11.42578125" defaultRowHeight="15"/>
  <cols>
    <col min="1" max="1" width="5.5703125" bestFit="1" customWidth="1"/>
    <col min="2" max="2" width="18.7109375" bestFit="1" customWidth="1"/>
    <col min="3" max="4" width="17.85546875" bestFit="1" customWidth="1"/>
    <col min="5" max="5" width="10.5703125" bestFit="1" customWidth="1"/>
    <col min="6" max="6" width="20.140625" customWidth="1"/>
  </cols>
  <sheetData>
    <row r="1" spans="1:10">
      <c r="A1" s="51" t="s">
        <v>146</v>
      </c>
      <c r="B1" s="52"/>
      <c r="C1" s="52"/>
      <c r="D1" s="52"/>
      <c r="E1" s="52"/>
      <c r="F1" s="53"/>
      <c r="H1" t="s">
        <v>140</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27725914</v>
      </c>
      <c r="D4" s="10">
        <f>C4+E4</f>
        <v>37446472</v>
      </c>
      <c r="E4" s="13">
        <f>INDEX('Data - Charges'!$C$2:$R$53,MATCH($B4,'Data - Charges'!$B$2:$B$53,0),MATCH($H$1,'Data - Charges'!$C$1:$R$1,0))</f>
        <v>9720558</v>
      </c>
      <c r="F4" s="4">
        <f>E4/D4*100</f>
        <v>25.958541568348547</v>
      </c>
    </row>
    <row r="5" spans="1:10">
      <c r="A5" s="2" t="s">
        <v>52</v>
      </c>
      <c r="B5" s="2" t="s">
        <v>0</v>
      </c>
      <c r="C5" s="14">
        <f>INDEX('Data - Expenditures'!$C$2:$R$53,MATCH($B5,'Data - Expenditures'!$B$2:$B$53,0),MATCH($H$1,'Data - Expenditures'!$C$1:$R$1,0))</f>
        <v>264408</v>
      </c>
      <c r="D5" s="11">
        <f>C5+E5</f>
        <v>393485</v>
      </c>
      <c r="E5" s="16">
        <f>INDEX('Data - Charges'!$C$2:$R$53,MATCH($B5,'Data - Charges'!$B$2:$B$53,0),MATCH($H$1,'Data - Charges'!$C$1:$R$1,0))</f>
        <v>129077</v>
      </c>
      <c r="F5" s="5">
        <f>E5/D5*100</f>
        <v>32.80353761896896</v>
      </c>
    </row>
    <row r="6" spans="1:10">
      <c r="A6" s="2" t="s">
        <v>53</v>
      </c>
      <c r="B6" s="2" t="s">
        <v>1</v>
      </c>
      <c r="C6" s="14">
        <f>INDEX('Data - Expenditures'!$C$2:$R$53,MATCH($B6,'Data - Expenditures'!$B$2:$B$53,0),MATCH($H$1,'Data - Expenditures'!$C$1:$R$1,0))</f>
        <v>98221</v>
      </c>
      <c r="D6" s="11">
        <f t="shared" ref="D6:D55" si="0">C6+E6</f>
        <v>119640</v>
      </c>
      <c r="E6" s="16">
        <f>INDEX('Data - Charges'!$C$2:$R$53,MATCH($B6,'Data - Charges'!$B$2:$B$53,0),MATCH($H$1,'Data - Charges'!$C$1:$R$1,0))</f>
        <v>21419</v>
      </c>
      <c r="F6" s="5">
        <f t="shared" ref="F6:F55" si="1">E6/D6*100</f>
        <v>17.902875292544298</v>
      </c>
    </row>
    <row r="7" spans="1:10">
      <c r="A7" s="2" t="s">
        <v>54</v>
      </c>
      <c r="B7" s="2" t="s">
        <v>2</v>
      </c>
      <c r="C7" s="14">
        <f>INDEX('Data - Expenditures'!$C$2:$R$53,MATCH($B7,'Data - Expenditures'!$B$2:$B$53,0),MATCH($H$1,'Data - Expenditures'!$C$1:$R$1,0))</f>
        <v>487826</v>
      </c>
      <c r="D7" s="11">
        <f t="shared" si="0"/>
        <v>610992</v>
      </c>
      <c r="E7" s="16">
        <f>INDEX('Data - Charges'!$C$2:$R$53,MATCH($B7,'Data - Charges'!$B$2:$B$53,0),MATCH($H$1,'Data - Charges'!$C$1:$R$1,0))</f>
        <v>123166</v>
      </c>
      <c r="F7" s="5">
        <f>E7/D7*100</f>
        <v>20.158365412313088</v>
      </c>
    </row>
    <row r="8" spans="1:10">
      <c r="A8" s="2" t="s">
        <v>55</v>
      </c>
      <c r="B8" s="2" t="s">
        <v>3</v>
      </c>
      <c r="C8" s="14">
        <f>INDEX('Data - Expenditures'!$C$2:$R$53,MATCH($B8,'Data - Expenditures'!$B$2:$B$53,0),MATCH($H$1,'Data - Expenditures'!$C$1:$R$1,0))</f>
        <v>143542</v>
      </c>
      <c r="D8" s="11">
        <f t="shared" si="0"/>
        <v>202237</v>
      </c>
      <c r="E8" s="16">
        <f>INDEX('Data - Charges'!$C$2:$R$53,MATCH($B8,'Data - Charges'!$B$2:$B$53,0),MATCH($H$1,'Data - Charges'!$C$1:$R$1,0))</f>
        <v>58695</v>
      </c>
      <c r="F8" s="5">
        <f t="shared" si="1"/>
        <v>29.022879097296737</v>
      </c>
    </row>
    <row r="9" spans="1:10">
      <c r="A9" s="2" t="s">
        <v>56</v>
      </c>
      <c r="B9" s="2" t="s">
        <v>4</v>
      </c>
      <c r="C9" s="14">
        <f>INDEX('Data - Expenditures'!$C$2:$R$53,MATCH($B9,'Data - Expenditures'!$B$2:$B$53,0),MATCH($H$1,'Data - Expenditures'!$C$1:$R$1,0))</f>
        <v>3918365</v>
      </c>
      <c r="D9" s="11">
        <f t="shared" si="0"/>
        <v>5364530</v>
      </c>
      <c r="E9" s="16">
        <f>INDEX('Data - Charges'!$C$2:$R$53,MATCH($B9,'Data - Charges'!$B$2:$B$53,0),MATCH($H$1,'Data - Charges'!$C$1:$R$1,0))</f>
        <v>1446165</v>
      </c>
      <c r="F9" s="5">
        <f t="shared" si="1"/>
        <v>26.957906843656389</v>
      </c>
    </row>
    <row r="10" spans="1:10">
      <c r="A10" s="2" t="s">
        <v>57</v>
      </c>
      <c r="B10" s="2" t="s">
        <v>5</v>
      </c>
      <c r="C10" s="14">
        <f>INDEX('Data - Expenditures'!$C$2:$R$53,MATCH($B10,'Data - Expenditures'!$B$2:$B$53,0),MATCH($H$1,'Data - Expenditures'!$C$1:$R$1,0))</f>
        <v>887170</v>
      </c>
      <c r="D10" s="11">
        <f t="shared" si="0"/>
        <v>1232494</v>
      </c>
      <c r="E10" s="16">
        <f>INDEX('Data - Charges'!$C$2:$R$53,MATCH($B10,'Data - Charges'!$B$2:$B$53,0),MATCH($H$1,'Data - Charges'!$C$1:$R$1,0))</f>
        <v>345324</v>
      </c>
      <c r="F10" s="5">
        <f t="shared" si="1"/>
        <v>28.018310839647086</v>
      </c>
    </row>
    <row r="11" spans="1:10">
      <c r="A11" s="2" t="s">
        <v>58</v>
      </c>
      <c r="B11" s="2" t="s">
        <v>6</v>
      </c>
      <c r="C11" s="14">
        <f>INDEX('Data - Expenditures'!$C$2:$R$53,MATCH($B11,'Data - Expenditures'!$B$2:$B$53,0),MATCH($H$1,'Data - Expenditures'!$C$1:$R$1,0))</f>
        <v>171058</v>
      </c>
      <c r="D11" s="11">
        <f t="shared" si="0"/>
        <v>283859</v>
      </c>
      <c r="E11" s="16">
        <f>INDEX('Data - Charges'!$C$2:$R$53,MATCH($B11,'Data - Charges'!$B$2:$B$53,0),MATCH($H$1,'Data - Charges'!$C$1:$R$1,0))</f>
        <v>112801</v>
      </c>
      <c r="F11" s="5">
        <f t="shared" si="1"/>
        <v>39.73839124353993</v>
      </c>
    </row>
    <row r="12" spans="1:10">
      <c r="A12" s="2" t="s">
        <v>59</v>
      </c>
      <c r="B12" s="2" t="s">
        <v>7</v>
      </c>
      <c r="C12" s="14">
        <f>INDEX('Data - Expenditures'!$C$2:$R$53,MATCH($B12,'Data - Expenditures'!$B$2:$B$53,0),MATCH($H$1,'Data - Expenditures'!$C$1:$R$1,0))</f>
        <v>49014</v>
      </c>
      <c r="D12" s="11">
        <f t="shared" si="0"/>
        <v>63669</v>
      </c>
      <c r="E12" s="16">
        <f>INDEX('Data - Charges'!$C$2:$R$53,MATCH($B12,'Data - Charges'!$B$2:$B$53,0),MATCH($H$1,'Data - Charges'!$C$1:$R$1,0))</f>
        <v>14655</v>
      </c>
      <c r="F12" s="5">
        <f t="shared" si="1"/>
        <v>23.017481034726476</v>
      </c>
    </row>
    <row r="13" spans="1:10">
      <c r="A13" s="2" t="s">
        <v>60</v>
      </c>
      <c r="B13" s="2" t="s">
        <v>8</v>
      </c>
      <c r="C13" s="14">
        <f>INDEX('Data - Expenditures'!$C$2:$R$53,MATCH($B13,'Data - Expenditures'!$B$2:$B$53,0),MATCH($H$1,'Data - Expenditures'!$C$1:$R$1,0))</f>
        <v>180897</v>
      </c>
      <c r="D13" s="11">
        <f t="shared" si="0"/>
        <v>203455</v>
      </c>
      <c r="E13" s="16">
        <f>INDEX('Data - Charges'!$C$2:$R$53,MATCH($B13,'Data - Charges'!$B$2:$B$53,0),MATCH($H$1,'Data - Charges'!$C$1:$R$1,0))</f>
        <v>22558</v>
      </c>
      <c r="F13" s="5">
        <f t="shared" si="1"/>
        <v>11.087464058391291</v>
      </c>
    </row>
    <row r="14" spans="1:10">
      <c r="A14" s="2" t="s">
        <v>61</v>
      </c>
      <c r="B14" s="2" t="s">
        <v>9</v>
      </c>
      <c r="C14" s="14">
        <f>INDEX('Data - Expenditures'!$C$2:$R$53,MATCH($B14,'Data - Expenditures'!$B$2:$B$53,0),MATCH($H$1,'Data - Expenditures'!$C$1:$R$1,0))</f>
        <v>2188962</v>
      </c>
      <c r="D14" s="11">
        <f t="shared" si="0"/>
        <v>2845581</v>
      </c>
      <c r="E14" s="16">
        <f>INDEX('Data - Charges'!$C$2:$R$53,MATCH($B14,'Data - Charges'!$B$2:$B$53,0),MATCH($H$1,'Data - Charges'!$C$1:$R$1,0))</f>
        <v>656619</v>
      </c>
      <c r="F14" s="5">
        <f t="shared" si="1"/>
        <v>23.075041617160082</v>
      </c>
    </row>
    <row r="15" spans="1:10">
      <c r="A15" s="2" t="s">
        <v>62</v>
      </c>
      <c r="B15" s="2" t="s">
        <v>10</v>
      </c>
      <c r="C15" s="14">
        <f>INDEX('Data - Expenditures'!$C$2:$R$53,MATCH($B15,'Data - Expenditures'!$B$2:$B$53,0),MATCH($H$1,'Data - Expenditures'!$C$1:$R$1,0))</f>
        <v>603218</v>
      </c>
      <c r="D15" s="11">
        <f t="shared" si="0"/>
        <v>825500</v>
      </c>
      <c r="E15" s="16">
        <f>INDEX('Data - Charges'!$C$2:$R$53,MATCH($B15,'Data - Charges'!$B$2:$B$53,0),MATCH($H$1,'Data - Charges'!$C$1:$R$1,0))</f>
        <v>222282</v>
      </c>
      <c r="F15" s="5">
        <f t="shared" si="1"/>
        <v>26.926953361599033</v>
      </c>
    </row>
    <row r="16" spans="1:10">
      <c r="A16" s="2" t="s">
        <v>63</v>
      </c>
      <c r="B16" s="2" t="s">
        <v>11</v>
      </c>
      <c r="C16" s="14">
        <f>INDEX('Data - Expenditures'!$C$2:$R$53,MATCH($B16,'Data - Expenditures'!$B$2:$B$53,0),MATCH($H$1,'Data - Expenditures'!$C$1:$R$1,0))</f>
        <v>225244</v>
      </c>
      <c r="D16" s="11">
        <f t="shared" si="0"/>
        <v>265452</v>
      </c>
      <c r="E16" s="16">
        <f>INDEX('Data - Charges'!$C$2:$R$53,MATCH($B16,'Data - Charges'!$B$2:$B$53,0),MATCH($H$1,'Data - Charges'!$C$1:$R$1,0))</f>
        <v>40208</v>
      </c>
      <c r="F16" s="5">
        <f t="shared" si="1"/>
        <v>15.14699456022181</v>
      </c>
    </row>
    <row r="17" spans="1:6">
      <c r="A17" s="2" t="s">
        <v>64</v>
      </c>
      <c r="B17" s="2" t="s">
        <v>12</v>
      </c>
      <c r="C17" s="14">
        <f>INDEX('Data - Expenditures'!$C$2:$R$53,MATCH($B17,'Data - Expenditures'!$B$2:$B$53,0),MATCH($H$1,'Data - Expenditures'!$C$1:$R$1,0))</f>
        <v>92113</v>
      </c>
      <c r="D17" s="11">
        <f t="shared" si="0"/>
        <v>129061</v>
      </c>
      <c r="E17" s="16">
        <f>INDEX('Data - Charges'!$C$2:$R$53,MATCH($B17,'Data - Charges'!$B$2:$B$53,0),MATCH($H$1,'Data - Charges'!$C$1:$R$1,0))</f>
        <v>36948</v>
      </c>
      <c r="F17" s="5">
        <f t="shared" si="1"/>
        <v>28.628323041042609</v>
      </c>
    </row>
    <row r="18" spans="1:6">
      <c r="A18" s="2" t="s">
        <v>65</v>
      </c>
      <c r="B18" s="2" t="s">
        <v>13</v>
      </c>
      <c r="C18" s="14">
        <f>INDEX('Data - Expenditures'!$C$2:$R$53,MATCH($B18,'Data - Expenditures'!$B$2:$B$53,0),MATCH($H$1,'Data - Expenditures'!$C$1:$R$1,0))</f>
        <v>1687156</v>
      </c>
      <c r="D18" s="11">
        <f t="shared" si="0"/>
        <v>2656527</v>
      </c>
      <c r="E18" s="16">
        <f>INDEX('Data - Charges'!$C$2:$R$53,MATCH($B18,'Data - Charges'!$B$2:$B$53,0),MATCH($H$1,'Data - Charges'!$C$1:$R$1,0))</f>
        <v>969371</v>
      </c>
      <c r="F18" s="5">
        <f t="shared" si="1"/>
        <v>36.49016177889402</v>
      </c>
    </row>
    <row r="19" spans="1:6">
      <c r="A19" s="2" t="s">
        <v>66</v>
      </c>
      <c r="B19" s="2" t="s">
        <v>14</v>
      </c>
      <c r="C19" s="14">
        <f>INDEX('Data - Expenditures'!$C$2:$R$53,MATCH($B19,'Data - Expenditures'!$B$2:$B$53,0),MATCH($H$1,'Data - Expenditures'!$C$1:$R$1,0))</f>
        <v>521512</v>
      </c>
      <c r="D19" s="11">
        <f t="shared" si="0"/>
        <v>701053</v>
      </c>
      <c r="E19" s="16">
        <f>INDEX('Data - Charges'!$C$2:$R$53,MATCH($B19,'Data - Charges'!$B$2:$B$53,0),MATCH($H$1,'Data - Charges'!$C$1:$R$1,0))</f>
        <v>179541</v>
      </c>
      <c r="F19" s="5">
        <f t="shared" si="1"/>
        <v>25.610189243894542</v>
      </c>
    </row>
    <row r="20" spans="1:6">
      <c r="A20" s="2" t="s">
        <v>67</v>
      </c>
      <c r="B20" s="2" t="s">
        <v>15</v>
      </c>
      <c r="C20" s="14">
        <f>INDEX('Data - Expenditures'!$C$2:$R$53,MATCH($B20,'Data - Expenditures'!$B$2:$B$53,0),MATCH($H$1,'Data - Expenditures'!$C$1:$R$1,0))</f>
        <v>268889</v>
      </c>
      <c r="D20" s="11">
        <f t="shared" si="0"/>
        <v>361047</v>
      </c>
      <c r="E20" s="16">
        <f>INDEX('Data - Charges'!$C$2:$R$53,MATCH($B20,'Data - Charges'!$B$2:$B$53,0),MATCH($H$1,'Data - Charges'!$C$1:$R$1,0))</f>
        <v>92158</v>
      </c>
      <c r="F20" s="5">
        <f t="shared" si="1"/>
        <v>25.525208629347425</v>
      </c>
    </row>
    <row r="21" spans="1:6">
      <c r="A21" s="2" t="s">
        <v>68</v>
      </c>
      <c r="B21" s="2" t="s">
        <v>16</v>
      </c>
      <c r="C21" s="14">
        <f>INDEX('Data - Expenditures'!$C$2:$R$53,MATCH($B21,'Data - Expenditures'!$B$2:$B$53,0),MATCH($H$1,'Data - Expenditures'!$C$1:$R$1,0))</f>
        <v>227314</v>
      </c>
      <c r="D21" s="11">
        <f t="shared" si="0"/>
        <v>308074</v>
      </c>
      <c r="E21" s="16">
        <f>INDEX('Data - Charges'!$C$2:$R$53,MATCH($B21,'Data - Charges'!$B$2:$B$53,0),MATCH($H$1,'Data - Charges'!$C$1:$R$1,0))</f>
        <v>80760</v>
      </c>
      <c r="F21" s="5">
        <f t="shared" si="1"/>
        <v>26.214480936398399</v>
      </c>
    </row>
    <row r="22" spans="1:6">
      <c r="A22" s="2" t="s">
        <v>69</v>
      </c>
      <c r="B22" s="2" t="s">
        <v>17</v>
      </c>
      <c r="C22" s="14">
        <f>INDEX('Data - Expenditures'!$C$2:$R$53,MATCH($B22,'Data - Expenditures'!$B$2:$B$53,0),MATCH($H$1,'Data - Expenditures'!$C$1:$R$1,0))</f>
        <v>164091</v>
      </c>
      <c r="D22" s="11">
        <f t="shared" si="0"/>
        <v>278492</v>
      </c>
      <c r="E22" s="16">
        <f>INDEX('Data - Charges'!$C$2:$R$53,MATCH($B22,'Data - Charges'!$B$2:$B$53,0),MATCH($H$1,'Data - Charges'!$C$1:$R$1,0))</f>
        <v>114401</v>
      </c>
      <c r="F22" s="5">
        <f t="shared" si="1"/>
        <v>41.078738347959728</v>
      </c>
    </row>
    <row r="23" spans="1:6">
      <c r="A23" s="2" t="s">
        <v>70</v>
      </c>
      <c r="B23" s="2" t="s">
        <v>18</v>
      </c>
      <c r="C23" s="14">
        <f>INDEX('Data - Expenditures'!$C$2:$R$53,MATCH($B23,'Data - Expenditures'!$B$2:$B$53,0),MATCH($H$1,'Data - Expenditures'!$C$1:$R$1,0))</f>
        <v>561844</v>
      </c>
      <c r="D23" s="11">
        <f t="shared" si="0"/>
        <v>759401</v>
      </c>
      <c r="E23" s="16">
        <f>INDEX('Data - Charges'!$C$2:$R$53,MATCH($B23,'Data - Charges'!$B$2:$B$53,0),MATCH($H$1,'Data - Charges'!$C$1:$R$1,0))</f>
        <v>197557</v>
      </c>
      <c r="F23" s="5">
        <f t="shared" si="1"/>
        <v>26.014845911448631</v>
      </c>
    </row>
    <row r="24" spans="1:6">
      <c r="A24" s="2" t="s">
        <v>71</v>
      </c>
      <c r="B24" s="2" t="s">
        <v>19</v>
      </c>
      <c r="C24" s="14">
        <f>INDEX('Data - Expenditures'!$C$2:$R$53,MATCH($B24,'Data - Expenditures'!$B$2:$B$53,0),MATCH($H$1,'Data - Expenditures'!$C$1:$R$1,0))</f>
        <v>98661</v>
      </c>
      <c r="D24" s="11">
        <f t="shared" si="0"/>
        <v>131332</v>
      </c>
      <c r="E24" s="16">
        <f>INDEX('Data - Charges'!$C$2:$R$53,MATCH($B24,'Data - Charges'!$B$2:$B$53,0),MATCH($H$1,'Data - Charges'!$C$1:$R$1,0))</f>
        <v>32671</v>
      </c>
      <c r="F24" s="5">
        <f t="shared" si="1"/>
        <v>24.876648493893338</v>
      </c>
    </row>
    <row r="25" spans="1:6">
      <c r="A25" s="2" t="s">
        <v>72</v>
      </c>
      <c r="B25" s="2" t="s">
        <v>20</v>
      </c>
      <c r="C25" s="14">
        <f>INDEX('Data - Expenditures'!$C$2:$R$53,MATCH($B25,'Data - Expenditures'!$B$2:$B$53,0),MATCH($H$1,'Data - Expenditures'!$C$1:$R$1,0))</f>
        <v>670491</v>
      </c>
      <c r="D25" s="11">
        <f t="shared" si="0"/>
        <v>846837</v>
      </c>
      <c r="E25" s="16">
        <f>INDEX('Data - Charges'!$C$2:$R$53,MATCH($B25,'Data - Charges'!$B$2:$B$53,0),MATCH($H$1,'Data - Charges'!$C$1:$R$1,0))</f>
        <v>176346</v>
      </c>
      <c r="F25" s="5">
        <f t="shared" si="1"/>
        <v>20.824078305506255</v>
      </c>
    </row>
    <row r="26" spans="1:6">
      <c r="A26" s="2" t="s">
        <v>73</v>
      </c>
      <c r="B26" s="2" t="s">
        <v>21</v>
      </c>
      <c r="C26" s="14">
        <f>INDEX('Data - Expenditures'!$C$2:$R$53,MATCH($B26,'Data - Expenditures'!$B$2:$B$53,0),MATCH($H$1,'Data - Expenditures'!$C$1:$R$1,0))</f>
        <v>256047</v>
      </c>
      <c r="D26" s="11">
        <f t="shared" si="0"/>
        <v>399889</v>
      </c>
      <c r="E26" s="16">
        <f>INDEX('Data - Charges'!$C$2:$R$53,MATCH($B26,'Data - Charges'!$B$2:$B$53,0),MATCH($H$1,'Data - Charges'!$C$1:$R$1,0))</f>
        <v>143842</v>
      </c>
      <c r="F26" s="5">
        <f t="shared" si="1"/>
        <v>35.970481808701912</v>
      </c>
    </row>
    <row r="27" spans="1:6">
      <c r="A27" s="2" t="s">
        <v>74</v>
      </c>
      <c r="B27" s="2" t="s">
        <v>22</v>
      </c>
      <c r="C27" s="14">
        <f>INDEX('Data - Expenditures'!$C$2:$R$53,MATCH($B27,'Data - Expenditures'!$B$2:$B$53,0),MATCH($H$1,'Data - Expenditures'!$C$1:$R$1,0))</f>
        <v>570339</v>
      </c>
      <c r="D27" s="11">
        <f t="shared" si="0"/>
        <v>782374</v>
      </c>
      <c r="E27" s="16">
        <f>INDEX('Data - Charges'!$C$2:$R$53,MATCH($B27,'Data - Charges'!$B$2:$B$53,0),MATCH($H$1,'Data - Charges'!$C$1:$R$1,0))</f>
        <v>212035</v>
      </c>
      <c r="F27" s="5">
        <f t="shared" si="1"/>
        <v>27.101488546398528</v>
      </c>
    </row>
    <row r="28" spans="1:6">
      <c r="A28" s="2" t="s">
        <v>75</v>
      </c>
      <c r="B28" s="2" t="s">
        <v>23</v>
      </c>
      <c r="C28" s="14">
        <f>INDEX('Data - Expenditures'!$C$2:$R$53,MATCH($B28,'Data - Expenditures'!$B$2:$B$53,0),MATCH($H$1,'Data - Expenditures'!$C$1:$R$1,0))</f>
        <v>737812</v>
      </c>
      <c r="D28" s="11">
        <f t="shared" si="0"/>
        <v>993378</v>
      </c>
      <c r="E28" s="16">
        <f>INDEX('Data - Charges'!$C$2:$R$53,MATCH($B28,'Data - Charges'!$B$2:$B$53,0),MATCH($H$1,'Data - Charges'!$C$1:$R$1,0))</f>
        <v>255566</v>
      </c>
      <c r="F28" s="5">
        <f t="shared" si="1"/>
        <v>25.726963955312076</v>
      </c>
    </row>
    <row r="29" spans="1:6">
      <c r="A29" s="2" t="s">
        <v>76</v>
      </c>
      <c r="B29" s="2" t="s">
        <v>24</v>
      </c>
      <c r="C29" s="14">
        <f>INDEX('Data - Expenditures'!$C$2:$R$53,MATCH($B29,'Data - Expenditures'!$B$2:$B$53,0),MATCH($H$1,'Data - Expenditures'!$C$1:$R$1,0))</f>
        <v>223037</v>
      </c>
      <c r="D29" s="11">
        <f t="shared" si="0"/>
        <v>255144</v>
      </c>
      <c r="E29" s="16">
        <f>INDEX('Data - Charges'!$C$2:$R$53,MATCH($B29,'Data - Charges'!$B$2:$B$53,0),MATCH($H$1,'Data - Charges'!$C$1:$R$1,0))</f>
        <v>32107</v>
      </c>
      <c r="F29" s="5">
        <f t="shared" si="1"/>
        <v>12.583874204370865</v>
      </c>
    </row>
    <row r="30" spans="1:6">
      <c r="A30" s="2" t="s">
        <v>77</v>
      </c>
      <c r="B30" s="2" t="s">
        <v>25</v>
      </c>
      <c r="C30" s="14">
        <f>INDEX('Data - Expenditures'!$C$2:$R$53,MATCH($B30,'Data - Expenditures'!$B$2:$B$53,0),MATCH($H$1,'Data - Expenditures'!$C$1:$R$1,0))</f>
        <v>499117</v>
      </c>
      <c r="D30" s="11">
        <f t="shared" si="0"/>
        <v>630646</v>
      </c>
      <c r="E30" s="16">
        <f>INDEX('Data - Charges'!$C$2:$R$53,MATCH($B30,'Data - Charges'!$B$2:$B$53,0),MATCH($H$1,'Data - Charges'!$C$1:$R$1,0))</f>
        <v>131529</v>
      </c>
      <c r="F30" s="5">
        <f t="shared" si="1"/>
        <v>20.856233132375372</v>
      </c>
    </row>
    <row r="31" spans="1:6">
      <c r="A31" s="2" t="s">
        <v>78</v>
      </c>
      <c r="B31" s="2" t="s">
        <v>26</v>
      </c>
      <c r="C31" s="14">
        <f>INDEX('Data - Expenditures'!$C$2:$R$53,MATCH($B31,'Data - Expenditures'!$B$2:$B$53,0),MATCH($H$1,'Data - Expenditures'!$C$1:$R$1,0))</f>
        <v>56132</v>
      </c>
      <c r="D31" s="11">
        <f t="shared" si="0"/>
        <v>73018</v>
      </c>
      <c r="E31" s="16">
        <f>INDEX('Data - Charges'!$C$2:$R$53,MATCH($B31,'Data - Charges'!$B$2:$B$53,0),MATCH($H$1,'Data - Charges'!$C$1:$R$1,0))</f>
        <v>16886</v>
      </c>
      <c r="F31" s="5">
        <f t="shared" si="1"/>
        <v>23.125804596126983</v>
      </c>
    </row>
    <row r="32" spans="1:6">
      <c r="A32" s="2" t="s">
        <v>79</v>
      </c>
      <c r="B32" s="2" t="s">
        <v>27</v>
      </c>
      <c r="C32" s="14">
        <f>INDEX('Data - Expenditures'!$C$2:$R$53,MATCH($B32,'Data - Expenditures'!$B$2:$B$53,0),MATCH($H$1,'Data - Expenditures'!$C$1:$R$1,0))</f>
        <v>177952</v>
      </c>
      <c r="D32" s="11">
        <f t="shared" si="0"/>
        <v>222790</v>
      </c>
      <c r="E32" s="16">
        <f>INDEX('Data - Charges'!$C$2:$R$53,MATCH($B32,'Data - Charges'!$B$2:$B$53,0),MATCH($H$1,'Data - Charges'!$C$1:$R$1,0))</f>
        <v>44838</v>
      </c>
      <c r="F32" s="5">
        <f t="shared" si="1"/>
        <v>20.125678890434941</v>
      </c>
    </row>
    <row r="33" spans="1:6">
      <c r="A33" s="2" t="s">
        <v>80</v>
      </c>
      <c r="B33" s="2" t="s">
        <v>28</v>
      </c>
      <c r="C33" s="14">
        <f>INDEX('Data - Expenditures'!$C$2:$R$53,MATCH($B33,'Data - Expenditures'!$B$2:$B$53,0),MATCH($H$1,'Data - Expenditures'!$C$1:$R$1,0))</f>
        <v>473642</v>
      </c>
      <c r="D33" s="11">
        <f t="shared" si="0"/>
        <v>608693</v>
      </c>
      <c r="E33" s="16">
        <f>INDEX('Data - Charges'!$C$2:$R$53,MATCH($B33,'Data - Charges'!$B$2:$B$53,0),MATCH($H$1,'Data - Charges'!$C$1:$R$1,0))</f>
        <v>135051</v>
      </c>
      <c r="F33" s="5">
        <f t="shared" si="1"/>
        <v>22.187046672131931</v>
      </c>
    </row>
    <row r="34" spans="1:6">
      <c r="A34" s="2" t="s">
        <v>81</v>
      </c>
      <c r="B34" s="2" t="s">
        <v>29</v>
      </c>
      <c r="C34" s="14">
        <f>INDEX('Data - Expenditures'!$C$2:$R$53,MATCH($B34,'Data - Expenditures'!$B$2:$B$53,0),MATCH($H$1,'Data - Expenditures'!$C$1:$R$1,0))</f>
        <v>46672</v>
      </c>
      <c r="D34" s="11">
        <f t="shared" si="0"/>
        <v>81719</v>
      </c>
      <c r="E34" s="16">
        <f>INDEX('Data - Charges'!$C$2:$R$53,MATCH($B34,'Data - Charges'!$B$2:$B$53,0),MATCH($H$1,'Data - Charges'!$C$1:$R$1,0))</f>
        <v>35047</v>
      </c>
      <c r="F34" s="5">
        <f t="shared" si="1"/>
        <v>42.887211052509208</v>
      </c>
    </row>
    <row r="35" spans="1:6">
      <c r="A35" s="2" t="s">
        <v>82</v>
      </c>
      <c r="B35" s="2" t="s">
        <v>30</v>
      </c>
      <c r="C35" s="14">
        <f>INDEX('Data - Expenditures'!$C$2:$R$53,MATCH($B35,'Data - Expenditures'!$B$2:$B$53,0),MATCH($H$1,'Data - Expenditures'!$C$1:$R$1,0))</f>
        <v>521423</v>
      </c>
      <c r="D35" s="11">
        <f t="shared" si="0"/>
        <v>870776</v>
      </c>
      <c r="E35" s="16">
        <f>INDEX('Data - Charges'!$C$2:$R$53,MATCH($B35,'Data - Charges'!$B$2:$B$53,0),MATCH($H$1,'Data - Charges'!$C$1:$R$1,0))</f>
        <v>349353</v>
      </c>
      <c r="F35" s="5">
        <f t="shared" si="1"/>
        <v>40.119732284766691</v>
      </c>
    </row>
    <row r="36" spans="1:6">
      <c r="A36" s="2" t="s">
        <v>83</v>
      </c>
      <c r="B36" s="2" t="s">
        <v>31</v>
      </c>
      <c r="C36" s="14">
        <f>INDEX('Data - Expenditures'!$C$2:$R$53,MATCH($B36,'Data - Expenditures'!$B$2:$B$53,0),MATCH($H$1,'Data - Expenditures'!$C$1:$R$1,0))</f>
        <v>299501</v>
      </c>
      <c r="D36" s="11">
        <f t="shared" si="0"/>
        <v>336887</v>
      </c>
      <c r="E36" s="16">
        <f>INDEX('Data - Charges'!$C$2:$R$53,MATCH($B36,'Data - Charges'!$B$2:$B$53,0),MATCH($H$1,'Data - Charges'!$C$1:$R$1,0))</f>
        <v>37386</v>
      </c>
      <c r="F36" s="5">
        <f t="shared" si="1"/>
        <v>11.097489662705891</v>
      </c>
    </row>
    <row r="37" spans="1:6">
      <c r="A37" s="2" t="s">
        <v>84</v>
      </c>
      <c r="B37" s="2" t="s">
        <v>32</v>
      </c>
      <c r="C37" s="14">
        <f>INDEX('Data - Expenditures'!$C$2:$R$53,MATCH($B37,'Data - Expenditures'!$B$2:$B$53,0),MATCH($H$1,'Data - Expenditures'!$C$1:$R$1,0))</f>
        <v>2037834</v>
      </c>
      <c r="D37" s="11">
        <f t="shared" si="0"/>
        <v>2662679</v>
      </c>
      <c r="E37" s="16">
        <f>INDEX('Data - Charges'!$C$2:$R$53,MATCH($B37,'Data - Charges'!$B$2:$B$53,0),MATCH($H$1,'Data - Charges'!$C$1:$R$1,0))</f>
        <v>624845</v>
      </c>
      <c r="F37" s="5">
        <f t="shared" si="1"/>
        <v>23.466779134848775</v>
      </c>
    </row>
    <row r="38" spans="1:6">
      <c r="A38" s="2" t="s">
        <v>85</v>
      </c>
      <c r="B38" s="2" t="s">
        <v>33</v>
      </c>
      <c r="C38" s="14">
        <f>INDEX('Data - Expenditures'!$C$2:$R$53,MATCH($B38,'Data - Expenditures'!$B$2:$B$53,0),MATCH($H$1,'Data - Expenditures'!$C$1:$R$1,0))</f>
        <v>759549</v>
      </c>
      <c r="D38" s="11">
        <f t="shared" si="0"/>
        <v>919956</v>
      </c>
      <c r="E38" s="16">
        <f>INDEX('Data - Charges'!$C$2:$R$53,MATCH($B38,'Data - Charges'!$B$2:$B$53,0),MATCH($H$1,'Data - Charges'!$C$1:$R$1,0))</f>
        <v>160407</v>
      </c>
      <c r="F38" s="5">
        <f t="shared" si="1"/>
        <v>17.436377391962225</v>
      </c>
    </row>
    <row r="39" spans="1:6">
      <c r="A39" s="2" t="s">
        <v>86</v>
      </c>
      <c r="B39" s="2" t="s">
        <v>34</v>
      </c>
      <c r="C39" s="14">
        <f>INDEX('Data - Expenditures'!$C$2:$R$53,MATCH($B39,'Data - Expenditures'!$B$2:$B$53,0),MATCH($H$1,'Data - Expenditures'!$C$1:$R$1,0))</f>
        <v>123059</v>
      </c>
      <c r="D39" s="11">
        <f t="shared" si="0"/>
        <v>184168</v>
      </c>
      <c r="E39" s="16">
        <f>INDEX('Data - Charges'!$C$2:$R$53,MATCH($B39,'Data - Charges'!$B$2:$B$53,0),MATCH($H$1,'Data - Charges'!$C$1:$R$1,0))</f>
        <v>61109</v>
      </c>
      <c r="F39" s="5">
        <f t="shared" si="1"/>
        <v>33.181117240780154</v>
      </c>
    </row>
    <row r="40" spans="1:6">
      <c r="A40" s="2" t="s">
        <v>87</v>
      </c>
      <c r="B40" s="2" t="s">
        <v>35</v>
      </c>
      <c r="C40" s="14">
        <f>INDEX('Data - Expenditures'!$C$2:$R$53,MATCH($B40,'Data - Expenditures'!$B$2:$B$53,0),MATCH($H$1,'Data - Expenditures'!$C$1:$R$1,0))</f>
        <v>910144</v>
      </c>
      <c r="D40" s="11">
        <f t="shared" si="0"/>
        <v>1156797</v>
      </c>
      <c r="E40" s="16">
        <f>INDEX('Data - Charges'!$C$2:$R$53,MATCH($B40,'Data - Charges'!$B$2:$B$53,0),MATCH($H$1,'Data - Charges'!$C$1:$R$1,0))</f>
        <v>246653</v>
      </c>
      <c r="F40" s="5">
        <f t="shared" si="1"/>
        <v>21.32206428612799</v>
      </c>
    </row>
    <row r="41" spans="1:6">
      <c r="A41" s="2" t="s">
        <v>88</v>
      </c>
      <c r="B41" s="2" t="s">
        <v>36</v>
      </c>
      <c r="C41" s="14">
        <f>INDEX('Data - Expenditures'!$C$2:$R$53,MATCH($B41,'Data - Expenditures'!$B$2:$B$53,0),MATCH($H$1,'Data - Expenditures'!$C$1:$R$1,0))</f>
        <v>301879</v>
      </c>
      <c r="D41" s="11">
        <f t="shared" si="0"/>
        <v>410906</v>
      </c>
      <c r="E41" s="16">
        <f>INDEX('Data - Charges'!$C$2:$R$53,MATCH($B41,'Data - Charges'!$B$2:$B$53,0),MATCH($H$1,'Data - Charges'!$C$1:$R$1,0))</f>
        <v>109027</v>
      </c>
      <c r="F41" s="5">
        <f t="shared" si="1"/>
        <v>26.533319055939803</v>
      </c>
    </row>
    <row r="42" spans="1:6">
      <c r="A42" s="2" t="s">
        <v>89</v>
      </c>
      <c r="B42" s="2" t="s">
        <v>37</v>
      </c>
      <c r="C42" s="14">
        <f>INDEX('Data - Expenditures'!$C$2:$R$53,MATCH($B42,'Data - Expenditures'!$B$2:$B$53,0),MATCH($H$1,'Data - Expenditures'!$C$1:$R$1,0))</f>
        <v>366541</v>
      </c>
      <c r="D42" s="11">
        <f t="shared" si="0"/>
        <v>555611</v>
      </c>
      <c r="E42" s="16">
        <f>INDEX('Data - Charges'!$C$2:$R$53,MATCH($B42,'Data - Charges'!$B$2:$B$53,0),MATCH($H$1,'Data - Charges'!$C$1:$R$1,0))</f>
        <v>189070</v>
      </c>
      <c r="F42" s="5">
        <f t="shared" si="1"/>
        <v>34.029203885452233</v>
      </c>
    </row>
    <row r="43" spans="1:6">
      <c r="A43" s="2" t="s">
        <v>90</v>
      </c>
      <c r="B43" s="2" t="s">
        <v>38</v>
      </c>
      <c r="C43" s="14">
        <f>INDEX('Data - Expenditures'!$C$2:$R$53,MATCH($B43,'Data - Expenditures'!$B$2:$B$53,0),MATCH($H$1,'Data - Expenditures'!$C$1:$R$1,0))</f>
        <v>737239</v>
      </c>
      <c r="D43" s="11">
        <f t="shared" si="0"/>
        <v>938779</v>
      </c>
      <c r="E43" s="16">
        <f>INDEX('Data - Charges'!$C$2:$R$53,MATCH($B43,'Data - Charges'!$B$2:$B$53,0),MATCH($H$1,'Data - Charges'!$C$1:$R$1,0))</f>
        <v>201540</v>
      </c>
      <c r="F43" s="5">
        <f t="shared" si="1"/>
        <v>21.468311498233344</v>
      </c>
    </row>
    <row r="44" spans="1:6">
      <c r="A44" s="2" t="s">
        <v>91</v>
      </c>
      <c r="B44" s="2" t="s">
        <v>39</v>
      </c>
      <c r="C44" s="14">
        <f>INDEX('Data - Expenditures'!$C$2:$R$53,MATCH($B44,'Data - Expenditures'!$B$2:$B$53,0),MATCH($H$1,'Data - Expenditures'!$C$1:$R$1,0))</f>
        <v>28606</v>
      </c>
      <c r="D44" s="11">
        <f t="shared" si="0"/>
        <v>71616</v>
      </c>
      <c r="E44" s="16">
        <f>INDEX('Data - Charges'!$C$2:$R$53,MATCH($B44,'Data - Charges'!$B$2:$B$53,0),MATCH($H$1,'Data - Charges'!$C$1:$R$1,0))</f>
        <v>43010</v>
      </c>
      <c r="F44" s="5">
        <f t="shared" si="1"/>
        <v>60.056411974977664</v>
      </c>
    </row>
    <row r="45" spans="1:6">
      <c r="A45" s="2" t="s">
        <v>92</v>
      </c>
      <c r="B45" s="2" t="s">
        <v>40</v>
      </c>
      <c r="C45" s="14">
        <f>INDEX('Data - Expenditures'!$C$2:$R$53,MATCH($B45,'Data - Expenditures'!$B$2:$B$53,0),MATCH($H$1,'Data - Expenditures'!$C$1:$R$1,0))</f>
        <v>346130</v>
      </c>
      <c r="D45" s="11">
        <f t="shared" si="0"/>
        <v>458816</v>
      </c>
      <c r="E45" s="16">
        <f>INDEX('Data - Charges'!$C$2:$R$53,MATCH($B45,'Data - Charges'!$B$2:$B$53,0),MATCH($H$1,'Data - Charges'!$C$1:$R$1,0))</f>
        <v>112686</v>
      </c>
      <c r="F45" s="5">
        <f t="shared" si="1"/>
        <v>24.560172269493652</v>
      </c>
    </row>
    <row r="46" spans="1:6">
      <c r="A46" s="2" t="s">
        <v>93</v>
      </c>
      <c r="B46" s="2" t="s">
        <v>41</v>
      </c>
      <c r="C46" s="14">
        <f>INDEX('Data - Expenditures'!$C$2:$R$53,MATCH($B46,'Data - Expenditures'!$B$2:$B$53,0),MATCH($H$1,'Data - Expenditures'!$C$1:$R$1,0))</f>
        <v>129302</v>
      </c>
      <c r="D46" s="11">
        <f t="shared" si="0"/>
        <v>156933</v>
      </c>
      <c r="E46" s="16">
        <f>INDEX('Data - Charges'!$C$2:$R$53,MATCH($B46,'Data - Charges'!$B$2:$B$53,0),MATCH($H$1,'Data - Charges'!$C$1:$R$1,0))</f>
        <v>27631</v>
      </c>
      <c r="F46" s="5">
        <f t="shared" si="1"/>
        <v>17.606876820044224</v>
      </c>
    </row>
    <row r="47" spans="1:6">
      <c r="A47" s="2" t="s">
        <v>94</v>
      </c>
      <c r="B47" s="2" t="s">
        <v>42</v>
      </c>
      <c r="C47" s="14">
        <f>INDEX('Data - Expenditures'!$C$2:$R$53,MATCH($B47,'Data - Expenditures'!$B$2:$B$53,0),MATCH($H$1,'Data - Expenditures'!$C$1:$R$1,0))</f>
        <v>369883</v>
      </c>
      <c r="D47" s="11">
        <f t="shared" si="0"/>
        <v>474930</v>
      </c>
      <c r="E47" s="16">
        <f>INDEX('Data - Charges'!$C$2:$R$53,MATCH($B47,'Data - Charges'!$B$2:$B$53,0),MATCH($H$1,'Data - Charges'!$C$1:$R$1,0))</f>
        <v>105047</v>
      </c>
      <c r="F47" s="5">
        <f t="shared" si="1"/>
        <v>22.118417450992776</v>
      </c>
    </row>
    <row r="48" spans="1:6">
      <c r="A48" s="2" t="s">
        <v>95</v>
      </c>
      <c r="B48" s="2" t="s">
        <v>43</v>
      </c>
      <c r="C48" s="14">
        <f>INDEX('Data - Expenditures'!$C$2:$R$53,MATCH($B48,'Data - Expenditures'!$B$2:$B$53,0),MATCH($H$1,'Data - Expenditures'!$C$1:$R$1,0))</f>
        <v>1687227</v>
      </c>
      <c r="D48" s="11">
        <f t="shared" si="0"/>
        <v>2146622</v>
      </c>
      <c r="E48" s="16">
        <f>INDEX('Data - Charges'!$C$2:$R$53,MATCH($B48,'Data - Charges'!$B$2:$B$53,0),MATCH($H$1,'Data - Charges'!$C$1:$R$1,0))</f>
        <v>459395</v>
      </c>
      <c r="F48" s="5">
        <f t="shared" si="1"/>
        <v>21.400833495603791</v>
      </c>
    </row>
    <row r="49" spans="1:6">
      <c r="A49" s="2" t="s">
        <v>97</v>
      </c>
      <c r="B49" s="2" t="s">
        <v>45</v>
      </c>
      <c r="C49" s="14">
        <f>INDEX('Data - Expenditures'!$C$2:$R$53,MATCH($B49,'Data - Expenditures'!$B$2:$B$53,0),MATCH($H$1,'Data - Expenditures'!$C$1:$R$1,0))</f>
        <v>416969</v>
      </c>
      <c r="D49" s="11">
        <f t="shared" si="0"/>
        <v>515350</v>
      </c>
      <c r="E49" s="16">
        <f>INDEX('Data - Charges'!$C$2:$R$53,MATCH($B49,'Data - Charges'!$B$2:$B$53,0),MATCH($H$1,'Data - Charges'!$C$1:$R$1,0))</f>
        <v>98381</v>
      </c>
      <c r="F49" s="5">
        <f t="shared" si="1"/>
        <v>19.090132919375183</v>
      </c>
    </row>
    <row r="50" spans="1:6">
      <c r="A50" s="2" t="s">
        <v>98</v>
      </c>
      <c r="B50" s="2" t="s">
        <v>46</v>
      </c>
      <c r="C50" s="14">
        <f>INDEX('Data - Expenditures'!$C$2:$R$53,MATCH($B50,'Data - Expenditures'!$B$2:$B$53,0),MATCH($H$1,'Data - Expenditures'!$C$1:$R$1,0))</f>
        <v>33698</v>
      </c>
      <c r="D50" s="11">
        <f t="shared" si="0"/>
        <v>50826</v>
      </c>
      <c r="E50" s="16">
        <f>INDEX('Data - Charges'!$C$2:$R$53,MATCH($B50,'Data - Charges'!$B$2:$B$53,0),MATCH($H$1,'Data - Charges'!$C$1:$R$1,0))</f>
        <v>17128</v>
      </c>
      <c r="F50" s="5">
        <f t="shared" si="1"/>
        <v>33.699287766103964</v>
      </c>
    </row>
    <row r="51" spans="1:6">
      <c r="A51" s="2" t="s">
        <v>99</v>
      </c>
      <c r="B51" s="2" t="s">
        <v>47</v>
      </c>
      <c r="C51" s="14">
        <f>INDEX('Data - Expenditures'!$C$2:$R$53,MATCH($B51,'Data - Expenditures'!$B$2:$B$53,0),MATCH($H$1,'Data - Expenditures'!$C$1:$R$1,0))</f>
        <v>680500</v>
      </c>
      <c r="D51" s="11">
        <f t="shared" si="0"/>
        <v>932784</v>
      </c>
      <c r="E51" s="16">
        <f>INDEX('Data - Charges'!$C$2:$R$53,MATCH($B51,'Data - Charges'!$B$2:$B$53,0),MATCH($H$1,'Data - Charges'!$C$1:$R$1,0))</f>
        <v>252284</v>
      </c>
      <c r="F51" s="5">
        <f t="shared" si="1"/>
        <v>27.046347278684024</v>
      </c>
    </row>
    <row r="52" spans="1:6">
      <c r="A52" s="2" t="s">
        <v>100</v>
      </c>
      <c r="B52" s="2" t="s">
        <v>48</v>
      </c>
      <c r="C52" s="14">
        <f>INDEX('Data - Expenditures'!$C$2:$R$53,MATCH($B52,'Data - Expenditures'!$B$2:$B$53,0),MATCH($H$1,'Data - Expenditures'!$C$1:$R$1,0))</f>
        <v>799931</v>
      </c>
      <c r="D52" s="11">
        <f t="shared" si="0"/>
        <v>1028188</v>
      </c>
      <c r="E52" s="16">
        <f>INDEX('Data - Charges'!$C$2:$R$53,MATCH($B52,'Data - Charges'!$B$2:$B$53,0),MATCH($H$1,'Data - Charges'!$C$1:$R$1,0))</f>
        <v>228257</v>
      </c>
      <c r="F52" s="5">
        <f t="shared" si="1"/>
        <v>22.199928417760177</v>
      </c>
    </row>
    <row r="53" spans="1:6">
      <c r="A53" s="2" t="s">
        <v>101</v>
      </c>
      <c r="B53" s="2" t="s">
        <v>49</v>
      </c>
      <c r="C53" s="14">
        <f>INDEX('Data - Expenditures'!$C$2:$R$53,MATCH($B53,'Data - Expenditures'!$B$2:$B$53,0),MATCH($H$1,'Data - Expenditures'!$C$1:$R$1,0))</f>
        <v>118407</v>
      </c>
      <c r="D53" s="11">
        <f t="shared" si="0"/>
        <v>182925</v>
      </c>
      <c r="E53" s="16">
        <f>INDEX('Data - Charges'!$C$2:$R$53,MATCH($B53,'Data - Charges'!$B$2:$B$53,0),MATCH($H$1,'Data - Charges'!$C$1:$R$1,0))</f>
        <v>64518</v>
      </c>
      <c r="F53" s="5">
        <f t="shared" si="1"/>
        <v>35.270192701927016</v>
      </c>
    </row>
    <row r="54" spans="1:6">
      <c r="A54" s="2" t="s">
        <v>102</v>
      </c>
      <c r="B54" s="2" t="s">
        <v>50</v>
      </c>
      <c r="C54" s="14">
        <f>INDEX('Data - Expenditures'!$C$2:$R$53,MATCH($B54,'Data - Expenditures'!$B$2:$B$53,0),MATCH($H$1,'Data - Expenditures'!$C$1:$R$1,0))</f>
        <v>381609</v>
      </c>
      <c r="D54" s="11">
        <f t="shared" si="0"/>
        <v>605512</v>
      </c>
      <c r="E54" s="16">
        <f>INDEX('Data - Charges'!$C$2:$R$53,MATCH($B54,'Data - Charges'!$B$2:$B$53,0),MATCH($H$1,'Data - Charges'!$C$1:$R$1,0))</f>
        <v>223903</v>
      </c>
      <c r="F54" s="5">
        <f t="shared" si="1"/>
        <v>36.977467003131238</v>
      </c>
    </row>
    <row r="55" spans="1:6">
      <c r="A55" s="3" t="s">
        <v>103</v>
      </c>
      <c r="B55" s="3" t="s">
        <v>51</v>
      </c>
      <c r="C55" s="15">
        <f>INDEX('Data - Expenditures'!$C$2:$R$53,MATCH($B55,'Data - Expenditures'!$B$2:$B$53,0),MATCH($H$1,'Data - Expenditures'!$C$1:$R$1,0))</f>
        <v>125737</v>
      </c>
      <c r="D55" s="12">
        <f t="shared" si="0"/>
        <v>155042</v>
      </c>
      <c r="E55" s="17">
        <f>INDEX('Data - Charges'!$C$2:$R$53,MATCH($B55,'Data - Charges'!$B$2:$B$53,0),MATCH($H$1,'Data - Charges'!$C$1:$R$1,0))</f>
        <v>29305</v>
      </c>
      <c r="F55" s="6">
        <f t="shared" si="1"/>
        <v>18.901329962203789</v>
      </c>
    </row>
    <row r="56" spans="1:6" ht="15" customHeight="1">
      <c r="A56" s="43" t="s">
        <v>134</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sqref="A1:F1"/>
    </sheetView>
  </sheetViews>
  <sheetFormatPr defaultColWidth="11.42578125" defaultRowHeight="15"/>
  <cols>
    <col min="1" max="1" width="5.5703125" bestFit="1" customWidth="1"/>
    <col min="2" max="2" width="18.7109375" bestFit="1" customWidth="1"/>
    <col min="3" max="4" width="17.85546875" bestFit="1" customWidth="1"/>
    <col min="5" max="5" width="11.5703125" bestFit="1" customWidth="1"/>
    <col min="6" max="6" width="20.140625" customWidth="1"/>
  </cols>
  <sheetData>
    <row r="1" spans="1:10">
      <c r="A1" s="51" t="s">
        <v>135</v>
      </c>
      <c r="B1" s="52"/>
      <c r="C1" s="52"/>
      <c r="D1" s="52"/>
      <c r="E1" s="52"/>
      <c r="F1" s="53"/>
      <c r="H1" t="s">
        <v>116</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4372577</v>
      </c>
      <c r="D4" s="10">
        <f>C4+E4</f>
        <v>51741683</v>
      </c>
      <c r="E4" s="13">
        <f>INDEX('Data - Charges'!$C$2:$R$53,MATCH($B4,'Data - Charges'!$B$2:$B$53,0),MATCH($H$1,'Data - Charges'!$C$1:$R$1,0))</f>
        <v>47369106</v>
      </c>
      <c r="F4" s="4">
        <f>E4/D4*100</f>
        <v>91.5492176781339</v>
      </c>
    </row>
    <row r="5" spans="1:10">
      <c r="A5" s="2" t="s">
        <v>52</v>
      </c>
      <c r="B5" s="2" t="s">
        <v>0</v>
      </c>
      <c r="C5" s="14">
        <f>INDEX('Data - Expenditures'!$C$2:$R$53,MATCH($B5,'Data - Expenditures'!$B$2:$B$53,0),MATCH($H$1,'Data - Expenditures'!$C$1:$R$1,0))</f>
        <v>-102305</v>
      </c>
      <c r="D5" s="11">
        <f>C5+E5</f>
        <v>362251</v>
      </c>
      <c r="E5" s="16">
        <f>INDEX('Data - Charges'!$C$2:$R$53,MATCH($B5,'Data - Charges'!$B$2:$B$53,0),MATCH($H$1,'Data - Charges'!$C$1:$R$1,0))</f>
        <v>464556</v>
      </c>
      <c r="F5" s="5">
        <f>E5/D5*100</f>
        <v>128.24146793245569</v>
      </c>
    </row>
    <row r="6" spans="1:10">
      <c r="A6" s="2" t="s">
        <v>53</v>
      </c>
      <c r="B6" s="2" t="s">
        <v>1</v>
      </c>
      <c r="C6" s="14">
        <f>INDEX('Data - Expenditures'!$C$2:$R$53,MATCH($B6,'Data - Expenditures'!$B$2:$B$53,0),MATCH($H$1,'Data - Expenditures'!$C$1:$R$1,0))</f>
        <v>6775</v>
      </c>
      <c r="D6" s="11">
        <f t="shared" ref="D6:D55" si="0">C6+E6</f>
        <v>91040</v>
      </c>
      <c r="E6" s="16">
        <f>INDEX('Data - Charges'!$C$2:$R$53,MATCH($B6,'Data - Charges'!$B$2:$B$53,0),MATCH($H$1,'Data - Charges'!$C$1:$R$1,0))</f>
        <v>84265</v>
      </c>
      <c r="F6" s="5">
        <f t="shared" ref="F6:F55" si="1">E6/D6*100</f>
        <v>92.558216168717038</v>
      </c>
    </row>
    <row r="7" spans="1:10">
      <c r="A7" s="2" t="s">
        <v>54</v>
      </c>
      <c r="B7" s="2" t="s">
        <v>2</v>
      </c>
      <c r="C7" s="14">
        <f>INDEX('Data - Expenditures'!$C$2:$R$53,MATCH($B7,'Data - Expenditures'!$B$2:$B$53,0),MATCH($H$1,'Data - Expenditures'!$C$1:$R$1,0))</f>
        <v>44059</v>
      </c>
      <c r="D7" s="11">
        <f t="shared" si="0"/>
        <v>903421</v>
      </c>
      <c r="E7" s="16">
        <f>INDEX('Data - Charges'!$C$2:$R$53,MATCH($B7,'Data - Charges'!$B$2:$B$53,0),MATCH($H$1,'Data - Charges'!$C$1:$R$1,0))</f>
        <v>859362</v>
      </c>
      <c r="F7" s="5">
        <f>E7/D7*100</f>
        <v>95.123093220104465</v>
      </c>
    </row>
    <row r="8" spans="1:10">
      <c r="A8" s="2" t="s">
        <v>55</v>
      </c>
      <c r="B8" s="2" t="s">
        <v>3</v>
      </c>
      <c r="C8" s="14">
        <f>INDEX('Data - Expenditures'!$C$2:$R$53,MATCH($B8,'Data - Expenditures'!$B$2:$B$53,0),MATCH($H$1,'Data - Expenditures'!$C$1:$R$1,0))</f>
        <v>4672</v>
      </c>
      <c r="D8" s="11">
        <f t="shared" si="0"/>
        <v>276508</v>
      </c>
      <c r="E8" s="16">
        <f>INDEX('Data - Charges'!$C$2:$R$53,MATCH($B8,'Data - Charges'!$B$2:$B$53,0),MATCH($H$1,'Data - Charges'!$C$1:$R$1,0))</f>
        <v>271836</v>
      </c>
      <c r="F8" s="5">
        <f t="shared" si="1"/>
        <v>98.310356300721864</v>
      </c>
    </row>
    <row r="9" spans="1:10">
      <c r="A9" s="2" t="s">
        <v>56</v>
      </c>
      <c r="B9" s="2" t="s">
        <v>4</v>
      </c>
      <c r="C9" s="14">
        <f>INDEX('Data - Expenditures'!$C$2:$R$53,MATCH($B9,'Data - Expenditures'!$B$2:$B$53,0),MATCH($H$1,'Data - Expenditures'!$C$1:$R$1,0))</f>
        <v>-117105</v>
      </c>
      <c r="D9" s="11">
        <f t="shared" si="0"/>
        <v>6320673</v>
      </c>
      <c r="E9" s="16">
        <f>INDEX('Data - Charges'!$C$2:$R$53,MATCH($B9,'Data - Charges'!$B$2:$B$53,0),MATCH($H$1,'Data - Charges'!$C$1:$R$1,0))</f>
        <v>6437778</v>
      </c>
      <c r="F9" s="5">
        <f t="shared" si="1"/>
        <v>101.85272992290537</v>
      </c>
    </row>
    <row r="10" spans="1:10">
      <c r="A10" s="2" t="s">
        <v>57</v>
      </c>
      <c r="B10" s="2" t="s">
        <v>5</v>
      </c>
      <c r="C10" s="14">
        <f>INDEX('Data - Expenditures'!$C$2:$R$53,MATCH($B10,'Data - Expenditures'!$B$2:$B$53,0),MATCH($H$1,'Data - Expenditures'!$C$1:$R$1,0))</f>
        <v>61689</v>
      </c>
      <c r="D10" s="11">
        <f t="shared" si="0"/>
        <v>867539</v>
      </c>
      <c r="E10" s="16">
        <f>INDEX('Data - Charges'!$C$2:$R$53,MATCH($B10,'Data - Charges'!$B$2:$B$53,0),MATCH($H$1,'Data - Charges'!$C$1:$R$1,0))</f>
        <v>805850</v>
      </c>
      <c r="F10" s="5">
        <f t="shared" si="1"/>
        <v>92.889195759499003</v>
      </c>
    </row>
    <row r="11" spans="1:10">
      <c r="A11" s="2" t="s">
        <v>58</v>
      </c>
      <c r="B11" s="2" t="s">
        <v>6</v>
      </c>
      <c r="C11" s="14">
        <f>INDEX('Data - Expenditures'!$C$2:$R$53,MATCH($B11,'Data - Expenditures'!$B$2:$B$53,0),MATCH($H$1,'Data - Expenditures'!$C$1:$R$1,0))</f>
        <v>229089</v>
      </c>
      <c r="D11" s="11">
        <f t="shared" si="0"/>
        <v>606540</v>
      </c>
      <c r="E11" s="16">
        <f>INDEX('Data - Charges'!$C$2:$R$53,MATCH($B11,'Data - Charges'!$B$2:$B$53,0),MATCH($H$1,'Data - Charges'!$C$1:$R$1,0))</f>
        <v>377451</v>
      </c>
      <c r="F11" s="5">
        <f t="shared" si="1"/>
        <v>62.230190918983084</v>
      </c>
    </row>
    <row r="12" spans="1:10">
      <c r="A12" s="2" t="s">
        <v>59</v>
      </c>
      <c r="B12" s="2" t="s">
        <v>7</v>
      </c>
      <c r="C12" s="14">
        <f>INDEX('Data - Expenditures'!$C$2:$R$53,MATCH($B12,'Data - Expenditures'!$B$2:$B$53,0),MATCH($H$1,'Data - Expenditures'!$C$1:$R$1,0))</f>
        <v>48580</v>
      </c>
      <c r="D12" s="11">
        <f t="shared" si="0"/>
        <v>199638</v>
      </c>
      <c r="E12" s="16">
        <f>INDEX('Data - Charges'!$C$2:$R$53,MATCH($B12,'Data - Charges'!$B$2:$B$53,0),MATCH($H$1,'Data - Charges'!$C$1:$R$1,0))</f>
        <v>151058</v>
      </c>
      <c r="F12" s="5">
        <f t="shared" si="1"/>
        <v>75.665955379236422</v>
      </c>
    </row>
    <row r="13" spans="1:10">
      <c r="A13" s="2" t="s">
        <v>60</v>
      </c>
      <c r="B13" s="2" t="s">
        <v>8</v>
      </c>
      <c r="C13" s="14">
        <f>INDEX('Data - Expenditures'!$C$2:$R$53,MATCH($B13,'Data - Expenditures'!$B$2:$B$53,0),MATCH($H$1,'Data - Expenditures'!$C$1:$R$1,0))</f>
        <v>230326</v>
      </c>
      <c r="D13" s="11">
        <f t="shared" si="0"/>
        <v>492749</v>
      </c>
      <c r="E13" s="16">
        <f>INDEX('Data - Charges'!$C$2:$R$53,MATCH($B13,'Data - Charges'!$B$2:$B$53,0),MATCH($H$1,'Data - Charges'!$C$1:$R$1,0))</f>
        <v>262423</v>
      </c>
      <c r="F13" s="5">
        <f t="shared" si="1"/>
        <v>53.256932028274029</v>
      </c>
    </row>
    <row r="14" spans="1:10">
      <c r="A14" s="2" t="s">
        <v>61</v>
      </c>
      <c r="B14" s="2" t="s">
        <v>9</v>
      </c>
      <c r="C14" s="14">
        <f>INDEX('Data - Expenditures'!$C$2:$R$53,MATCH($B14,'Data - Expenditures'!$B$2:$B$53,0),MATCH($H$1,'Data - Expenditures'!$C$1:$R$1,0))</f>
        <v>161246</v>
      </c>
      <c r="D14" s="11">
        <f t="shared" si="0"/>
        <v>3187573</v>
      </c>
      <c r="E14" s="16">
        <f>INDEX('Data - Charges'!$C$2:$R$53,MATCH($B14,'Data - Charges'!$B$2:$B$53,0),MATCH($H$1,'Data - Charges'!$C$1:$R$1,0))</f>
        <v>3026327</v>
      </c>
      <c r="F14" s="5">
        <f t="shared" si="1"/>
        <v>94.941417812235201</v>
      </c>
    </row>
    <row r="15" spans="1:10">
      <c r="A15" s="2" t="s">
        <v>62</v>
      </c>
      <c r="B15" s="2" t="s">
        <v>10</v>
      </c>
      <c r="C15" s="14">
        <f>INDEX('Data - Expenditures'!$C$2:$R$53,MATCH($B15,'Data - Expenditures'!$B$2:$B$53,0),MATCH($H$1,'Data - Expenditures'!$C$1:$R$1,0))</f>
        <v>68213</v>
      </c>
      <c r="D15" s="11">
        <f t="shared" si="0"/>
        <v>1309927</v>
      </c>
      <c r="E15" s="16">
        <f>INDEX('Data - Charges'!$C$2:$R$53,MATCH($B15,'Data - Charges'!$B$2:$B$53,0),MATCH($H$1,'Data - Charges'!$C$1:$R$1,0))</f>
        <v>1241714</v>
      </c>
      <c r="F15" s="5">
        <f t="shared" si="1"/>
        <v>94.79261058058961</v>
      </c>
    </row>
    <row r="16" spans="1:10">
      <c r="A16" s="2" t="s">
        <v>63</v>
      </c>
      <c r="B16" s="2" t="s">
        <v>11</v>
      </c>
      <c r="C16" s="14">
        <f>INDEX('Data - Expenditures'!$C$2:$R$53,MATCH($B16,'Data - Expenditures'!$B$2:$B$53,0),MATCH($H$1,'Data - Expenditures'!$C$1:$R$1,0))</f>
        <v>-156627</v>
      </c>
      <c r="D16" s="11">
        <f t="shared" si="0"/>
        <v>267618</v>
      </c>
      <c r="E16" s="16">
        <f>INDEX('Data - Charges'!$C$2:$R$53,MATCH($B16,'Data - Charges'!$B$2:$B$53,0),MATCH($H$1,'Data - Charges'!$C$1:$R$1,0))</f>
        <v>424245</v>
      </c>
      <c r="F16" s="5">
        <f t="shared" si="1"/>
        <v>158.52633230948592</v>
      </c>
    </row>
    <row r="17" spans="1:6">
      <c r="A17" s="2" t="s">
        <v>64</v>
      </c>
      <c r="B17" s="2" t="s">
        <v>12</v>
      </c>
      <c r="C17" s="14">
        <f>INDEX('Data - Expenditures'!$C$2:$R$53,MATCH($B17,'Data - Expenditures'!$B$2:$B$53,0),MATCH($H$1,'Data - Expenditures'!$C$1:$R$1,0))</f>
        <v>-5034</v>
      </c>
      <c r="D17" s="11">
        <f t="shared" si="0"/>
        <v>194226</v>
      </c>
      <c r="E17" s="16">
        <f>INDEX('Data - Charges'!$C$2:$R$53,MATCH($B17,'Data - Charges'!$B$2:$B$53,0),MATCH($H$1,'Data - Charges'!$C$1:$R$1,0))</f>
        <v>199260</v>
      </c>
      <c r="F17" s="5">
        <f t="shared" si="1"/>
        <v>102.59182601711407</v>
      </c>
    </row>
    <row r="18" spans="1:6">
      <c r="A18" s="2" t="s">
        <v>65</v>
      </c>
      <c r="B18" s="2" t="s">
        <v>13</v>
      </c>
      <c r="C18" s="14">
        <f>INDEX('Data - Expenditures'!$C$2:$R$53,MATCH($B18,'Data - Expenditures'!$B$2:$B$53,0),MATCH($H$1,'Data - Expenditures'!$C$1:$R$1,0))</f>
        <v>864196</v>
      </c>
      <c r="D18" s="11">
        <f t="shared" si="0"/>
        <v>2060840</v>
      </c>
      <c r="E18" s="16">
        <f>INDEX('Data - Charges'!$C$2:$R$53,MATCH($B18,'Data - Charges'!$B$2:$B$53,0),MATCH($H$1,'Data - Charges'!$C$1:$R$1,0))</f>
        <v>1196644</v>
      </c>
      <c r="F18" s="5">
        <f t="shared" si="1"/>
        <v>58.06583723142019</v>
      </c>
    </row>
    <row r="19" spans="1:6">
      <c r="A19" s="2" t="s">
        <v>66</v>
      </c>
      <c r="B19" s="2" t="s">
        <v>14</v>
      </c>
      <c r="C19" s="14">
        <f>INDEX('Data - Expenditures'!$C$2:$R$53,MATCH($B19,'Data - Expenditures'!$B$2:$B$53,0),MATCH($H$1,'Data - Expenditures'!$C$1:$R$1,0))</f>
        <v>115968</v>
      </c>
      <c r="D19" s="11">
        <f t="shared" si="0"/>
        <v>1208374</v>
      </c>
      <c r="E19" s="16">
        <f>INDEX('Data - Charges'!$C$2:$R$53,MATCH($B19,'Data - Charges'!$B$2:$B$53,0),MATCH($H$1,'Data - Charges'!$C$1:$R$1,0))</f>
        <v>1092406</v>
      </c>
      <c r="F19" s="5">
        <f t="shared" si="1"/>
        <v>90.402971265518786</v>
      </c>
    </row>
    <row r="20" spans="1:6">
      <c r="A20" s="2" t="s">
        <v>67</v>
      </c>
      <c r="B20" s="2" t="s">
        <v>15</v>
      </c>
      <c r="C20" s="14">
        <f>INDEX('Data - Expenditures'!$C$2:$R$53,MATCH($B20,'Data - Expenditures'!$B$2:$B$53,0),MATCH($H$1,'Data - Expenditures'!$C$1:$R$1,0))</f>
        <v>193259</v>
      </c>
      <c r="D20" s="11">
        <f t="shared" si="0"/>
        <v>688817</v>
      </c>
      <c r="E20" s="16">
        <f>INDEX('Data - Charges'!$C$2:$R$53,MATCH($B20,'Data - Charges'!$B$2:$B$53,0),MATCH($H$1,'Data - Charges'!$C$1:$R$1,0))</f>
        <v>495558</v>
      </c>
      <c r="F20" s="5">
        <f t="shared" si="1"/>
        <v>71.943346345981581</v>
      </c>
    </row>
    <row r="21" spans="1:6">
      <c r="A21" s="2" t="s">
        <v>68</v>
      </c>
      <c r="B21" s="2" t="s">
        <v>16</v>
      </c>
      <c r="C21" s="14">
        <f>INDEX('Data - Expenditures'!$C$2:$R$53,MATCH($B21,'Data - Expenditures'!$B$2:$B$53,0),MATCH($H$1,'Data - Expenditures'!$C$1:$R$1,0))</f>
        <v>-40053</v>
      </c>
      <c r="D21" s="11">
        <f t="shared" si="0"/>
        <v>334232</v>
      </c>
      <c r="E21" s="16">
        <f>INDEX('Data - Charges'!$C$2:$R$53,MATCH($B21,'Data - Charges'!$B$2:$B$53,0),MATCH($H$1,'Data - Charges'!$C$1:$R$1,0))</f>
        <v>374285</v>
      </c>
      <c r="F21" s="5">
        <f t="shared" si="1"/>
        <v>111.98359223533355</v>
      </c>
    </row>
    <row r="22" spans="1:6">
      <c r="A22" s="2" t="s">
        <v>69</v>
      </c>
      <c r="B22" s="2" t="s">
        <v>17</v>
      </c>
      <c r="C22" s="14">
        <f>INDEX('Data - Expenditures'!$C$2:$R$53,MATCH($B22,'Data - Expenditures'!$B$2:$B$53,0),MATCH($H$1,'Data - Expenditures'!$C$1:$R$1,0))</f>
        <v>240195</v>
      </c>
      <c r="D22" s="11">
        <f t="shared" si="0"/>
        <v>772696</v>
      </c>
      <c r="E22" s="16">
        <f>INDEX('Data - Charges'!$C$2:$R$53,MATCH($B22,'Data - Charges'!$B$2:$B$53,0),MATCH($H$1,'Data - Charges'!$C$1:$R$1,0))</f>
        <v>532501</v>
      </c>
      <c r="F22" s="5">
        <f t="shared" si="1"/>
        <v>68.914683135411607</v>
      </c>
    </row>
    <row r="23" spans="1:6">
      <c r="A23" s="2" t="s">
        <v>70</v>
      </c>
      <c r="B23" s="2" t="s">
        <v>18</v>
      </c>
      <c r="C23" s="14">
        <f>INDEX('Data - Expenditures'!$C$2:$R$53,MATCH($B23,'Data - Expenditures'!$B$2:$B$53,0),MATCH($H$1,'Data - Expenditures'!$C$1:$R$1,0))</f>
        <v>486179</v>
      </c>
      <c r="D23" s="11">
        <f t="shared" si="0"/>
        <v>892431</v>
      </c>
      <c r="E23" s="16">
        <f>INDEX('Data - Charges'!$C$2:$R$53,MATCH($B23,'Data - Charges'!$B$2:$B$53,0),MATCH($H$1,'Data - Charges'!$C$1:$R$1,0))</f>
        <v>406252</v>
      </c>
      <c r="F23" s="5">
        <f t="shared" si="1"/>
        <v>45.521950716638038</v>
      </c>
    </row>
    <row r="24" spans="1:6">
      <c r="A24" s="2" t="s">
        <v>71</v>
      </c>
      <c r="B24" s="2" t="s">
        <v>19</v>
      </c>
      <c r="C24" s="14">
        <f>INDEX('Data - Expenditures'!$C$2:$R$53,MATCH($B24,'Data - Expenditures'!$B$2:$B$53,0),MATCH($H$1,'Data - Expenditures'!$C$1:$R$1,0))</f>
        <v>27819</v>
      </c>
      <c r="D24" s="11">
        <f t="shared" si="0"/>
        <v>193160</v>
      </c>
      <c r="E24" s="16">
        <f>INDEX('Data - Charges'!$C$2:$R$53,MATCH($B24,'Data - Charges'!$B$2:$B$53,0),MATCH($H$1,'Data - Charges'!$C$1:$R$1,0))</f>
        <v>165341</v>
      </c>
      <c r="F24" s="5">
        <f t="shared" si="1"/>
        <v>85.597949886104786</v>
      </c>
    </row>
    <row r="25" spans="1:6">
      <c r="A25" s="2" t="s">
        <v>72</v>
      </c>
      <c r="B25" s="2" t="s">
        <v>20</v>
      </c>
      <c r="C25" s="14">
        <f>INDEX('Data - Expenditures'!$C$2:$R$53,MATCH($B25,'Data - Expenditures'!$B$2:$B$53,0),MATCH($H$1,'Data - Expenditures'!$C$1:$R$1,0))</f>
        <v>104897</v>
      </c>
      <c r="D25" s="11">
        <f t="shared" si="0"/>
        <v>1133433</v>
      </c>
      <c r="E25" s="16">
        <f>INDEX('Data - Charges'!$C$2:$R$53,MATCH($B25,'Data - Charges'!$B$2:$B$53,0),MATCH($H$1,'Data - Charges'!$C$1:$R$1,0))</f>
        <v>1028536</v>
      </c>
      <c r="F25" s="5">
        <f t="shared" si="1"/>
        <v>90.745196231272601</v>
      </c>
    </row>
    <row r="26" spans="1:6">
      <c r="A26" s="2" t="s">
        <v>73</v>
      </c>
      <c r="B26" s="2" t="s">
        <v>21</v>
      </c>
      <c r="C26" s="14">
        <f>INDEX('Data - Expenditures'!$C$2:$R$53,MATCH($B26,'Data - Expenditures'!$B$2:$B$53,0),MATCH($H$1,'Data - Expenditures'!$C$1:$R$1,0))</f>
        <v>-404015</v>
      </c>
      <c r="D26" s="11">
        <f t="shared" si="0"/>
        <v>1141572</v>
      </c>
      <c r="E26" s="16">
        <f>INDEX('Data - Charges'!$C$2:$R$53,MATCH($B26,'Data - Charges'!$B$2:$B$53,0),MATCH($H$1,'Data - Charges'!$C$1:$R$1,0))</f>
        <v>1545587</v>
      </c>
      <c r="F26" s="5">
        <f t="shared" si="1"/>
        <v>135.39110980297343</v>
      </c>
    </row>
    <row r="27" spans="1:6">
      <c r="A27" s="2" t="s">
        <v>74</v>
      </c>
      <c r="B27" s="2" t="s">
        <v>22</v>
      </c>
      <c r="C27" s="14">
        <f>INDEX('Data - Expenditures'!$C$2:$R$53,MATCH($B27,'Data - Expenditures'!$B$2:$B$53,0),MATCH($H$1,'Data - Expenditures'!$C$1:$R$1,0))</f>
        <v>-1552</v>
      </c>
      <c r="D27" s="11">
        <f t="shared" si="0"/>
        <v>1932679</v>
      </c>
      <c r="E27" s="16">
        <f>INDEX('Data - Charges'!$C$2:$R$53,MATCH($B27,'Data - Charges'!$B$2:$B$53,0),MATCH($H$1,'Data - Charges'!$C$1:$R$1,0))</f>
        <v>1934231</v>
      </c>
      <c r="F27" s="5">
        <f t="shared" si="1"/>
        <v>100.08030304049458</v>
      </c>
    </row>
    <row r="28" spans="1:6">
      <c r="A28" s="2" t="s">
        <v>75</v>
      </c>
      <c r="B28" s="2" t="s">
        <v>23</v>
      </c>
      <c r="C28" s="14">
        <f>INDEX('Data - Expenditures'!$C$2:$R$53,MATCH($B28,'Data - Expenditures'!$B$2:$B$53,0),MATCH($H$1,'Data - Expenditures'!$C$1:$R$1,0))</f>
        <v>30939</v>
      </c>
      <c r="D28" s="11">
        <f t="shared" si="0"/>
        <v>773433</v>
      </c>
      <c r="E28" s="16">
        <f>INDEX('Data - Charges'!$C$2:$R$53,MATCH($B28,'Data - Charges'!$B$2:$B$53,0),MATCH($H$1,'Data - Charges'!$C$1:$R$1,0))</f>
        <v>742494</v>
      </c>
      <c r="F28" s="5">
        <f t="shared" si="1"/>
        <v>95.999782786615</v>
      </c>
    </row>
    <row r="29" spans="1:6">
      <c r="A29" s="2" t="s">
        <v>76</v>
      </c>
      <c r="B29" s="2" t="s">
        <v>24</v>
      </c>
      <c r="C29" s="14">
        <f>INDEX('Data - Expenditures'!$C$2:$R$53,MATCH($B29,'Data - Expenditures'!$B$2:$B$53,0),MATCH($H$1,'Data - Expenditures'!$C$1:$R$1,0))</f>
        <v>184688</v>
      </c>
      <c r="D29" s="11">
        <f t="shared" si="0"/>
        <v>399364</v>
      </c>
      <c r="E29" s="16">
        <f>INDEX('Data - Charges'!$C$2:$R$53,MATCH($B29,'Data - Charges'!$B$2:$B$53,0),MATCH($H$1,'Data - Charges'!$C$1:$R$1,0))</f>
        <v>214676</v>
      </c>
      <c r="F29" s="5">
        <f t="shared" si="1"/>
        <v>53.754469606674618</v>
      </c>
    </row>
    <row r="30" spans="1:6">
      <c r="A30" s="2" t="s">
        <v>77</v>
      </c>
      <c r="B30" s="2" t="s">
        <v>25</v>
      </c>
      <c r="C30" s="14">
        <f>INDEX('Data - Expenditures'!$C$2:$R$53,MATCH($B30,'Data - Expenditures'!$B$2:$B$53,0),MATCH($H$1,'Data - Expenditures'!$C$1:$R$1,0))</f>
        <v>148076</v>
      </c>
      <c r="D30" s="11">
        <f t="shared" si="0"/>
        <v>870239</v>
      </c>
      <c r="E30" s="16">
        <f>INDEX('Data - Charges'!$C$2:$R$53,MATCH($B30,'Data - Charges'!$B$2:$B$53,0),MATCH($H$1,'Data - Charges'!$C$1:$R$1,0))</f>
        <v>722163</v>
      </c>
      <c r="F30" s="5">
        <f t="shared" si="1"/>
        <v>82.984444503176718</v>
      </c>
    </row>
    <row r="31" spans="1:6">
      <c r="A31" s="2" t="s">
        <v>78</v>
      </c>
      <c r="B31" s="2" t="s">
        <v>26</v>
      </c>
      <c r="C31" s="14">
        <f>INDEX('Data - Expenditures'!$C$2:$R$53,MATCH($B31,'Data - Expenditures'!$B$2:$B$53,0),MATCH($H$1,'Data - Expenditures'!$C$1:$R$1,0))</f>
        <v>25865</v>
      </c>
      <c r="D31" s="11">
        <f t="shared" si="0"/>
        <v>117093</v>
      </c>
      <c r="E31" s="16">
        <f>INDEX('Data - Charges'!$C$2:$R$53,MATCH($B31,'Data - Charges'!$B$2:$B$53,0),MATCH($H$1,'Data - Charges'!$C$1:$R$1,0))</f>
        <v>91228</v>
      </c>
      <c r="F31" s="5">
        <f t="shared" si="1"/>
        <v>77.910720538375472</v>
      </c>
    </row>
    <row r="32" spans="1:6">
      <c r="A32" s="2" t="s">
        <v>79</v>
      </c>
      <c r="B32" s="2" t="s">
        <v>27</v>
      </c>
      <c r="C32" s="14">
        <f>INDEX('Data - Expenditures'!$C$2:$R$53,MATCH($B32,'Data - Expenditures'!$B$2:$B$53,0),MATCH($H$1,'Data - Expenditures'!$C$1:$R$1,0))</f>
        <v>41355</v>
      </c>
      <c r="D32" s="11">
        <f t="shared" si="0"/>
        <v>227105</v>
      </c>
      <c r="E32" s="16">
        <f>INDEX('Data - Charges'!$C$2:$R$53,MATCH($B32,'Data - Charges'!$B$2:$B$53,0),MATCH($H$1,'Data - Charges'!$C$1:$R$1,0))</f>
        <v>185750</v>
      </c>
      <c r="F32" s="5">
        <f t="shared" si="1"/>
        <v>81.790361286629533</v>
      </c>
    </row>
    <row r="33" spans="1:6">
      <c r="A33" s="2" t="s">
        <v>80</v>
      </c>
      <c r="B33" s="2" t="s">
        <v>28</v>
      </c>
      <c r="C33" s="14">
        <f>INDEX('Data - Expenditures'!$C$2:$R$53,MATCH($B33,'Data - Expenditures'!$B$2:$B$53,0),MATCH($H$1,'Data - Expenditures'!$C$1:$R$1,0))</f>
        <v>-35047</v>
      </c>
      <c r="D33" s="11">
        <f t="shared" si="0"/>
        <v>383531</v>
      </c>
      <c r="E33" s="16">
        <f>INDEX('Data - Charges'!$C$2:$R$53,MATCH($B33,'Data - Charges'!$B$2:$B$53,0),MATCH($H$1,'Data - Charges'!$C$1:$R$1,0))</f>
        <v>418578</v>
      </c>
      <c r="F33" s="5">
        <f t="shared" si="1"/>
        <v>109.13798363104938</v>
      </c>
    </row>
    <row r="34" spans="1:6">
      <c r="A34" s="2" t="s">
        <v>81</v>
      </c>
      <c r="B34" s="2" t="s">
        <v>29</v>
      </c>
      <c r="C34" s="14">
        <f>INDEX('Data - Expenditures'!$C$2:$R$53,MATCH($B34,'Data - Expenditures'!$B$2:$B$53,0),MATCH($H$1,'Data - Expenditures'!$C$1:$R$1,0))</f>
        <v>11977</v>
      </c>
      <c r="D34" s="11">
        <f t="shared" si="0"/>
        <v>140688</v>
      </c>
      <c r="E34" s="16">
        <f>INDEX('Data - Charges'!$C$2:$R$53,MATCH($B34,'Data - Charges'!$B$2:$B$53,0),MATCH($H$1,'Data - Charges'!$C$1:$R$1,0))</f>
        <v>128711</v>
      </c>
      <c r="F34" s="5">
        <f t="shared" si="1"/>
        <v>91.486836119640628</v>
      </c>
    </row>
    <row r="35" spans="1:6">
      <c r="A35" s="2" t="s">
        <v>82</v>
      </c>
      <c r="B35" s="2" t="s">
        <v>30</v>
      </c>
      <c r="C35" s="14">
        <f>INDEX('Data - Expenditures'!$C$2:$R$53,MATCH($B35,'Data - Expenditures'!$B$2:$B$53,0),MATCH($H$1,'Data - Expenditures'!$C$1:$R$1,0))</f>
        <v>-217166</v>
      </c>
      <c r="D35" s="11">
        <f t="shared" si="0"/>
        <v>1484212</v>
      </c>
      <c r="E35" s="16">
        <f>INDEX('Data - Charges'!$C$2:$R$53,MATCH($B35,'Data - Charges'!$B$2:$B$53,0),MATCH($H$1,'Data - Charges'!$C$1:$R$1,0))</f>
        <v>1701378</v>
      </c>
      <c r="F35" s="5">
        <f t="shared" si="1"/>
        <v>114.63173724508357</v>
      </c>
    </row>
    <row r="36" spans="1:6">
      <c r="A36" s="2" t="s">
        <v>83</v>
      </c>
      <c r="B36" s="2" t="s">
        <v>31</v>
      </c>
      <c r="C36" s="14">
        <f>INDEX('Data - Expenditures'!$C$2:$R$53,MATCH($B36,'Data - Expenditures'!$B$2:$B$53,0),MATCH($H$1,'Data - Expenditures'!$C$1:$R$1,0))</f>
        <v>-5207</v>
      </c>
      <c r="D36" s="11">
        <f t="shared" si="0"/>
        <v>174789</v>
      </c>
      <c r="E36" s="16">
        <f>INDEX('Data - Charges'!$C$2:$R$53,MATCH($B36,'Data - Charges'!$B$2:$B$53,0),MATCH($H$1,'Data - Charges'!$C$1:$R$1,0))</f>
        <v>179996</v>
      </c>
      <c r="F36" s="5">
        <f t="shared" si="1"/>
        <v>102.97902041890508</v>
      </c>
    </row>
    <row r="37" spans="1:6">
      <c r="A37" s="2" t="s">
        <v>84</v>
      </c>
      <c r="B37" s="2" t="s">
        <v>32</v>
      </c>
      <c r="C37" s="14">
        <f>INDEX('Data - Expenditures'!$C$2:$R$53,MATCH($B37,'Data - Expenditures'!$B$2:$B$53,0),MATCH($H$1,'Data - Expenditures'!$C$1:$R$1,0))</f>
        <v>1827916</v>
      </c>
      <c r="D37" s="11">
        <f t="shared" si="0"/>
        <v>4312678</v>
      </c>
      <c r="E37" s="16">
        <f>INDEX('Data - Charges'!$C$2:$R$53,MATCH($B37,'Data - Charges'!$B$2:$B$53,0),MATCH($H$1,'Data - Charges'!$C$1:$R$1,0))</f>
        <v>2484762</v>
      </c>
      <c r="F37" s="5">
        <f t="shared" si="1"/>
        <v>57.615291473186723</v>
      </c>
    </row>
    <row r="38" spans="1:6">
      <c r="A38" s="2" t="s">
        <v>85</v>
      </c>
      <c r="B38" s="2" t="s">
        <v>33</v>
      </c>
      <c r="C38" s="14">
        <f>INDEX('Data - Expenditures'!$C$2:$R$53,MATCH($B38,'Data - Expenditures'!$B$2:$B$53,0),MATCH($H$1,'Data - Expenditures'!$C$1:$R$1,0))</f>
        <v>40746</v>
      </c>
      <c r="D38" s="11">
        <f t="shared" si="0"/>
        <v>1405430</v>
      </c>
      <c r="E38" s="16">
        <f>INDEX('Data - Charges'!$C$2:$R$53,MATCH($B38,'Data - Charges'!$B$2:$B$53,0),MATCH($H$1,'Data - Charges'!$C$1:$R$1,0))</f>
        <v>1364684</v>
      </c>
      <c r="F38" s="5">
        <f t="shared" si="1"/>
        <v>97.100816120333278</v>
      </c>
    </row>
    <row r="39" spans="1:6">
      <c r="A39" s="2" t="s">
        <v>86</v>
      </c>
      <c r="B39" s="2" t="s">
        <v>34</v>
      </c>
      <c r="C39" s="14">
        <f>INDEX('Data - Expenditures'!$C$2:$R$53,MATCH($B39,'Data - Expenditures'!$B$2:$B$53,0),MATCH($H$1,'Data - Expenditures'!$C$1:$R$1,0))</f>
        <v>22806</v>
      </c>
      <c r="D39" s="11">
        <f t="shared" si="0"/>
        <v>72994</v>
      </c>
      <c r="E39" s="16">
        <f>INDEX('Data - Charges'!$C$2:$R$53,MATCH($B39,'Data - Charges'!$B$2:$B$53,0),MATCH($H$1,'Data - Charges'!$C$1:$R$1,0))</f>
        <v>50188</v>
      </c>
      <c r="F39" s="5">
        <f t="shared" si="1"/>
        <v>68.756336137216749</v>
      </c>
    </row>
    <row r="40" spans="1:6">
      <c r="A40" s="2" t="s">
        <v>87</v>
      </c>
      <c r="B40" s="2" t="s">
        <v>35</v>
      </c>
      <c r="C40" s="14">
        <f>INDEX('Data - Expenditures'!$C$2:$R$53,MATCH($B40,'Data - Expenditures'!$B$2:$B$53,0),MATCH($H$1,'Data - Expenditures'!$C$1:$R$1,0))</f>
        <v>16076</v>
      </c>
      <c r="D40" s="11">
        <f t="shared" si="0"/>
        <v>2038553</v>
      </c>
      <c r="E40" s="16">
        <f>INDEX('Data - Charges'!$C$2:$R$53,MATCH($B40,'Data - Charges'!$B$2:$B$53,0),MATCH($H$1,'Data - Charges'!$C$1:$R$1,0))</f>
        <v>2022477</v>
      </c>
      <c r="F40" s="5">
        <f t="shared" si="1"/>
        <v>99.211401420517404</v>
      </c>
    </row>
    <row r="41" spans="1:6">
      <c r="A41" s="2" t="s">
        <v>88</v>
      </c>
      <c r="B41" s="2" t="s">
        <v>36</v>
      </c>
      <c r="C41" s="14">
        <f>INDEX('Data - Expenditures'!$C$2:$R$53,MATCH($B41,'Data - Expenditures'!$B$2:$B$53,0),MATCH($H$1,'Data - Expenditures'!$C$1:$R$1,0))</f>
        <v>-17326</v>
      </c>
      <c r="D41" s="11">
        <f t="shared" si="0"/>
        <v>334805</v>
      </c>
      <c r="E41" s="16">
        <f>INDEX('Data - Charges'!$C$2:$R$53,MATCH($B41,'Data - Charges'!$B$2:$B$53,0),MATCH($H$1,'Data - Charges'!$C$1:$R$1,0))</f>
        <v>352131</v>
      </c>
      <c r="F41" s="5">
        <f t="shared" si="1"/>
        <v>105.17495258434013</v>
      </c>
    </row>
    <row r="42" spans="1:6">
      <c r="A42" s="2" t="s">
        <v>89</v>
      </c>
      <c r="B42" s="2" t="s">
        <v>37</v>
      </c>
      <c r="C42" s="14">
        <f>INDEX('Data - Expenditures'!$C$2:$R$53,MATCH($B42,'Data - Expenditures'!$B$2:$B$53,0),MATCH($H$1,'Data - Expenditures'!$C$1:$R$1,0))</f>
        <v>-345</v>
      </c>
      <c r="D42" s="11">
        <f t="shared" si="0"/>
        <v>905470</v>
      </c>
      <c r="E42" s="16">
        <f>INDEX('Data - Charges'!$C$2:$R$53,MATCH($B42,'Data - Charges'!$B$2:$B$53,0),MATCH($H$1,'Data - Charges'!$C$1:$R$1,0))</f>
        <v>905815</v>
      </c>
      <c r="F42" s="5">
        <f t="shared" si="1"/>
        <v>100.03810175930732</v>
      </c>
    </row>
    <row r="43" spans="1:6">
      <c r="A43" s="2" t="s">
        <v>90</v>
      </c>
      <c r="B43" s="2" t="s">
        <v>38</v>
      </c>
      <c r="C43" s="14">
        <f>INDEX('Data - Expenditures'!$C$2:$R$53,MATCH($B43,'Data - Expenditures'!$B$2:$B$53,0),MATCH($H$1,'Data - Expenditures'!$C$1:$R$1,0))</f>
        <v>160882</v>
      </c>
      <c r="D43" s="11">
        <f t="shared" si="0"/>
        <v>2592751</v>
      </c>
      <c r="E43" s="16">
        <f>INDEX('Data - Charges'!$C$2:$R$53,MATCH($B43,'Data - Charges'!$B$2:$B$53,0),MATCH($H$1,'Data - Charges'!$C$1:$R$1,0))</f>
        <v>2431869</v>
      </c>
      <c r="F43" s="5">
        <f t="shared" si="1"/>
        <v>93.79493055831432</v>
      </c>
    </row>
    <row r="44" spans="1:6">
      <c r="A44" s="2" t="s">
        <v>91</v>
      </c>
      <c r="B44" s="2" t="s">
        <v>39</v>
      </c>
      <c r="C44" s="14">
        <f>INDEX('Data - Expenditures'!$C$2:$R$53,MATCH($B44,'Data - Expenditures'!$B$2:$B$53,0),MATCH($H$1,'Data - Expenditures'!$C$1:$R$1,0))</f>
        <v>-62679</v>
      </c>
      <c r="D44" s="11">
        <f t="shared" si="0"/>
        <v>128655</v>
      </c>
      <c r="E44" s="16">
        <f>INDEX('Data - Charges'!$C$2:$R$53,MATCH($B44,'Data - Charges'!$B$2:$B$53,0),MATCH($H$1,'Data - Charges'!$C$1:$R$1,0))</f>
        <v>191334</v>
      </c>
      <c r="F44" s="5">
        <f t="shared" si="1"/>
        <v>148.71866620030315</v>
      </c>
    </row>
    <row r="45" spans="1:6">
      <c r="A45" s="2" t="s">
        <v>92</v>
      </c>
      <c r="B45" s="2" t="s">
        <v>40</v>
      </c>
      <c r="C45" s="14">
        <f>INDEX('Data - Expenditures'!$C$2:$R$53,MATCH($B45,'Data - Expenditures'!$B$2:$B$53,0),MATCH($H$1,'Data - Expenditures'!$C$1:$R$1,0))</f>
        <v>-45496</v>
      </c>
      <c r="D45" s="11">
        <f t="shared" si="0"/>
        <v>567829</v>
      </c>
      <c r="E45" s="16">
        <f>INDEX('Data - Charges'!$C$2:$R$53,MATCH($B45,'Data - Charges'!$B$2:$B$53,0),MATCH($H$1,'Data - Charges'!$C$1:$R$1,0))</f>
        <v>613325</v>
      </c>
      <c r="F45" s="5">
        <f t="shared" si="1"/>
        <v>108.01227129998642</v>
      </c>
    </row>
    <row r="46" spans="1:6">
      <c r="A46" s="2" t="s">
        <v>93</v>
      </c>
      <c r="B46" s="2" t="s">
        <v>41</v>
      </c>
      <c r="C46" s="14">
        <f>INDEX('Data - Expenditures'!$C$2:$R$53,MATCH($B46,'Data - Expenditures'!$B$2:$B$53,0),MATCH($H$1,'Data - Expenditures'!$C$1:$R$1,0))</f>
        <v>30186</v>
      </c>
      <c r="D46" s="11">
        <f t="shared" si="0"/>
        <v>117707</v>
      </c>
      <c r="E46" s="16">
        <f>INDEX('Data - Charges'!$C$2:$R$53,MATCH($B46,'Data - Charges'!$B$2:$B$53,0),MATCH($H$1,'Data - Charges'!$C$1:$R$1,0))</f>
        <v>87521</v>
      </c>
      <c r="F46" s="5">
        <f t="shared" si="1"/>
        <v>74.354966144749241</v>
      </c>
    </row>
    <row r="47" spans="1:6">
      <c r="A47" s="2" t="s">
        <v>94</v>
      </c>
      <c r="B47" s="2" t="s">
        <v>42</v>
      </c>
      <c r="C47" s="14">
        <f>INDEX('Data - Expenditures'!$C$2:$R$53,MATCH($B47,'Data - Expenditures'!$B$2:$B$53,0),MATCH($H$1,'Data - Expenditures'!$C$1:$R$1,0))</f>
        <v>-73325</v>
      </c>
      <c r="D47" s="11">
        <f t="shared" si="0"/>
        <v>745580</v>
      </c>
      <c r="E47" s="16">
        <f>INDEX('Data - Charges'!$C$2:$R$53,MATCH($B47,'Data - Charges'!$B$2:$B$53,0),MATCH($H$1,'Data - Charges'!$C$1:$R$1,0))</f>
        <v>818905</v>
      </c>
      <c r="F47" s="5">
        <f t="shared" si="1"/>
        <v>109.83462539231203</v>
      </c>
    </row>
    <row r="48" spans="1:6">
      <c r="A48" s="2" t="s">
        <v>95</v>
      </c>
      <c r="B48" s="2" t="s">
        <v>43</v>
      </c>
      <c r="C48" s="14">
        <f>INDEX('Data - Expenditures'!$C$2:$R$53,MATCH($B48,'Data - Expenditures'!$B$2:$B$53,0),MATCH($H$1,'Data - Expenditures'!$C$1:$R$1,0))</f>
        <v>-76265</v>
      </c>
      <c r="D48" s="11">
        <f t="shared" si="0"/>
        <v>3420013</v>
      </c>
      <c r="E48" s="16">
        <f>INDEX('Data - Charges'!$C$2:$R$53,MATCH($B48,'Data - Charges'!$B$2:$B$53,0),MATCH($H$1,'Data - Charges'!$C$1:$R$1,0))</f>
        <v>3496278</v>
      </c>
      <c r="F48" s="5">
        <f t="shared" si="1"/>
        <v>102.22996228376911</v>
      </c>
    </row>
    <row r="49" spans="1:6">
      <c r="A49" s="2" t="s">
        <v>97</v>
      </c>
      <c r="B49" s="2" t="s">
        <v>45</v>
      </c>
      <c r="C49" s="14">
        <f>INDEX('Data - Expenditures'!$C$2:$R$53,MATCH($B49,'Data - Expenditures'!$B$2:$B$53,0),MATCH($H$1,'Data - Expenditures'!$C$1:$R$1,0))</f>
        <v>74816</v>
      </c>
      <c r="D49" s="11">
        <f t="shared" si="0"/>
        <v>436935</v>
      </c>
      <c r="E49" s="16">
        <f>INDEX('Data - Charges'!$C$2:$R$53,MATCH($B49,'Data - Charges'!$B$2:$B$53,0),MATCH($H$1,'Data - Charges'!$C$1:$R$1,0))</f>
        <v>362119</v>
      </c>
      <c r="F49" s="5">
        <f t="shared" si="1"/>
        <v>82.877086980901055</v>
      </c>
    </row>
    <row r="50" spans="1:6">
      <c r="A50" s="2" t="s">
        <v>98</v>
      </c>
      <c r="B50" s="2" t="s">
        <v>46</v>
      </c>
      <c r="C50" s="14">
        <f>INDEX('Data - Expenditures'!$C$2:$R$53,MATCH($B50,'Data - Expenditures'!$B$2:$B$53,0),MATCH($H$1,'Data - Expenditures'!$C$1:$R$1,0))</f>
        <v>21854</v>
      </c>
      <c r="D50" s="11">
        <f t="shared" si="0"/>
        <v>89003</v>
      </c>
      <c r="E50" s="16">
        <f>INDEX('Data - Charges'!$C$2:$R$53,MATCH($B50,'Data - Charges'!$B$2:$B$53,0),MATCH($H$1,'Data - Charges'!$C$1:$R$1,0))</f>
        <v>67149</v>
      </c>
      <c r="F50" s="5">
        <f t="shared" si="1"/>
        <v>75.445771490848628</v>
      </c>
    </row>
    <row r="51" spans="1:6">
      <c r="A51" s="2" t="s">
        <v>99</v>
      </c>
      <c r="B51" s="2" t="s">
        <v>47</v>
      </c>
      <c r="C51" s="14">
        <f>INDEX('Data - Expenditures'!$C$2:$R$53,MATCH($B51,'Data - Expenditures'!$B$2:$B$53,0),MATCH($H$1,'Data - Expenditures'!$C$1:$R$1,0))</f>
        <v>151010</v>
      </c>
      <c r="D51" s="11">
        <f t="shared" si="0"/>
        <v>1396903</v>
      </c>
      <c r="E51" s="16">
        <f>INDEX('Data - Charges'!$C$2:$R$53,MATCH($B51,'Data - Charges'!$B$2:$B$53,0),MATCH($H$1,'Data - Charges'!$C$1:$R$1,0))</f>
        <v>1245893</v>
      </c>
      <c r="F51" s="5">
        <f t="shared" si="1"/>
        <v>89.189657406419769</v>
      </c>
    </row>
    <row r="52" spans="1:6">
      <c r="A52" s="2" t="s">
        <v>100</v>
      </c>
      <c r="B52" s="2" t="s">
        <v>48</v>
      </c>
      <c r="C52" s="14">
        <f>INDEX('Data - Expenditures'!$C$2:$R$53,MATCH($B52,'Data - Expenditures'!$B$2:$B$53,0),MATCH($H$1,'Data - Expenditures'!$C$1:$R$1,0))</f>
        <v>-109446</v>
      </c>
      <c r="D52" s="11">
        <f t="shared" si="0"/>
        <v>1890187</v>
      </c>
      <c r="E52" s="16">
        <f>INDEX('Data - Charges'!$C$2:$R$53,MATCH($B52,'Data - Charges'!$B$2:$B$53,0),MATCH($H$1,'Data - Charges'!$C$1:$R$1,0))</f>
        <v>1999633</v>
      </c>
      <c r="F52" s="5">
        <f t="shared" si="1"/>
        <v>105.79022075593578</v>
      </c>
    </row>
    <row r="53" spans="1:6">
      <c r="A53" s="2" t="s">
        <v>101</v>
      </c>
      <c r="B53" s="2" t="s">
        <v>49</v>
      </c>
      <c r="C53" s="14">
        <f>INDEX('Data - Expenditures'!$C$2:$R$53,MATCH($B53,'Data - Expenditures'!$B$2:$B$53,0),MATCH($H$1,'Data - Expenditures'!$C$1:$R$1,0))</f>
        <v>26983</v>
      </c>
      <c r="D53" s="11">
        <f t="shared" si="0"/>
        <v>274033</v>
      </c>
      <c r="E53" s="16">
        <f>INDEX('Data - Charges'!$C$2:$R$53,MATCH($B53,'Data - Charges'!$B$2:$B$53,0),MATCH($H$1,'Data - Charges'!$C$1:$R$1,0))</f>
        <v>247050</v>
      </c>
      <c r="F53" s="5">
        <f t="shared" si="1"/>
        <v>90.153375688329504</v>
      </c>
    </row>
    <row r="54" spans="1:6">
      <c r="A54" s="2" t="s">
        <v>102</v>
      </c>
      <c r="B54" s="2" t="s">
        <v>50</v>
      </c>
      <c r="C54" s="14">
        <f>INDEX('Data - Expenditures'!$C$2:$R$53,MATCH($B54,'Data - Expenditures'!$B$2:$B$53,0),MATCH($H$1,'Data - Expenditures'!$C$1:$R$1,0))</f>
        <v>127043</v>
      </c>
      <c r="D54" s="11">
        <f t="shared" si="0"/>
        <v>928072</v>
      </c>
      <c r="E54" s="16">
        <f>INDEX('Data - Charges'!$C$2:$R$53,MATCH($B54,'Data - Charges'!$B$2:$B$53,0),MATCH($H$1,'Data - Charges'!$C$1:$R$1,0))</f>
        <v>801029</v>
      </c>
      <c r="F54" s="5">
        <f t="shared" si="1"/>
        <v>86.311083622822366</v>
      </c>
    </row>
    <row r="55" spans="1:6">
      <c r="A55" s="3" t="s">
        <v>103</v>
      </c>
      <c r="B55" s="3" t="s">
        <v>51</v>
      </c>
      <c r="C55" s="15">
        <f>INDEX('Data - Expenditures'!$C$2:$R$53,MATCH($B55,'Data - Expenditures'!$B$2:$B$53,0),MATCH($H$1,'Data - Expenditures'!$C$1:$R$1,0))</f>
        <v>11190</v>
      </c>
      <c r="D55" s="12">
        <f t="shared" si="0"/>
        <v>75694</v>
      </c>
      <c r="E55" s="17">
        <f>INDEX('Data - Charges'!$C$2:$R$53,MATCH($B55,'Data - Charges'!$B$2:$B$53,0),MATCH($H$1,'Data - Charges'!$C$1:$R$1,0))</f>
        <v>64504</v>
      </c>
      <c r="F55" s="6">
        <f t="shared" si="1"/>
        <v>85.216793933468978</v>
      </c>
    </row>
    <row r="56" spans="1:6" ht="15" customHeight="1">
      <c r="A56" s="43" t="s">
        <v>125</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sqref="A1:F1"/>
    </sheetView>
  </sheetViews>
  <sheetFormatPr defaultColWidth="11.42578125" defaultRowHeight="15"/>
  <cols>
    <col min="1" max="1" width="5.5703125" bestFit="1" customWidth="1"/>
    <col min="2" max="2" width="18.7109375" bestFit="1" customWidth="1"/>
    <col min="3" max="4" width="17.85546875" bestFit="1" customWidth="1"/>
    <col min="5" max="5" width="11.5703125" bestFit="1" customWidth="1"/>
    <col min="6" max="6" width="20.140625" customWidth="1"/>
  </cols>
  <sheetData>
    <row r="1" spans="1:10">
      <c r="A1" s="51" t="s">
        <v>144</v>
      </c>
      <c r="B1" s="52"/>
      <c r="C1" s="52"/>
      <c r="D1" s="52"/>
      <c r="E1" s="52"/>
      <c r="F1" s="53"/>
      <c r="H1" t="s">
        <v>141</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7607650</v>
      </c>
      <c r="D4" s="10">
        <f>C4+E4</f>
        <v>24359619</v>
      </c>
      <c r="E4" s="13">
        <f>INDEX('Data - Charges'!$C$2:$R$53,MATCH($B4,'Data - Charges'!$B$2:$B$53,0),MATCH($H$1,'Data - Charges'!$C$1:$R$1,0))</f>
        <v>16751969</v>
      </c>
      <c r="F4" s="4">
        <f>E4/D4*100</f>
        <v>68.769421229453542</v>
      </c>
    </row>
    <row r="5" spans="1:10">
      <c r="A5" s="2" t="s">
        <v>52</v>
      </c>
      <c r="B5" s="2" t="s">
        <v>0</v>
      </c>
      <c r="C5" s="14">
        <f>INDEX('Data - Expenditures'!$C$2:$R$53,MATCH($B5,'Data - Expenditures'!$B$2:$B$53,0),MATCH($H$1,'Data - Expenditures'!$C$1:$R$1,0))</f>
        <v>58775</v>
      </c>
      <c r="D5" s="11">
        <f>C5+E5</f>
        <v>262349</v>
      </c>
      <c r="E5" s="16">
        <f>INDEX('Data - Charges'!$C$2:$R$53,MATCH($B5,'Data - Charges'!$B$2:$B$53,0),MATCH($H$1,'Data - Charges'!$C$1:$R$1,0))</f>
        <v>203574</v>
      </c>
      <c r="F5" s="5">
        <f>E5/D5*100</f>
        <v>77.596636541400954</v>
      </c>
    </row>
    <row r="6" spans="1:10">
      <c r="A6" s="2" t="s">
        <v>53</v>
      </c>
      <c r="B6" s="2" t="s">
        <v>1</v>
      </c>
      <c r="C6" s="14">
        <f>INDEX('Data - Expenditures'!$C$2:$R$53,MATCH($B6,'Data - Expenditures'!$B$2:$B$53,0),MATCH($H$1,'Data - Expenditures'!$C$1:$R$1,0))</f>
        <v>8622</v>
      </c>
      <c r="D6" s="11">
        <f t="shared" ref="D6:D55" si="0">C6+E6</f>
        <v>99484</v>
      </c>
      <c r="E6" s="16">
        <f>INDEX('Data - Charges'!$C$2:$R$53,MATCH($B6,'Data - Charges'!$B$2:$B$53,0),MATCH($H$1,'Data - Charges'!$C$1:$R$1,0))</f>
        <v>90862</v>
      </c>
      <c r="F6" s="5">
        <f t="shared" ref="F6:F55" si="1">E6/D6*100</f>
        <v>91.333279723372613</v>
      </c>
    </row>
    <row r="7" spans="1:10">
      <c r="A7" s="2" t="s">
        <v>54</v>
      </c>
      <c r="B7" s="2" t="s">
        <v>2</v>
      </c>
      <c r="C7" s="14">
        <f>INDEX('Data - Expenditures'!$C$2:$R$53,MATCH($B7,'Data - Expenditures'!$B$2:$B$53,0),MATCH($H$1,'Data - Expenditures'!$C$1:$R$1,0))</f>
        <v>-84307</v>
      </c>
      <c r="D7" s="11">
        <f t="shared" si="0"/>
        <v>362504</v>
      </c>
      <c r="E7" s="16">
        <f>INDEX('Data - Charges'!$C$2:$R$53,MATCH($B7,'Data - Charges'!$B$2:$B$53,0),MATCH($H$1,'Data - Charges'!$C$1:$R$1,0))</f>
        <v>446811</v>
      </c>
      <c r="F7" s="5">
        <f>E7/D7*100</f>
        <v>123.25684682100059</v>
      </c>
    </row>
    <row r="8" spans="1:10">
      <c r="A8" s="2" t="s">
        <v>55</v>
      </c>
      <c r="B8" s="2" t="s">
        <v>3</v>
      </c>
      <c r="C8" s="14">
        <f>INDEX('Data - Expenditures'!$C$2:$R$53,MATCH($B8,'Data - Expenditures'!$B$2:$B$53,0),MATCH($H$1,'Data - Expenditures'!$C$1:$R$1,0))</f>
        <v>52607</v>
      </c>
      <c r="D8" s="11">
        <f t="shared" si="0"/>
        <v>218012</v>
      </c>
      <c r="E8" s="16">
        <f>INDEX('Data - Charges'!$C$2:$R$53,MATCH($B8,'Data - Charges'!$B$2:$B$53,0),MATCH($H$1,'Data - Charges'!$C$1:$R$1,0))</f>
        <v>165405</v>
      </c>
      <c r="F8" s="5">
        <f t="shared" si="1"/>
        <v>75.869676898519344</v>
      </c>
    </row>
    <row r="9" spans="1:10">
      <c r="A9" s="2" t="s">
        <v>56</v>
      </c>
      <c r="B9" s="2" t="s">
        <v>4</v>
      </c>
      <c r="C9" s="14">
        <f>INDEX('Data - Expenditures'!$C$2:$R$53,MATCH($B9,'Data - Expenditures'!$B$2:$B$53,0),MATCH($H$1,'Data - Expenditures'!$C$1:$R$1,0))</f>
        <v>1276646</v>
      </c>
      <c r="D9" s="11">
        <f t="shared" si="0"/>
        <v>3956443</v>
      </c>
      <c r="E9" s="16">
        <f>INDEX('Data - Charges'!$C$2:$R$53,MATCH($B9,'Data - Charges'!$B$2:$B$53,0),MATCH($H$1,'Data - Charges'!$C$1:$R$1,0))</f>
        <v>2679797</v>
      </c>
      <c r="F9" s="5">
        <f t="shared" si="1"/>
        <v>67.732480917834522</v>
      </c>
    </row>
    <row r="10" spans="1:10">
      <c r="A10" s="2" t="s">
        <v>57</v>
      </c>
      <c r="B10" s="2" t="s">
        <v>5</v>
      </c>
      <c r="C10" s="14">
        <f>INDEX('Data - Expenditures'!$C$2:$R$53,MATCH($B10,'Data - Expenditures'!$B$2:$B$53,0),MATCH($H$1,'Data - Expenditures'!$C$1:$R$1,0))</f>
        <v>-1345</v>
      </c>
      <c r="D10" s="11">
        <f t="shared" si="0"/>
        <v>106747</v>
      </c>
      <c r="E10" s="16">
        <f>INDEX('Data - Charges'!$C$2:$R$53,MATCH($B10,'Data - Charges'!$B$2:$B$53,0),MATCH($H$1,'Data - Charges'!$C$1:$R$1,0))</f>
        <v>108092</v>
      </c>
      <c r="F10" s="5">
        <f t="shared" si="1"/>
        <v>101.25998857110739</v>
      </c>
    </row>
    <row r="11" spans="1:10">
      <c r="A11" s="2" t="s">
        <v>58</v>
      </c>
      <c r="B11" s="2" t="s">
        <v>6</v>
      </c>
      <c r="C11" s="14">
        <f>INDEX('Data - Expenditures'!$C$2:$R$53,MATCH($B11,'Data - Expenditures'!$B$2:$B$53,0),MATCH($H$1,'Data - Expenditures'!$C$1:$R$1,0))</f>
        <v>121422</v>
      </c>
      <c r="D11" s="11">
        <f t="shared" si="0"/>
        <v>392580</v>
      </c>
      <c r="E11" s="16">
        <f>INDEX('Data - Charges'!$C$2:$R$53,MATCH($B11,'Data - Charges'!$B$2:$B$53,0),MATCH($H$1,'Data - Charges'!$C$1:$R$1,0))</f>
        <v>271158</v>
      </c>
      <c r="F11" s="5">
        <f t="shared" si="1"/>
        <v>69.070762647103777</v>
      </c>
    </row>
    <row r="12" spans="1:10">
      <c r="A12" s="2" t="s">
        <v>59</v>
      </c>
      <c r="B12" s="2" t="s">
        <v>7</v>
      </c>
      <c r="C12" s="14">
        <f>INDEX('Data - Expenditures'!$C$2:$R$53,MATCH($B12,'Data - Expenditures'!$B$2:$B$53,0),MATCH($H$1,'Data - Expenditures'!$C$1:$R$1,0))</f>
        <v>5580</v>
      </c>
      <c r="D12" s="11">
        <f t="shared" si="0"/>
        <v>76302</v>
      </c>
      <c r="E12" s="16">
        <f>INDEX('Data - Charges'!$C$2:$R$53,MATCH($B12,'Data - Charges'!$B$2:$B$53,0),MATCH($H$1,'Data - Charges'!$C$1:$R$1,0))</f>
        <v>70722</v>
      </c>
      <c r="F12" s="5">
        <f t="shared" si="1"/>
        <v>92.686954470393957</v>
      </c>
    </row>
    <row r="13" spans="1:10">
      <c r="A13" s="2" t="s">
        <v>60</v>
      </c>
      <c r="B13" s="2" t="s">
        <v>8</v>
      </c>
      <c r="C13" s="14">
        <f>INDEX('Data - Expenditures'!$C$2:$R$53,MATCH($B13,'Data - Expenditures'!$B$2:$B$53,0),MATCH($H$1,'Data - Expenditures'!$C$1:$R$1,0))</f>
        <v>100059</v>
      </c>
      <c r="D13" s="11">
        <f t="shared" si="0"/>
        <v>105277</v>
      </c>
      <c r="E13" s="16">
        <f>INDEX('Data - Charges'!$C$2:$R$53,MATCH($B13,'Data - Charges'!$B$2:$B$53,0),MATCH($H$1,'Data - Charges'!$C$1:$R$1,0))</f>
        <v>5218</v>
      </c>
      <c r="F13" s="5">
        <f t="shared" si="1"/>
        <v>4.956448227058142</v>
      </c>
    </row>
    <row r="14" spans="1:10">
      <c r="A14" s="2" t="s">
        <v>61</v>
      </c>
      <c r="B14" s="2" t="s">
        <v>9</v>
      </c>
      <c r="C14" s="14">
        <f>INDEX('Data - Expenditures'!$C$2:$R$53,MATCH($B14,'Data - Expenditures'!$B$2:$B$53,0),MATCH($H$1,'Data - Expenditures'!$C$1:$R$1,0))</f>
        <v>150048</v>
      </c>
      <c r="D14" s="11">
        <f t="shared" si="0"/>
        <v>2385404</v>
      </c>
      <c r="E14" s="16">
        <f>INDEX('Data - Charges'!$C$2:$R$53,MATCH($B14,'Data - Charges'!$B$2:$B$53,0),MATCH($H$1,'Data - Charges'!$C$1:$R$1,0))</f>
        <v>2235356</v>
      </c>
      <c r="F14" s="5">
        <f t="shared" si="1"/>
        <v>93.709744764408882</v>
      </c>
    </row>
    <row r="15" spans="1:10">
      <c r="A15" s="2" t="s">
        <v>62</v>
      </c>
      <c r="B15" s="2" t="s">
        <v>10</v>
      </c>
      <c r="C15" s="14">
        <f>INDEX('Data - Expenditures'!$C$2:$R$53,MATCH($B15,'Data - Expenditures'!$B$2:$B$53,0),MATCH($H$1,'Data - Expenditures'!$C$1:$R$1,0))</f>
        <v>26000</v>
      </c>
      <c r="D15" s="11">
        <f t="shared" si="0"/>
        <v>623048</v>
      </c>
      <c r="E15" s="16">
        <f>INDEX('Data - Charges'!$C$2:$R$53,MATCH($B15,'Data - Charges'!$B$2:$B$53,0),MATCH($H$1,'Data - Charges'!$C$1:$R$1,0))</f>
        <v>597048</v>
      </c>
      <c r="F15" s="5">
        <f t="shared" si="1"/>
        <v>95.826966782655589</v>
      </c>
    </row>
    <row r="16" spans="1:10">
      <c r="A16" s="2" t="s">
        <v>63</v>
      </c>
      <c r="B16" s="2" t="s">
        <v>11</v>
      </c>
      <c r="C16" s="14">
        <f>INDEX('Data - Expenditures'!$C$2:$R$53,MATCH($B16,'Data - Expenditures'!$B$2:$B$53,0),MATCH($H$1,'Data - Expenditures'!$C$1:$R$1,0))</f>
        <v>155732</v>
      </c>
      <c r="D16" s="11">
        <f t="shared" si="0"/>
        <v>298861</v>
      </c>
      <c r="E16" s="16">
        <f>INDEX('Data - Charges'!$C$2:$R$53,MATCH($B16,'Data - Charges'!$B$2:$B$53,0),MATCH($H$1,'Data - Charges'!$C$1:$R$1,0))</f>
        <v>143129</v>
      </c>
      <c r="F16" s="5">
        <f t="shared" si="1"/>
        <v>47.891494708242291</v>
      </c>
    </row>
    <row r="17" spans="1:6">
      <c r="A17" s="2" t="s">
        <v>64</v>
      </c>
      <c r="B17" s="2" t="s">
        <v>12</v>
      </c>
      <c r="C17" s="14">
        <f>INDEX('Data - Expenditures'!$C$2:$R$53,MATCH($B17,'Data - Expenditures'!$B$2:$B$53,0),MATCH($H$1,'Data - Expenditures'!$C$1:$R$1,0))</f>
        <v>1018</v>
      </c>
      <c r="D17" s="11">
        <f t="shared" si="0"/>
        <v>137057</v>
      </c>
      <c r="E17" s="16">
        <f>INDEX('Data - Charges'!$C$2:$R$53,MATCH($B17,'Data - Charges'!$B$2:$B$53,0),MATCH($H$1,'Data - Charges'!$C$1:$R$1,0))</f>
        <v>136039</v>
      </c>
      <c r="F17" s="5">
        <f t="shared" si="1"/>
        <v>99.257243336713913</v>
      </c>
    </row>
    <row r="18" spans="1:6">
      <c r="A18" s="2" t="s">
        <v>65</v>
      </c>
      <c r="B18" s="2" t="s">
        <v>13</v>
      </c>
      <c r="C18" s="14">
        <f>INDEX('Data - Expenditures'!$C$2:$R$53,MATCH($B18,'Data - Expenditures'!$B$2:$B$53,0),MATCH($H$1,'Data - Expenditures'!$C$1:$R$1,0))</f>
        <v>250466</v>
      </c>
      <c r="D18" s="11">
        <f t="shared" si="0"/>
        <v>515041</v>
      </c>
      <c r="E18" s="16">
        <f>INDEX('Data - Charges'!$C$2:$R$53,MATCH($B18,'Data - Charges'!$B$2:$B$53,0),MATCH($H$1,'Data - Charges'!$C$1:$R$1,0))</f>
        <v>264575</v>
      </c>
      <c r="F18" s="5">
        <f t="shared" si="1"/>
        <v>51.369696781421283</v>
      </c>
    </row>
    <row r="19" spans="1:6">
      <c r="A19" s="2" t="s">
        <v>66</v>
      </c>
      <c r="B19" s="2" t="s">
        <v>14</v>
      </c>
      <c r="C19" s="14">
        <f>INDEX('Data - Expenditures'!$C$2:$R$53,MATCH($B19,'Data - Expenditures'!$B$2:$B$53,0),MATCH($H$1,'Data - Expenditures'!$C$1:$R$1,0))</f>
        <v>106210</v>
      </c>
      <c r="D19" s="11">
        <f t="shared" si="0"/>
        <v>271584</v>
      </c>
      <c r="E19" s="16">
        <f>INDEX('Data - Charges'!$C$2:$R$53,MATCH($B19,'Data - Charges'!$B$2:$B$53,0),MATCH($H$1,'Data - Charges'!$C$1:$R$1,0))</f>
        <v>165374</v>
      </c>
      <c r="F19" s="5">
        <f t="shared" si="1"/>
        <v>60.892394250029454</v>
      </c>
    </row>
    <row r="20" spans="1:6">
      <c r="A20" s="2" t="s">
        <v>67</v>
      </c>
      <c r="B20" s="2" t="s">
        <v>15</v>
      </c>
      <c r="C20" s="14">
        <f>INDEX('Data - Expenditures'!$C$2:$R$53,MATCH($B20,'Data - Expenditures'!$B$2:$B$53,0),MATCH($H$1,'Data - Expenditures'!$C$1:$R$1,0))</f>
        <v>12194</v>
      </c>
      <c r="D20" s="11">
        <f t="shared" si="0"/>
        <v>273068</v>
      </c>
      <c r="E20" s="16">
        <f>INDEX('Data - Charges'!$C$2:$R$53,MATCH($B20,'Data - Charges'!$B$2:$B$53,0),MATCH($H$1,'Data - Charges'!$C$1:$R$1,0))</f>
        <v>260874</v>
      </c>
      <c r="F20" s="5">
        <f t="shared" si="1"/>
        <v>95.53444563258968</v>
      </c>
    </row>
    <row r="21" spans="1:6">
      <c r="A21" s="2" t="s">
        <v>68</v>
      </c>
      <c r="B21" s="2" t="s">
        <v>16</v>
      </c>
      <c r="C21" s="14">
        <f>INDEX('Data - Expenditures'!$C$2:$R$53,MATCH($B21,'Data - Expenditures'!$B$2:$B$53,0),MATCH($H$1,'Data - Expenditures'!$C$1:$R$1,0))</f>
        <v>-3454</v>
      </c>
      <c r="D21" s="11">
        <f t="shared" si="0"/>
        <v>148169</v>
      </c>
      <c r="E21" s="16">
        <f>INDEX('Data - Charges'!$C$2:$R$53,MATCH($B21,'Data - Charges'!$B$2:$B$53,0),MATCH($H$1,'Data - Charges'!$C$1:$R$1,0))</f>
        <v>151623</v>
      </c>
      <c r="F21" s="5">
        <f t="shared" si="1"/>
        <v>102.33112189459335</v>
      </c>
    </row>
    <row r="22" spans="1:6">
      <c r="A22" s="2" t="s">
        <v>69</v>
      </c>
      <c r="B22" s="2" t="s">
        <v>17</v>
      </c>
      <c r="C22" s="14">
        <f>INDEX('Data - Expenditures'!$C$2:$R$53,MATCH($B22,'Data - Expenditures'!$B$2:$B$53,0),MATCH($H$1,'Data - Expenditures'!$C$1:$R$1,0))</f>
        <v>80483</v>
      </c>
      <c r="D22" s="11">
        <f t="shared" si="0"/>
        <v>214328</v>
      </c>
      <c r="E22" s="16">
        <f>INDEX('Data - Charges'!$C$2:$R$53,MATCH($B22,'Data - Charges'!$B$2:$B$53,0),MATCH($H$1,'Data - Charges'!$C$1:$R$1,0))</f>
        <v>133845</v>
      </c>
      <c r="F22" s="5">
        <f t="shared" si="1"/>
        <v>62.448676794445902</v>
      </c>
    </row>
    <row r="23" spans="1:6">
      <c r="A23" s="2" t="s">
        <v>70</v>
      </c>
      <c r="B23" s="2" t="s">
        <v>18</v>
      </c>
      <c r="C23" s="14">
        <f>INDEX('Data - Expenditures'!$C$2:$R$53,MATCH($B23,'Data - Expenditures'!$B$2:$B$53,0),MATCH($H$1,'Data - Expenditures'!$C$1:$R$1,0))</f>
        <v>149474</v>
      </c>
      <c r="D23" s="11">
        <f t="shared" si="0"/>
        <v>356197</v>
      </c>
      <c r="E23" s="16">
        <f>INDEX('Data - Charges'!$C$2:$R$53,MATCH($B23,'Data - Charges'!$B$2:$B$53,0),MATCH($H$1,'Data - Charges'!$C$1:$R$1,0))</f>
        <v>206723</v>
      </c>
      <c r="F23" s="5">
        <f t="shared" si="1"/>
        <v>58.036142920911736</v>
      </c>
    </row>
    <row r="24" spans="1:6">
      <c r="A24" s="2" t="s">
        <v>71</v>
      </c>
      <c r="B24" s="2" t="s">
        <v>19</v>
      </c>
      <c r="C24" s="14">
        <f>INDEX('Data - Expenditures'!$C$2:$R$53,MATCH($B24,'Data - Expenditures'!$B$2:$B$53,0),MATCH($H$1,'Data - Expenditures'!$C$1:$R$1,0))</f>
        <v>51078</v>
      </c>
      <c r="D24" s="11">
        <f t="shared" si="0"/>
        <v>117490</v>
      </c>
      <c r="E24" s="16">
        <f>INDEX('Data - Charges'!$C$2:$R$53,MATCH($B24,'Data - Charges'!$B$2:$B$53,0),MATCH($H$1,'Data - Charges'!$C$1:$R$1,0))</f>
        <v>66412</v>
      </c>
      <c r="F24" s="5">
        <f t="shared" si="1"/>
        <v>56.525661758447534</v>
      </c>
    </row>
    <row r="25" spans="1:6">
      <c r="A25" s="2" t="s">
        <v>72</v>
      </c>
      <c r="B25" s="2" t="s">
        <v>20</v>
      </c>
      <c r="C25" s="14">
        <f>INDEX('Data - Expenditures'!$C$2:$R$53,MATCH($B25,'Data - Expenditures'!$B$2:$B$53,0),MATCH($H$1,'Data - Expenditures'!$C$1:$R$1,0))</f>
        <v>227848</v>
      </c>
      <c r="D25" s="11">
        <f t="shared" si="0"/>
        <v>641225</v>
      </c>
      <c r="E25" s="16">
        <f>INDEX('Data - Charges'!$C$2:$R$53,MATCH($B25,'Data - Charges'!$B$2:$B$53,0),MATCH($H$1,'Data - Charges'!$C$1:$R$1,0))</f>
        <v>413377</v>
      </c>
      <c r="F25" s="5">
        <f t="shared" si="1"/>
        <v>64.466762836757781</v>
      </c>
    </row>
    <row r="26" spans="1:6">
      <c r="A26" s="2" t="s">
        <v>73</v>
      </c>
      <c r="B26" s="2" t="s">
        <v>21</v>
      </c>
      <c r="C26" s="14">
        <f>INDEX('Data - Expenditures'!$C$2:$R$53,MATCH($B26,'Data - Expenditures'!$B$2:$B$53,0),MATCH($H$1,'Data - Expenditures'!$C$1:$R$1,0))</f>
        <v>265838</v>
      </c>
      <c r="D26" s="11">
        <f t="shared" si="0"/>
        <v>413057</v>
      </c>
      <c r="E26" s="16">
        <f>INDEX('Data - Charges'!$C$2:$R$53,MATCH($B26,'Data - Charges'!$B$2:$B$53,0),MATCH($H$1,'Data - Charges'!$C$1:$R$1,0))</f>
        <v>147219</v>
      </c>
      <c r="F26" s="5">
        <f t="shared" si="1"/>
        <v>35.641327952316509</v>
      </c>
    </row>
    <row r="27" spans="1:6">
      <c r="A27" s="2" t="s">
        <v>74</v>
      </c>
      <c r="B27" s="2" t="s">
        <v>22</v>
      </c>
      <c r="C27" s="14">
        <f>INDEX('Data - Expenditures'!$C$2:$R$53,MATCH($B27,'Data - Expenditures'!$B$2:$B$53,0),MATCH($H$1,'Data - Expenditures'!$C$1:$R$1,0))</f>
        <v>205587</v>
      </c>
      <c r="D27" s="11">
        <f t="shared" si="0"/>
        <v>457128</v>
      </c>
      <c r="E27" s="16">
        <f>INDEX('Data - Charges'!$C$2:$R$53,MATCH($B27,'Data - Charges'!$B$2:$B$53,0),MATCH($H$1,'Data - Charges'!$C$1:$R$1,0))</f>
        <v>251541</v>
      </c>
      <c r="F27" s="5">
        <f t="shared" si="1"/>
        <v>55.026382107418492</v>
      </c>
    </row>
    <row r="28" spans="1:6">
      <c r="A28" s="2" t="s">
        <v>75</v>
      </c>
      <c r="B28" s="2" t="s">
        <v>23</v>
      </c>
      <c r="C28" s="14">
        <f>INDEX('Data - Expenditures'!$C$2:$R$53,MATCH($B28,'Data - Expenditures'!$B$2:$B$53,0),MATCH($H$1,'Data - Expenditures'!$C$1:$R$1,0))</f>
        <v>77953</v>
      </c>
      <c r="D28" s="11">
        <f t="shared" si="0"/>
        <v>339097</v>
      </c>
      <c r="E28" s="16">
        <f>INDEX('Data - Charges'!$C$2:$R$53,MATCH($B28,'Data - Charges'!$B$2:$B$53,0),MATCH($H$1,'Data - Charges'!$C$1:$R$1,0))</f>
        <v>261144</v>
      </c>
      <c r="F28" s="5">
        <f t="shared" si="1"/>
        <v>77.011592553163254</v>
      </c>
    </row>
    <row r="29" spans="1:6">
      <c r="A29" s="2" t="s">
        <v>76</v>
      </c>
      <c r="B29" s="2" t="s">
        <v>24</v>
      </c>
      <c r="C29" s="14">
        <f>INDEX('Data - Expenditures'!$C$2:$R$53,MATCH($B29,'Data - Expenditures'!$B$2:$B$53,0),MATCH($H$1,'Data - Expenditures'!$C$1:$R$1,0))</f>
        <v>42461</v>
      </c>
      <c r="D29" s="11">
        <f t="shared" si="0"/>
        <v>182250</v>
      </c>
      <c r="E29" s="16">
        <f>INDEX('Data - Charges'!$C$2:$R$53,MATCH($B29,'Data - Charges'!$B$2:$B$53,0),MATCH($H$1,'Data - Charges'!$C$1:$R$1,0))</f>
        <v>139789</v>
      </c>
      <c r="F29" s="5">
        <f t="shared" si="1"/>
        <v>76.701783264746226</v>
      </c>
    </row>
    <row r="30" spans="1:6">
      <c r="A30" s="2" t="s">
        <v>77</v>
      </c>
      <c r="B30" s="2" t="s">
        <v>25</v>
      </c>
      <c r="C30" s="14">
        <f>INDEX('Data - Expenditures'!$C$2:$R$53,MATCH($B30,'Data - Expenditures'!$B$2:$B$53,0),MATCH($H$1,'Data - Expenditures'!$C$1:$R$1,0))</f>
        <v>46911</v>
      </c>
      <c r="D30" s="11">
        <f t="shared" si="0"/>
        <v>163636</v>
      </c>
      <c r="E30" s="16">
        <f>INDEX('Data - Charges'!$C$2:$R$53,MATCH($B30,'Data - Charges'!$B$2:$B$53,0),MATCH($H$1,'Data - Charges'!$C$1:$R$1,0))</f>
        <v>116725</v>
      </c>
      <c r="F30" s="5">
        <f t="shared" si="1"/>
        <v>71.332102960228809</v>
      </c>
    </row>
    <row r="31" spans="1:6">
      <c r="A31" s="2" t="s">
        <v>78</v>
      </c>
      <c r="B31" s="2" t="s">
        <v>26</v>
      </c>
      <c r="C31" s="14">
        <f>INDEX('Data - Expenditures'!$C$2:$R$53,MATCH($B31,'Data - Expenditures'!$B$2:$B$53,0),MATCH($H$1,'Data - Expenditures'!$C$1:$R$1,0))</f>
        <v>19756</v>
      </c>
      <c r="D31" s="11">
        <f t="shared" si="0"/>
        <v>79464</v>
      </c>
      <c r="E31" s="16">
        <f>INDEX('Data - Charges'!$C$2:$R$53,MATCH($B31,'Data - Charges'!$B$2:$B$53,0),MATCH($H$1,'Data - Charges'!$C$1:$R$1,0))</f>
        <v>59708</v>
      </c>
      <c r="F31" s="5">
        <f t="shared" si="1"/>
        <v>75.138427464008856</v>
      </c>
    </row>
    <row r="32" spans="1:6">
      <c r="A32" s="2" t="s">
        <v>79</v>
      </c>
      <c r="B32" s="2" t="s">
        <v>27</v>
      </c>
      <c r="C32" s="14">
        <f>INDEX('Data - Expenditures'!$C$2:$R$53,MATCH($B32,'Data - Expenditures'!$B$2:$B$53,0),MATCH($H$1,'Data - Expenditures'!$C$1:$R$1,0))</f>
        <v>33574</v>
      </c>
      <c r="D32" s="11">
        <f t="shared" si="0"/>
        <v>88700</v>
      </c>
      <c r="E32" s="16">
        <f>INDEX('Data - Charges'!$C$2:$R$53,MATCH($B32,'Data - Charges'!$B$2:$B$53,0),MATCH($H$1,'Data - Charges'!$C$1:$R$1,0))</f>
        <v>55126</v>
      </c>
      <c r="F32" s="5">
        <f t="shared" si="1"/>
        <v>62.148816234498305</v>
      </c>
    </row>
    <row r="33" spans="1:6">
      <c r="A33" s="2" t="s">
        <v>80</v>
      </c>
      <c r="B33" s="2" t="s">
        <v>28</v>
      </c>
      <c r="C33" s="14">
        <f>INDEX('Data - Expenditures'!$C$2:$R$53,MATCH($B33,'Data - Expenditures'!$B$2:$B$53,0),MATCH($H$1,'Data - Expenditures'!$C$1:$R$1,0))</f>
        <v>-16807</v>
      </c>
      <c r="D33" s="11">
        <f t="shared" si="0"/>
        <v>84850</v>
      </c>
      <c r="E33" s="16">
        <f>INDEX('Data - Charges'!$C$2:$R$53,MATCH($B33,'Data - Charges'!$B$2:$B$53,0),MATCH($H$1,'Data - Charges'!$C$1:$R$1,0))</f>
        <v>101657</v>
      </c>
      <c r="F33" s="5">
        <f t="shared" si="1"/>
        <v>119.80789628756629</v>
      </c>
    </row>
    <row r="34" spans="1:6">
      <c r="A34" s="2" t="s">
        <v>81</v>
      </c>
      <c r="B34" s="2" t="s">
        <v>29</v>
      </c>
      <c r="C34" s="14">
        <f>INDEX('Data - Expenditures'!$C$2:$R$53,MATCH($B34,'Data - Expenditures'!$B$2:$B$53,0),MATCH($H$1,'Data - Expenditures'!$C$1:$R$1,0))</f>
        <v>83882</v>
      </c>
      <c r="D34" s="11">
        <f t="shared" si="0"/>
        <v>115766</v>
      </c>
      <c r="E34" s="16">
        <f>INDEX('Data - Charges'!$C$2:$R$53,MATCH($B34,'Data - Charges'!$B$2:$B$53,0),MATCH($H$1,'Data - Charges'!$C$1:$R$1,0))</f>
        <v>31884</v>
      </c>
      <c r="F34" s="5">
        <f t="shared" si="1"/>
        <v>27.541765285144169</v>
      </c>
    </row>
    <row r="35" spans="1:6">
      <c r="A35" s="2" t="s">
        <v>82</v>
      </c>
      <c r="B35" s="2" t="s">
        <v>30</v>
      </c>
      <c r="C35" s="14">
        <f>INDEX('Data - Expenditures'!$C$2:$R$53,MATCH($B35,'Data - Expenditures'!$B$2:$B$53,0),MATCH($H$1,'Data - Expenditures'!$C$1:$R$1,0))</f>
        <v>498548</v>
      </c>
      <c r="D35" s="11">
        <f t="shared" si="0"/>
        <v>1001611</v>
      </c>
      <c r="E35" s="16">
        <f>INDEX('Data - Charges'!$C$2:$R$53,MATCH($B35,'Data - Charges'!$B$2:$B$53,0),MATCH($H$1,'Data - Charges'!$C$1:$R$1,0))</f>
        <v>503063</v>
      </c>
      <c r="F35" s="5">
        <f t="shared" si="1"/>
        <v>50.225386901701363</v>
      </c>
    </row>
    <row r="36" spans="1:6">
      <c r="A36" s="2" t="s">
        <v>83</v>
      </c>
      <c r="B36" s="2" t="s">
        <v>31</v>
      </c>
      <c r="C36" s="14">
        <f>INDEX('Data - Expenditures'!$C$2:$R$53,MATCH($B36,'Data - Expenditures'!$B$2:$B$53,0),MATCH($H$1,'Data - Expenditures'!$C$1:$R$1,0))</f>
        <v>3676</v>
      </c>
      <c r="D36" s="11">
        <f t="shared" si="0"/>
        <v>191533</v>
      </c>
      <c r="E36" s="16">
        <f>INDEX('Data - Charges'!$C$2:$R$53,MATCH($B36,'Data - Charges'!$B$2:$B$53,0),MATCH($H$1,'Data - Charges'!$C$1:$R$1,0))</f>
        <v>187857</v>
      </c>
      <c r="F36" s="5">
        <f t="shared" si="1"/>
        <v>98.080748487205867</v>
      </c>
    </row>
    <row r="37" spans="1:6">
      <c r="A37" s="2" t="s">
        <v>84</v>
      </c>
      <c r="B37" s="2" t="s">
        <v>32</v>
      </c>
      <c r="C37" s="14">
        <f>INDEX('Data - Expenditures'!$C$2:$R$53,MATCH($B37,'Data - Expenditures'!$B$2:$B$53,0),MATCH($H$1,'Data - Expenditures'!$C$1:$R$1,0))</f>
        <v>2359168</v>
      </c>
      <c r="D37" s="11">
        <f t="shared" si="0"/>
        <v>3030329</v>
      </c>
      <c r="E37" s="16">
        <f>INDEX('Data - Charges'!$C$2:$R$53,MATCH($B37,'Data - Charges'!$B$2:$B$53,0),MATCH($H$1,'Data - Charges'!$C$1:$R$1,0))</f>
        <v>671161</v>
      </c>
      <c r="F37" s="5">
        <f t="shared" si="1"/>
        <v>22.148123190584258</v>
      </c>
    </row>
    <row r="38" spans="1:6">
      <c r="A38" s="2" t="s">
        <v>85</v>
      </c>
      <c r="B38" s="2" t="s">
        <v>33</v>
      </c>
      <c r="C38" s="14">
        <f>INDEX('Data - Expenditures'!$C$2:$R$53,MATCH($B38,'Data - Expenditures'!$B$2:$B$53,0),MATCH($H$1,'Data - Expenditures'!$C$1:$R$1,0))</f>
        <v>267483</v>
      </c>
      <c r="D38" s="11">
        <f t="shared" si="0"/>
        <v>793028</v>
      </c>
      <c r="E38" s="16">
        <f>INDEX('Data - Charges'!$C$2:$R$53,MATCH($B38,'Data - Charges'!$B$2:$B$53,0),MATCH($H$1,'Data - Charges'!$C$1:$R$1,0))</f>
        <v>525545</v>
      </c>
      <c r="F38" s="5">
        <f t="shared" si="1"/>
        <v>66.270673923241048</v>
      </c>
    </row>
    <row r="39" spans="1:6">
      <c r="A39" s="2" t="s">
        <v>86</v>
      </c>
      <c r="B39" s="2" t="s">
        <v>34</v>
      </c>
      <c r="C39" s="14">
        <f>INDEX('Data - Expenditures'!$C$2:$R$53,MATCH($B39,'Data - Expenditures'!$B$2:$B$53,0),MATCH($H$1,'Data - Expenditures'!$C$1:$R$1,0))</f>
        <v>-6548</v>
      </c>
      <c r="D39" s="11">
        <f t="shared" si="0"/>
        <v>53297</v>
      </c>
      <c r="E39" s="16">
        <f>INDEX('Data - Charges'!$C$2:$R$53,MATCH($B39,'Data - Charges'!$B$2:$B$53,0),MATCH($H$1,'Data - Charges'!$C$1:$R$1,0))</f>
        <v>59845</v>
      </c>
      <c r="F39" s="5">
        <f t="shared" si="1"/>
        <v>112.28586974876636</v>
      </c>
    </row>
    <row r="40" spans="1:6">
      <c r="A40" s="2" t="s">
        <v>87</v>
      </c>
      <c r="B40" s="2" t="s">
        <v>35</v>
      </c>
      <c r="C40" s="14">
        <f>INDEX('Data - Expenditures'!$C$2:$R$53,MATCH($B40,'Data - Expenditures'!$B$2:$B$53,0),MATCH($H$1,'Data - Expenditures'!$C$1:$R$1,0))</f>
        <v>148586</v>
      </c>
      <c r="D40" s="11">
        <f t="shared" si="0"/>
        <v>484540</v>
      </c>
      <c r="E40" s="16">
        <f>INDEX('Data - Charges'!$C$2:$R$53,MATCH($B40,'Data - Charges'!$B$2:$B$53,0),MATCH($H$1,'Data - Charges'!$C$1:$R$1,0))</f>
        <v>335954</v>
      </c>
      <c r="F40" s="5">
        <f t="shared" si="1"/>
        <v>69.33462665621002</v>
      </c>
    </row>
    <row r="41" spans="1:6">
      <c r="A41" s="2" t="s">
        <v>88</v>
      </c>
      <c r="B41" s="2" t="s">
        <v>36</v>
      </c>
      <c r="C41" s="14">
        <f>INDEX('Data - Expenditures'!$C$2:$R$53,MATCH($B41,'Data - Expenditures'!$B$2:$B$53,0),MATCH($H$1,'Data - Expenditures'!$C$1:$R$1,0))</f>
        <v>-39772</v>
      </c>
      <c r="D41" s="11">
        <f t="shared" si="0"/>
        <v>196052</v>
      </c>
      <c r="E41" s="16">
        <f>INDEX('Data - Charges'!$C$2:$R$53,MATCH($B41,'Data - Charges'!$B$2:$B$53,0),MATCH($H$1,'Data - Charges'!$C$1:$R$1,0))</f>
        <v>235824</v>
      </c>
      <c r="F41" s="5">
        <f t="shared" si="1"/>
        <v>120.28645461408199</v>
      </c>
    </row>
    <row r="42" spans="1:6">
      <c r="A42" s="2" t="s">
        <v>89</v>
      </c>
      <c r="B42" s="2" t="s">
        <v>37</v>
      </c>
      <c r="C42" s="14">
        <f>INDEX('Data - Expenditures'!$C$2:$R$53,MATCH($B42,'Data - Expenditures'!$B$2:$B$53,0),MATCH($H$1,'Data - Expenditures'!$C$1:$R$1,0))</f>
        <v>10390</v>
      </c>
      <c r="D42" s="11">
        <f t="shared" si="0"/>
        <v>127273</v>
      </c>
      <c r="E42" s="16">
        <f>INDEX('Data - Charges'!$C$2:$R$53,MATCH($B42,'Data - Charges'!$B$2:$B$53,0),MATCH($H$1,'Data - Charges'!$C$1:$R$1,0))</f>
        <v>116883</v>
      </c>
      <c r="F42" s="5">
        <f t="shared" si="1"/>
        <v>91.836446064758434</v>
      </c>
    </row>
    <row r="43" spans="1:6">
      <c r="A43" s="2" t="s">
        <v>90</v>
      </c>
      <c r="B43" s="2" t="s">
        <v>38</v>
      </c>
      <c r="C43" s="14">
        <f>INDEX('Data - Expenditures'!$C$2:$R$53,MATCH($B43,'Data - Expenditures'!$B$2:$B$53,0),MATCH($H$1,'Data - Expenditures'!$C$1:$R$1,0))</f>
        <v>190668</v>
      </c>
      <c r="D43" s="11">
        <f t="shared" si="0"/>
        <v>856000</v>
      </c>
      <c r="E43" s="16">
        <f>INDEX('Data - Charges'!$C$2:$R$53,MATCH($B43,'Data - Charges'!$B$2:$B$53,0),MATCH($H$1,'Data - Charges'!$C$1:$R$1,0))</f>
        <v>665332</v>
      </c>
      <c r="F43" s="5">
        <f t="shared" si="1"/>
        <v>77.72570093457945</v>
      </c>
    </row>
    <row r="44" spans="1:6">
      <c r="A44" s="2" t="s">
        <v>91</v>
      </c>
      <c r="B44" s="2" t="s">
        <v>39</v>
      </c>
      <c r="C44" s="14">
        <f>INDEX('Data - Expenditures'!$C$2:$R$53,MATCH($B44,'Data - Expenditures'!$B$2:$B$53,0),MATCH($H$1,'Data - Expenditures'!$C$1:$R$1,0))</f>
        <v>65451</v>
      </c>
      <c r="D44" s="11">
        <f t="shared" si="0"/>
        <v>90971</v>
      </c>
      <c r="E44" s="16">
        <f>INDEX('Data - Charges'!$C$2:$R$53,MATCH($B44,'Data - Charges'!$B$2:$B$53,0),MATCH($H$1,'Data - Charges'!$C$1:$R$1,0))</f>
        <v>25520</v>
      </c>
      <c r="F44" s="5">
        <f t="shared" si="1"/>
        <v>28.052895977839093</v>
      </c>
    </row>
    <row r="45" spans="1:6">
      <c r="A45" s="2" t="s">
        <v>92</v>
      </c>
      <c r="B45" s="2" t="s">
        <v>40</v>
      </c>
      <c r="C45" s="14">
        <f>INDEX('Data - Expenditures'!$C$2:$R$53,MATCH($B45,'Data - Expenditures'!$B$2:$B$53,0),MATCH($H$1,'Data - Expenditures'!$C$1:$R$1,0))</f>
        <v>112840</v>
      </c>
      <c r="D45" s="11">
        <f t="shared" si="0"/>
        <v>313350</v>
      </c>
      <c r="E45" s="16">
        <f>INDEX('Data - Charges'!$C$2:$R$53,MATCH($B45,'Data - Charges'!$B$2:$B$53,0),MATCH($H$1,'Data - Charges'!$C$1:$R$1,0))</f>
        <v>200510</v>
      </c>
      <c r="F45" s="5">
        <f t="shared" si="1"/>
        <v>63.98914951332376</v>
      </c>
    </row>
    <row r="46" spans="1:6">
      <c r="A46" s="2" t="s">
        <v>93</v>
      </c>
      <c r="B46" s="2" t="s">
        <v>41</v>
      </c>
      <c r="C46" s="14">
        <f>INDEX('Data - Expenditures'!$C$2:$R$53,MATCH($B46,'Data - Expenditures'!$B$2:$B$53,0),MATCH($H$1,'Data - Expenditures'!$C$1:$R$1,0))</f>
        <v>-4474</v>
      </c>
      <c r="D46" s="11">
        <f t="shared" si="0"/>
        <v>46845</v>
      </c>
      <c r="E46" s="16">
        <f>INDEX('Data - Charges'!$C$2:$R$53,MATCH($B46,'Data - Charges'!$B$2:$B$53,0),MATCH($H$1,'Data - Charges'!$C$1:$R$1,0))</f>
        <v>51319</v>
      </c>
      <c r="F46" s="5">
        <f t="shared" si="1"/>
        <v>109.55064574661118</v>
      </c>
    </row>
    <row r="47" spans="1:6">
      <c r="A47" s="2" t="s">
        <v>94</v>
      </c>
      <c r="B47" s="2" t="s">
        <v>42</v>
      </c>
      <c r="C47" s="14">
        <f>INDEX('Data - Expenditures'!$C$2:$R$53,MATCH($B47,'Data - Expenditures'!$B$2:$B$53,0),MATCH($H$1,'Data - Expenditures'!$C$1:$R$1,0))</f>
        <v>127302</v>
      </c>
      <c r="D47" s="11">
        <f t="shared" si="0"/>
        <v>357495</v>
      </c>
      <c r="E47" s="16">
        <f>INDEX('Data - Charges'!$C$2:$R$53,MATCH($B47,'Data - Charges'!$B$2:$B$53,0),MATCH($H$1,'Data - Charges'!$C$1:$R$1,0))</f>
        <v>230193</v>
      </c>
      <c r="F47" s="5">
        <f t="shared" si="1"/>
        <v>64.390550916796045</v>
      </c>
    </row>
    <row r="48" spans="1:6">
      <c r="A48" s="2" t="s">
        <v>95</v>
      </c>
      <c r="B48" s="2" t="s">
        <v>43</v>
      </c>
      <c r="C48" s="14">
        <f>INDEX('Data - Expenditures'!$C$2:$R$53,MATCH($B48,'Data - Expenditures'!$B$2:$B$53,0),MATCH($H$1,'Data - Expenditures'!$C$1:$R$1,0))</f>
        <v>-44863</v>
      </c>
      <c r="D48" s="11">
        <f t="shared" si="0"/>
        <v>1279196</v>
      </c>
      <c r="E48" s="16">
        <f>INDEX('Data - Charges'!$C$2:$R$53,MATCH($B48,'Data - Charges'!$B$2:$B$53,0),MATCH($H$1,'Data - Charges'!$C$1:$R$1,0))</f>
        <v>1324059</v>
      </c>
      <c r="F48" s="5">
        <f t="shared" si="1"/>
        <v>103.50712478775732</v>
      </c>
    </row>
    <row r="49" spans="1:6">
      <c r="A49" s="2" t="s">
        <v>97</v>
      </c>
      <c r="B49" s="2" t="s">
        <v>45</v>
      </c>
      <c r="C49" s="14">
        <f>INDEX('Data - Expenditures'!$C$2:$R$53,MATCH($B49,'Data - Expenditures'!$B$2:$B$53,0),MATCH($H$1,'Data - Expenditures'!$C$1:$R$1,0))</f>
        <v>-23445</v>
      </c>
      <c r="D49" s="11">
        <f t="shared" si="0"/>
        <v>159766</v>
      </c>
      <c r="E49" s="16">
        <f>INDEX('Data - Charges'!$C$2:$R$53,MATCH($B49,'Data - Charges'!$B$2:$B$53,0),MATCH($H$1,'Data - Charges'!$C$1:$R$1,0))</f>
        <v>183211</v>
      </c>
      <c r="F49" s="5">
        <f t="shared" si="1"/>
        <v>114.67458658287745</v>
      </c>
    </row>
    <row r="50" spans="1:6">
      <c r="A50" s="2" t="s">
        <v>98</v>
      </c>
      <c r="B50" s="2" t="s">
        <v>46</v>
      </c>
      <c r="C50" s="14">
        <f>INDEX('Data - Expenditures'!$C$2:$R$53,MATCH($B50,'Data - Expenditures'!$B$2:$B$53,0),MATCH($H$1,'Data - Expenditures'!$C$1:$R$1,0))</f>
        <v>15992</v>
      </c>
      <c r="D50" s="11">
        <f t="shared" si="0"/>
        <v>40835</v>
      </c>
      <c r="E50" s="16">
        <f>INDEX('Data - Charges'!$C$2:$R$53,MATCH($B50,'Data - Charges'!$B$2:$B$53,0),MATCH($H$1,'Data - Charges'!$C$1:$R$1,0))</f>
        <v>24843</v>
      </c>
      <c r="F50" s="5">
        <f t="shared" si="1"/>
        <v>60.837516836047513</v>
      </c>
    </row>
    <row r="51" spans="1:6">
      <c r="A51" s="2" t="s">
        <v>99</v>
      </c>
      <c r="B51" s="2" t="s">
        <v>47</v>
      </c>
      <c r="C51" s="14">
        <f>INDEX('Data - Expenditures'!$C$2:$R$53,MATCH($B51,'Data - Expenditures'!$B$2:$B$53,0),MATCH($H$1,'Data - Expenditures'!$C$1:$R$1,0))</f>
        <v>200949</v>
      </c>
      <c r="D51" s="11">
        <f t="shared" si="0"/>
        <v>637439</v>
      </c>
      <c r="E51" s="16">
        <f>INDEX('Data - Charges'!$C$2:$R$53,MATCH($B51,'Data - Charges'!$B$2:$B$53,0),MATCH($H$1,'Data - Charges'!$C$1:$R$1,0))</f>
        <v>436490</v>
      </c>
      <c r="F51" s="5">
        <f t="shared" si="1"/>
        <v>68.475571780201719</v>
      </c>
    </row>
    <row r="52" spans="1:6">
      <c r="A52" s="2" t="s">
        <v>100</v>
      </c>
      <c r="B52" s="2" t="s">
        <v>48</v>
      </c>
      <c r="C52" s="14">
        <f>INDEX('Data - Expenditures'!$C$2:$R$53,MATCH($B52,'Data - Expenditures'!$B$2:$B$53,0),MATCH($H$1,'Data - Expenditures'!$C$1:$R$1,0))</f>
        <v>24824</v>
      </c>
      <c r="D52" s="11">
        <f t="shared" si="0"/>
        <v>681900</v>
      </c>
      <c r="E52" s="16">
        <f>INDEX('Data - Charges'!$C$2:$R$53,MATCH($B52,'Data - Charges'!$B$2:$B$53,0),MATCH($H$1,'Data - Charges'!$C$1:$R$1,0))</f>
        <v>657076</v>
      </c>
      <c r="F52" s="5">
        <f t="shared" si="1"/>
        <v>96.359583516644662</v>
      </c>
    </row>
    <row r="53" spans="1:6">
      <c r="A53" s="2" t="s">
        <v>101</v>
      </c>
      <c r="B53" s="2" t="s">
        <v>49</v>
      </c>
      <c r="C53" s="14">
        <f>INDEX('Data - Expenditures'!$C$2:$R$53,MATCH($B53,'Data - Expenditures'!$B$2:$B$53,0),MATCH($H$1,'Data - Expenditures'!$C$1:$R$1,0))</f>
        <v>20978</v>
      </c>
      <c r="D53" s="11">
        <f t="shared" si="0"/>
        <v>77540</v>
      </c>
      <c r="E53" s="16">
        <f>INDEX('Data - Charges'!$C$2:$R$53,MATCH($B53,'Data - Charges'!$B$2:$B$53,0),MATCH($H$1,'Data - Charges'!$C$1:$R$1,0))</f>
        <v>56562</v>
      </c>
      <c r="F53" s="5">
        <f t="shared" si="1"/>
        <v>72.945576476657209</v>
      </c>
    </row>
    <row r="54" spans="1:6">
      <c r="A54" s="2" t="s">
        <v>102</v>
      </c>
      <c r="B54" s="2" t="s">
        <v>50</v>
      </c>
      <c r="C54" s="14">
        <f>INDEX('Data - Expenditures'!$C$2:$R$53,MATCH($B54,'Data - Expenditures'!$B$2:$B$53,0),MATCH($H$1,'Data - Expenditures'!$C$1:$R$1,0))</f>
        <v>157341</v>
      </c>
      <c r="D54" s="11">
        <f t="shared" si="0"/>
        <v>374687</v>
      </c>
      <c r="E54" s="16">
        <f>INDEX('Data - Charges'!$C$2:$R$53,MATCH($B54,'Data - Charges'!$B$2:$B$53,0),MATCH($H$1,'Data - Charges'!$C$1:$R$1,0))</f>
        <v>217346</v>
      </c>
      <c r="F54" s="5">
        <f t="shared" si="1"/>
        <v>58.007350134912606</v>
      </c>
    </row>
    <row r="55" spans="1:6">
      <c r="A55" s="3" t="s">
        <v>103</v>
      </c>
      <c r="B55" s="3" t="s">
        <v>51</v>
      </c>
      <c r="C55" s="15">
        <f>INDEX('Data - Expenditures'!$C$2:$R$53,MATCH($B55,'Data - Expenditures'!$B$2:$B$53,0),MATCH($H$1,'Data - Expenditures'!$C$1:$R$1,0))</f>
        <v>18245</v>
      </c>
      <c r="D55" s="12">
        <f t="shared" si="0"/>
        <v>80814</v>
      </c>
      <c r="E55" s="17">
        <f>INDEX('Data - Charges'!$C$2:$R$53,MATCH($B55,'Data - Charges'!$B$2:$B$53,0),MATCH($H$1,'Data - Charges'!$C$1:$R$1,0))</f>
        <v>62569</v>
      </c>
      <c r="F55" s="6">
        <f t="shared" si="1"/>
        <v>77.423466231098573</v>
      </c>
    </row>
    <row r="56" spans="1:6" ht="15" customHeight="1">
      <c r="A56" s="43" t="s">
        <v>145</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sqref="A1:F1"/>
    </sheetView>
  </sheetViews>
  <sheetFormatPr defaultColWidth="11.42578125" defaultRowHeight="15"/>
  <cols>
    <col min="1" max="1" width="5.5703125" bestFit="1" customWidth="1"/>
    <col min="2" max="2" width="15.85546875" bestFit="1" customWidth="1"/>
    <col min="3" max="4" width="17.85546875" bestFit="1" customWidth="1"/>
    <col min="5" max="5" width="11.5703125" bestFit="1" customWidth="1"/>
    <col min="6" max="6" width="20.140625" customWidth="1"/>
  </cols>
  <sheetData>
    <row r="1" spans="1:10">
      <c r="A1" s="51" t="s">
        <v>136</v>
      </c>
      <c r="B1" s="52"/>
      <c r="C1" s="52"/>
      <c r="D1" s="52"/>
      <c r="E1" s="52"/>
      <c r="F1" s="53"/>
      <c r="H1" t="s">
        <v>108</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-471360</v>
      </c>
      <c r="D4" s="10">
        <f>C4+E4</f>
        <v>54055246</v>
      </c>
      <c r="E4" s="13">
        <f>INDEX('Data - Charges'!$C$2:$R$53,MATCH($B4,'Data - Charges'!$B$2:$B$53,0),MATCH($H$1,'Data - Charges'!$C$1:$R$1,0))</f>
        <v>54526606</v>
      </c>
      <c r="F4" s="4">
        <f>E4/D4*100</f>
        <v>100.87199677159919</v>
      </c>
      <c r="G4" s="8"/>
    </row>
    <row r="5" spans="1:10">
      <c r="A5" s="2" t="s">
        <v>52</v>
      </c>
      <c r="B5" s="2" t="s">
        <v>0</v>
      </c>
      <c r="C5" s="14">
        <f>INDEX('Data - Expenditures'!$C$2:$R$53,MATCH($B5,'Data - Expenditures'!$B$2:$B$53,0),MATCH($H$1,'Data - Expenditures'!$C$1:$R$1,0))</f>
        <v>-50173</v>
      </c>
      <c r="D5" s="11">
        <f>C5+E5</f>
        <v>700167</v>
      </c>
      <c r="E5" s="16">
        <f>INDEX('Data - Charges'!$C$2:$R$53,MATCH($B5,'Data - Charges'!$B$2:$B$53,0),MATCH($H$1,'Data - Charges'!$C$1:$R$1,0))</f>
        <v>750340</v>
      </c>
      <c r="F5" s="5">
        <f>E5/D5*100</f>
        <v>107.16586185867085</v>
      </c>
    </row>
    <row r="6" spans="1:10">
      <c r="A6" s="2" t="s">
        <v>53</v>
      </c>
      <c r="B6" s="2" t="s">
        <v>1</v>
      </c>
      <c r="C6" s="14">
        <f>INDEX('Data - Expenditures'!$C$2:$R$53,MATCH($B6,'Data - Expenditures'!$B$2:$B$53,0),MATCH($H$1,'Data - Expenditures'!$C$1:$R$1,0))</f>
        <v>34618</v>
      </c>
      <c r="D6" s="11">
        <f t="shared" ref="D6:D55" si="0">C6+E6</f>
        <v>120884</v>
      </c>
      <c r="E6" s="16">
        <f>INDEX('Data - Charges'!$C$2:$R$53,MATCH($B6,'Data - Charges'!$B$2:$B$53,0),MATCH($H$1,'Data - Charges'!$C$1:$R$1,0))</f>
        <v>86266</v>
      </c>
      <c r="F6" s="5">
        <f t="shared" ref="F6:F55" si="1">E6/D6*100</f>
        <v>71.362628635716888</v>
      </c>
    </row>
    <row r="7" spans="1:10">
      <c r="A7" s="2" t="s">
        <v>54</v>
      </c>
      <c r="B7" s="2" t="s">
        <v>2</v>
      </c>
      <c r="C7" s="14">
        <f>INDEX('Data - Expenditures'!$C$2:$R$53,MATCH($B7,'Data - Expenditures'!$B$2:$B$53,0),MATCH($H$1,'Data - Expenditures'!$C$1:$R$1,0))</f>
        <v>-403090</v>
      </c>
      <c r="D7" s="11">
        <f t="shared" si="0"/>
        <v>951254</v>
      </c>
      <c r="E7" s="16">
        <f>INDEX('Data - Charges'!$C$2:$R$53,MATCH($B7,'Data - Charges'!$B$2:$B$53,0),MATCH($H$1,'Data - Charges'!$C$1:$R$1,0))</f>
        <v>1354344</v>
      </c>
      <c r="F7" s="5">
        <f>E7/D7*100</f>
        <v>142.37459185454148</v>
      </c>
    </row>
    <row r="8" spans="1:10">
      <c r="A8" s="2" t="s">
        <v>55</v>
      </c>
      <c r="B8" s="2" t="s">
        <v>3</v>
      </c>
      <c r="C8" s="14">
        <f>INDEX('Data - Expenditures'!$C$2:$R$53,MATCH($B8,'Data - Expenditures'!$B$2:$B$53,0),MATCH($H$1,'Data - Expenditures'!$C$1:$R$1,0))</f>
        <v>2463</v>
      </c>
      <c r="D8" s="11">
        <f t="shared" si="0"/>
        <v>472467</v>
      </c>
      <c r="E8" s="16">
        <f>INDEX('Data - Charges'!$C$2:$R$53,MATCH($B8,'Data - Charges'!$B$2:$B$53,0),MATCH($H$1,'Data - Charges'!$C$1:$R$1,0))</f>
        <v>470004</v>
      </c>
      <c r="F8" s="5">
        <f t="shared" si="1"/>
        <v>99.478693750039682</v>
      </c>
    </row>
    <row r="9" spans="1:10">
      <c r="A9" s="2" t="s">
        <v>56</v>
      </c>
      <c r="B9" s="2" t="s">
        <v>4</v>
      </c>
      <c r="C9" s="14">
        <f>INDEX('Data - Expenditures'!$C$2:$R$53,MATCH($B9,'Data - Expenditures'!$B$2:$B$53,0),MATCH($H$1,'Data - Expenditures'!$C$1:$R$1,0))</f>
        <v>1208950</v>
      </c>
      <c r="D9" s="11">
        <f t="shared" si="0"/>
        <v>12669391</v>
      </c>
      <c r="E9" s="16">
        <f>INDEX('Data - Charges'!$C$2:$R$53,MATCH($B9,'Data - Charges'!$B$2:$B$53,0),MATCH($H$1,'Data - Charges'!$C$1:$R$1,0))</f>
        <v>11460441</v>
      </c>
      <c r="F9" s="5">
        <f t="shared" si="1"/>
        <v>90.457710240373828</v>
      </c>
    </row>
    <row r="10" spans="1:10">
      <c r="A10" s="2" t="s">
        <v>57</v>
      </c>
      <c r="B10" s="2" t="s">
        <v>5</v>
      </c>
      <c r="C10" s="14">
        <f>INDEX('Data - Expenditures'!$C$2:$R$53,MATCH($B10,'Data - Expenditures'!$B$2:$B$53,0),MATCH($H$1,'Data - Expenditures'!$C$1:$R$1,0))</f>
        <v>-62325</v>
      </c>
      <c r="D10" s="11">
        <f t="shared" si="0"/>
        <v>1354365</v>
      </c>
      <c r="E10" s="16">
        <f>INDEX('Data - Charges'!$C$2:$R$53,MATCH($B10,'Data - Charges'!$B$2:$B$53,0),MATCH($H$1,'Data - Charges'!$C$1:$R$1,0))</f>
        <v>1416690</v>
      </c>
      <c r="F10" s="5">
        <f t="shared" si="1"/>
        <v>104.60178755357677</v>
      </c>
    </row>
    <row r="11" spans="1:10">
      <c r="A11" s="2" t="s">
        <v>58</v>
      </c>
      <c r="B11" s="2" t="s">
        <v>6</v>
      </c>
      <c r="C11" s="14">
        <f>INDEX('Data - Expenditures'!$C$2:$R$53,MATCH($B11,'Data - Expenditures'!$B$2:$B$53,0),MATCH($H$1,'Data - Expenditures'!$C$1:$R$1,0))</f>
        <v>-23143</v>
      </c>
      <c r="D11" s="11">
        <f t="shared" si="0"/>
        <v>265275</v>
      </c>
      <c r="E11" s="16">
        <f>INDEX('Data - Charges'!$C$2:$R$53,MATCH($B11,'Data - Charges'!$B$2:$B$53,0),MATCH($H$1,'Data - Charges'!$C$1:$R$1,0))</f>
        <v>288418</v>
      </c>
      <c r="F11" s="5">
        <f t="shared" si="1"/>
        <v>108.7241541796249</v>
      </c>
    </row>
    <row r="12" spans="1:10">
      <c r="A12" s="2" t="s">
        <v>59</v>
      </c>
      <c r="B12" s="2" t="s">
        <v>7</v>
      </c>
      <c r="C12" s="14">
        <f>INDEX('Data - Expenditures'!$C$2:$R$53,MATCH($B12,'Data - Expenditures'!$B$2:$B$53,0),MATCH($H$1,'Data - Expenditures'!$C$1:$R$1,0))</f>
        <v>-3793</v>
      </c>
      <c r="D12" s="11">
        <f t="shared" si="0"/>
        <v>69715</v>
      </c>
      <c r="E12" s="16">
        <f>INDEX('Data - Charges'!$C$2:$R$53,MATCH($B12,'Data - Charges'!$B$2:$B$53,0),MATCH($H$1,'Data - Charges'!$C$1:$R$1,0))</f>
        <v>73508</v>
      </c>
      <c r="F12" s="5">
        <f t="shared" si="1"/>
        <v>105.44072294341247</v>
      </c>
    </row>
    <row r="13" spans="1:10">
      <c r="A13" s="2" t="s">
        <v>60</v>
      </c>
      <c r="B13" s="2" t="s">
        <v>8</v>
      </c>
      <c r="C13" s="14">
        <f>INDEX('Data - Expenditures'!$C$2:$R$53,MATCH($B13,'Data - Expenditures'!$B$2:$B$53,0),MATCH($H$1,'Data - Expenditures'!$C$1:$R$1,0))</f>
        <v>121848</v>
      </c>
      <c r="D13" s="11">
        <f t="shared" si="0"/>
        <v>259200</v>
      </c>
      <c r="E13" s="16">
        <f>INDEX('Data - Charges'!$C$2:$R$53,MATCH($B13,'Data - Charges'!$B$2:$B$53,0),MATCH($H$1,'Data - Charges'!$C$1:$R$1,0))</f>
        <v>137352</v>
      </c>
      <c r="F13" s="5">
        <f t="shared" si="1"/>
        <v>52.99074074074074</v>
      </c>
    </row>
    <row r="14" spans="1:10">
      <c r="A14" s="2" t="s">
        <v>61</v>
      </c>
      <c r="B14" s="2" t="s">
        <v>9</v>
      </c>
      <c r="C14" s="14">
        <f>INDEX('Data - Expenditures'!$C$2:$R$53,MATCH($B14,'Data - Expenditures'!$B$2:$B$53,0),MATCH($H$1,'Data - Expenditures'!$C$1:$R$1,0))</f>
        <v>-498702</v>
      </c>
      <c r="D14" s="11">
        <f t="shared" si="0"/>
        <v>3290581</v>
      </c>
      <c r="E14" s="16">
        <f>INDEX('Data - Charges'!$C$2:$R$53,MATCH($B14,'Data - Charges'!$B$2:$B$53,0),MATCH($H$1,'Data - Charges'!$C$1:$R$1,0))</f>
        <v>3789283</v>
      </c>
      <c r="F14" s="5">
        <f t="shared" si="1"/>
        <v>115.1554391154632</v>
      </c>
    </row>
    <row r="15" spans="1:10">
      <c r="A15" s="2" t="s">
        <v>62</v>
      </c>
      <c r="B15" s="2" t="s">
        <v>10</v>
      </c>
      <c r="C15" s="14">
        <f>INDEX('Data - Expenditures'!$C$2:$R$53,MATCH($B15,'Data - Expenditures'!$B$2:$B$53,0),MATCH($H$1,'Data - Expenditures'!$C$1:$R$1,0))</f>
        <v>-165389</v>
      </c>
      <c r="D15" s="11">
        <f t="shared" si="0"/>
        <v>1846883</v>
      </c>
      <c r="E15" s="16">
        <f>INDEX('Data - Charges'!$C$2:$R$53,MATCH($B15,'Data - Charges'!$B$2:$B$53,0),MATCH($H$1,'Data - Charges'!$C$1:$R$1,0))</f>
        <v>2012272</v>
      </c>
      <c r="F15" s="5">
        <f t="shared" si="1"/>
        <v>108.95503396804239</v>
      </c>
    </row>
    <row r="16" spans="1:10">
      <c r="A16" s="2" t="s">
        <v>63</v>
      </c>
      <c r="B16" s="2" t="s">
        <v>11</v>
      </c>
      <c r="C16" s="14">
        <f>INDEX('Data - Expenditures'!$C$2:$R$53,MATCH($B16,'Data - Expenditures'!$B$2:$B$53,0),MATCH($H$1,'Data - Expenditures'!$C$1:$R$1,0))</f>
        <v>-2955</v>
      </c>
      <c r="D16" s="11">
        <f t="shared" si="0"/>
        <v>277640</v>
      </c>
      <c r="E16" s="16">
        <f>INDEX('Data - Charges'!$C$2:$R$53,MATCH($B16,'Data - Charges'!$B$2:$B$53,0),MATCH($H$1,'Data - Charges'!$C$1:$R$1,0))</f>
        <v>280595</v>
      </c>
      <c r="F16" s="5">
        <f t="shared" si="1"/>
        <v>101.06432790664171</v>
      </c>
    </row>
    <row r="17" spans="1:6">
      <c r="A17" s="2" t="s">
        <v>64</v>
      </c>
      <c r="B17" s="2" t="s">
        <v>12</v>
      </c>
      <c r="C17" s="14">
        <f>INDEX('Data - Expenditures'!$C$2:$R$53,MATCH($B17,'Data - Expenditures'!$B$2:$B$53,0),MATCH($H$1,'Data - Expenditures'!$C$1:$R$1,0))</f>
        <v>27299</v>
      </c>
      <c r="D17" s="11">
        <f t="shared" si="0"/>
        <v>152108</v>
      </c>
      <c r="E17" s="16">
        <f>INDEX('Data - Charges'!$C$2:$R$53,MATCH($B17,'Data - Charges'!$B$2:$B$53,0),MATCH($H$1,'Data - Charges'!$C$1:$R$1,0))</f>
        <v>124809</v>
      </c>
      <c r="F17" s="5">
        <f t="shared" si="1"/>
        <v>82.052883477529122</v>
      </c>
    </row>
    <row r="18" spans="1:6">
      <c r="A18" s="2" t="s">
        <v>65</v>
      </c>
      <c r="B18" s="2" t="s">
        <v>13</v>
      </c>
      <c r="C18" s="14">
        <f>INDEX('Data - Expenditures'!$C$2:$R$53,MATCH($B18,'Data - Expenditures'!$B$2:$B$53,0),MATCH($H$1,'Data - Expenditures'!$C$1:$R$1,0))</f>
        <v>-126134</v>
      </c>
      <c r="D18" s="11">
        <f t="shared" si="0"/>
        <v>1932768</v>
      </c>
      <c r="E18" s="16">
        <f>INDEX('Data - Charges'!$C$2:$R$53,MATCH($B18,'Data - Charges'!$B$2:$B$53,0),MATCH($H$1,'Data - Charges'!$C$1:$R$1,0))</f>
        <v>2058902</v>
      </c>
      <c r="F18" s="5">
        <f t="shared" si="1"/>
        <v>106.5260807298134</v>
      </c>
    </row>
    <row r="19" spans="1:6">
      <c r="A19" s="2" t="s">
        <v>66</v>
      </c>
      <c r="B19" s="2" t="s">
        <v>14</v>
      </c>
      <c r="C19" s="14">
        <f>INDEX('Data - Expenditures'!$C$2:$R$53,MATCH($B19,'Data - Expenditures'!$B$2:$B$53,0),MATCH($H$1,'Data - Expenditures'!$C$1:$R$1,0))</f>
        <v>-118207</v>
      </c>
      <c r="D19" s="11">
        <f t="shared" si="0"/>
        <v>516608</v>
      </c>
      <c r="E19" s="16">
        <f>INDEX('Data - Charges'!$C$2:$R$53,MATCH($B19,'Data - Charges'!$B$2:$B$53,0),MATCH($H$1,'Data - Charges'!$C$1:$R$1,0))</f>
        <v>634815</v>
      </c>
      <c r="F19" s="5">
        <f t="shared" si="1"/>
        <v>122.88137233647176</v>
      </c>
    </row>
    <row r="20" spans="1:6">
      <c r="A20" s="2" t="s">
        <v>67</v>
      </c>
      <c r="B20" s="2" t="s">
        <v>15</v>
      </c>
      <c r="C20" s="14">
        <f>INDEX('Data - Expenditures'!$C$2:$R$53,MATCH($B20,'Data - Expenditures'!$B$2:$B$53,0),MATCH($H$1,'Data - Expenditures'!$C$1:$R$1,0))</f>
        <v>27113</v>
      </c>
      <c r="D20" s="11">
        <f t="shared" si="0"/>
        <v>500616</v>
      </c>
      <c r="E20" s="16">
        <f>INDEX('Data - Charges'!$C$2:$R$53,MATCH($B20,'Data - Charges'!$B$2:$B$53,0),MATCH($H$1,'Data - Charges'!$C$1:$R$1,0))</f>
        <v>473503</v>
      </c>
      <c r="F20" s="5">
        <f t="shared" si="1"/>
        <v>94.584072422775151</v>
      </c>
    </row>
    <row r="21" spans="1:6">
      <c r="A21" s="2" t="s">
        <v>68</v>
      </c>
      <c r="B21" s="2" t="s">
        <v>16</v>
      </c>
      <c r="C21" s="14">
        <f>INDEX('Data - Expenditures'!$C$2:$R$53,MATCH($B21,'Data - Expenditures'!$B$2:$B$53,0),MATCH($H$1,'Data - Expenditures'!$C$1:$R$1,0))</f>
        <v>-53540</v>
      </c>
      <c r="D21" s="11">
        <f t="shared" si="0"/>
        <v>614413</v>
      </c>
      <c r="E21" s="16">
        <f>INDEX('Data - Charges'!$C$2:$R$53,MATCH($B21,'Data - Charges'!$B$2:$B$53,0),MATCH($H$1,'Data - Charges'!$C$1:$R$1,0))</f>
        <v>667953</v>
      </c>
      <c r="F21" s="5">
        <f t="shared" si="1"/>
        <v>108.71400832990187</v>
      </c>
    </row>
    <row r="22" spans="1:6">
      <c r="A22" s="2" t="s">
        <v>69</v>
      </c>
      <c r="B22" s="2" t="s">
        <v>17</v>
      </c>
      <c r="C22" s="14">
        <f>INDEX('Data - Expenditures'!$C$2:$R$53,MATCH($B22,'Data - Expenditures'!$B$2:$B$53,0),MATCH($H$1,'Data - Expenditures'!$C$1:$R$1,0))</f>
        <v>254760</v>
      </c>
      <c r="D22" s="11">
        <f t="shared" si="0"/>
        <v>941186</v>
      </c>
      <c r="E22" s="16">
        <f>INDEX('Data - Charges'!$C$2:$R$53,MATCH($B22,'Data - Charges'!$B$2:$B$53,0),MATCH($H$1,'Data - Charges'!$C$1:$R$1,0))</f>
        <v>686426</v>
      </c>
      <c r="F22" s="5">
        <f t="shared" si="1"/>
        <v>72.932024063256364</v>
      </c>
    </row>
    <row r="23" spans="1:6">
      <c r="A23" s="2" t="s">
        <v>70</v>
      </c>
      <c r="B23" s="2" t="s">
        <v>18</v>
      </c>
      <c r="C23" s="14">
        <f>INDEX('Data - Expenditures'!$C$2:$R$53,MATCH($B23,'Data - Expenditures'!$B$2:$B$53,0),MATCH($H$1,'Data - Expenditures'!$C$1:$R$1,0))</f>
        <v>61224</v>
      </c>
      <c r="D23" s="11">
        <f t="shared" si="0"/>
        <v>523027</v>
      </c>
      <c r="E23" s="16">
        <f>INDEX('Data - Charges'!$C$2:$R$53,MATCH($B23,'Data - Charges'!$B$2:$B$53,0),MATCH($H$1,'Data - Charges'!$C$1:$R$1,0))</f>
        <v>461803</v>
      </c>
      <c r="F23" s="5">
        <f t="shared" si="1"/>
        <v>88.294294558407117</v>
      </c>
    </row>
    <row r="24" spans="1:6">
      <c r="A24" s="2" t="s">
        <v>71</v>
      </c>
      <c r="B24" s="2" t="s">
        <v>19</v>
      </c>
      <c r="C24" s="14">
        <f>INDEX('Data - Expenditures'!$C$2:$R$53,MATCH($B24,'Data - Expenditures'!$B$2:$B$53,0),MATCH($H$1,'Data - Expenditures'!$C$1:$R$1,0))</f>
        <v>10802</v>
      </c>
      <c r="D24" s="11">
        <f t="shared" si="0"/>
        <v>125394</v>
      </c>
      <c r="E24" s="16">
        <f>INDEX('Data - Charges'!$C$2:$R$53,MATCH($B24,'Data - Charges'!$B$2:$B$53,0),MATCH($H$1,'Data - Charges'!$C$1:$R$1,0))</f>
        <v>114592</v>
      </c>
      <c r="F24" s="5">
        <f t="shared" si="1"/>
        <v>91.385552737770553</v>
      </c>
    </row>
    <row r="25" spans="1:6">
      <c r="A25" s="2" t="s">
        <v>72</v>
      </c>
      <c r="B25" s="2" t="s">
        <v>20</v>
      </c>
      <c r="C25" s="14">
        <f>INDEX('Data - Expenditures'!$C$2:$R$53,MATCH($B25,'Data - Expenditures'!$B$2:$B$53,0),MATCH($H$1,'Data - Expenditures'!$C$1:$R$1,0))</f>
        <v>219513</v>
      </c>
      <c r="D25" s="11">
        <f t="shared" si="0"/>
        <v>884904</v>
      </c>
      <c r="E25" s="16">
        <f>INDEX('Data - Charges'!$C$2:$R$53,MATCH($B25,'Data - Charges'!$B$2:$B$53,0),MATCH($H$1,'Data - Charges'!$C$1:$R$1,0))</f>
        <v>665391</v>
      </c>
      <c r="F25" s="5">
        <f t="shared" si="1"/>
        <v>75.193580320577141</v>
      </c>
    </row>
    <row r="26" spans="1:6">
      <c r="A26" s="2" t="s">
        <v>73</v>
      </c>
      <c r="B26" s="2" t="s">
        <v>21</v>
      </c>
      <c r="C26" s="14">
        <f>INDEX('Data - Expenditures'!$C$2:$R$53,MATCH($B26,'Data - Expenditures'!$B$2:$B$53,0),MATCH($H$1,'Data - Expenditures'!$C$1:$R$1,0))</f>
        <v>-235314</v>
      </c>
      <c r="D26" s="11">
        <f t="shared" si="0"/>
        <v>983773</v>
      </c>
      <c r="E26" s="16">
        <f>INDEX('Data - Charges'!$C$2:$R$53,MATCH($B26,'Data - Charges'!$B$2:$B$53,0),MATCH($H$1,'Data - Charges'!$C$1:$R$1,0))</f>
        <v>1219087</v>
      </c>
      <c r="F26" s="5">
        <f t="shared" si="1"/>
        <v>123.91954241476438</v>
      </c>
    </row>
    <row r="27" spans="1:6">
      <c r="A27" s="2" t="s">
        <v>74</v>
      </c>
      <c r="B27" s="2" t="s">
        <v>22</v>
      </c>
      <c r="C27" s="14">
        <f>INDEX('Data - Expenditures'!$C$2:$R$53,MATCH($B27,'Data - Expenditures'!$B$2:$B$53,0),MATCH($H$1,'Data - Expenditures'!$C$1:$R$1,0))</f>
        <v>-95140</v>
      </c>
      <c r="D27" s="11">
        <f t="shared" si="0"/>
        <v>1466301</v>
      </c>
      <c r="E27" s="16">
        <f>INDEX('Data - Charges'!$C$2:$R$53,MATCH($B27,'Data - Charges'!$B$2:$B$53,0),MATCH($H$1,'Data - Charges'!$C$1:$R$1,0))</f>
        <v>1561441</v>
      </c>
      <c r="F27" s="5">
        <f t="shared" si="1"/>
        <v>106.48843586685135</v>
      </c>
    </row>
    <row r="28" spans="1:6">
      <c r="A28" s="2" t="s">
        <v>75</v>
      </c>
      <c r="B28" s="2" t="s">
        <v>23</v>
      </c>
      <c r="C28" s="14">
        <f>INDEX('Data - Expenditures'!$C$2:$R$53,MATCH($B28,'Data - Expenditures'!$B$2:$B$53,0),MATCH($H$1,'Data - Expenditures'!$C$1:$R$1,0))</f>
        <v>58884</v>
      </c>
      <c r="D28" s="11">
        <f t="shared" si="0"/>
        <v>620765</v>
      </c>
      <c r="E28" s="16">
        <f>INDEX('Data - Charges'!$C$2:$R$53,MATCH($B28,'Data - Charges'!$B$2:$B$53,0),MATCH($H$1,'Data - Charges'!$C$1:$R$1,0))</f>
        <v>561881</v>
      </c>
      <c r="F28" s="5">
        <f t="shared" si="1"/>
        <v>90.514284793762528</v>
      </c>
    </row>
    <row r="29" spans="1:6">
      <c r="A29" s="2" t="s">
        <v>76</v>
      </c>
      <c r="B29" s="2" t="s">
        <v>24</v>
      </c>
      <c r="C29" s="14">
        <f>INDEX('Data - Expenditures'!$C$2:$R$53,MATCH($B29,'Data - Expenditures'!$B$2:$B$53,0),MATCH($H$1,'Data - Expenditures'!$C$1:$R$1,0))</f>
        <v>20387</v>
      </c>
      <c r="D29" s="11">
        <f t="shared" si="0"/>
        <v>294010</v>
      </c>
      <c r="E29" s="16">
        <f>INDEX('Data - Charges'!$C$2:$R$53,MATCH($B29,'Data - Charges'!$B$2:$B$53,0),MATCH($H$1,'Data - Charges'!$C$1:$R$1,0))</f>
        <v>273623</v>
      </c>
      <c r="F29" s="5">
        <f t="shared" si="1"/>
        <v>93.065882112853302</v>
      </c>
    </row>
    <row r="30" spans="1:6">
      <c r="A30" s="2" t="s">
        <v>77</v>
      </c>
      <c r="B30" s="2" t="s">
        <v>25</v>
      </c>
      <c r="C30" s="14">
        <f>INDEX('Data - Expenditures'!$C$2:$R$53,MATCH($B30,'Data - Expenditures'!$B$2:$B$53,0),MATCH($H$1,'Data - Expenditures'!$C$1:$R$1,0))</f>
        <v>-73498</v>
      </c>
      <c r="D30" s="11">
        <f t="shared" si="0"/>
        <v>683085</v>
      </c>
      <c r="E30" s="16">
        <f>INDEX('Data - Charges'!$C$2:$R$53,MATCH($B30,'Data - Charges'!$B$2:$B$53,0),MATCH($H$1,'Data - Charges'!$C$1:$R$1,0))</f>
        <v>756583</v>
      </c>
      <c r="F30" s="5">
        <f t="shared" si="1"/>
        <v>110.75971511598117</v>
      </c>
    </row>
    <row r="31" spans="1:6">
      <c r="A31" s="2" t="s">
        <v>78</v>
      </c>
      <c r="B31" s="2" t="s">
        <v>26</v>
      </c>
      <c r="C31" s="14">
        <f>INDEX('Data - Expenditures'!$C$2:$R$53,MATCH($B31,'Data - Expenditures'!$B$2:$B$53,0),MATCH($H$1,'Data - Expenditures'!$C$1:$R$1,0))</f>
        <v>28857</v>
      </c>
      <c r="D31" s="11">
        <f t="shared" si="0"/>
        <v>146841</v>
      </c>
      <c r="E31" s="16">
        <f>INDEX('Data - Charges'!$C$2:$R$53,MATCH($B31,'Data - Charges'!$B$2:$B$53,0),MATCH($H$1,'Data - Charges'!$C$1:$R$1,0))</f>
        <v>117984</v>
      </c>
      <c r="F31" s="5">
        <f t="shared" si="1"/>
        <v>80.34813165260384</v>
      </c>
    </row>
    <row r="32" spans="1:6">
      <c r="A32" s="2" t="s">
        <v>79</v>
      </c>
      <c r="B32" s="2" t="s">
        <v>27</v>
      </c>
      <c r="C32" s="14">
        <f>INDEX('Data - Expenditures'!$C$2:$R$53,MATCH($B32,'Data - Expenditures'!$B$2:$B$53,0),MATCH($H$1,'Data - Expenditures'!$C$1:$R$1,0))</f>
        <v>-5446</v>
      </c>
      <c r="D32" s="11">
        <f t="shared" si="0"/>
        <v>224794</v>
      </c>
      <c r="E32" s="16">
        <f>INDEX('Data - Charges'!$C$2:$R$53,MATCH($B32,'Data - Charges'!$B$2:$B$53,0),MATCH($H$1,'Data - Charges'!$C$1:$R$1,0))</f>
        <v>230240</v>
      </c>
      <c r="F32" s="5">
        <f t="shared" si="1"/>
        <v>102.4226625265799</v>
      </c>
    </row>
    <row r="33" spans="1:6">
      <c r="A33" s="2" t="s">
        <v>80</v>
      </c>
      <c r="B33" s="2" t="s">
        <v>28</v>
      </c>
      <c r="C33" s="14">
        <f>INDEX('Data - Expenditures'!$C$2:$R$53,MATCH($B33,'Data - Expenditures'!$B$2:$B$53,0),MATCH($H$1,'Data - Expenditures'!$C$1:$R$1,0))</f>
        <v>35435</v>
      </c>
      <c r="D33" s="11">
        <f t="shared" si="0"/>
        <v>796407</v>
      </c>
      <c r="E33" s="16">
        <f>INDEX('Data - Charges'!$C$2:$R$53,MATCH($B33,'Data - Charges'!$B$2:$B$53,0),MATCH($H$1,'Data - Charges'!$C$1:$R$1,0))</f>
        <v>760972</v>
      </c>
      <c r="F33" s="5">
        <f t="shared" si="1"/>
        <v>95.550641820074418</v>
      </c>
    </row>
    <row r="34" spans="1:6">
      <c r="A34" s="2" t="s">
        <v>81</v>
      </c>
      <c r="B34" s="2" t="s">
        <v>29</v>
      </c>
      <c r="C34" s="14">
        <f>INDEX('Data - Expenditures'!$C$2:$R$53,MATCH($B34,'Data - Expenditures'!$B$2:$B$53,0),MATCH($H$1,'Data - Expenditures'!$C$1:$R$1,0))</f>
        <v>-2544</v>
      </c>
      <c r="D34" s="11">
        <f t="shared" si="0"/>
        <v>99215</v>
      </c>
      <c r="E34" s="16">
        <f>INDEX('Data - Charges'!$C$2:$R$53,MATCH($B34,'Data - Charges'!$B$2:$B$53,0),MATCH($H$1,'Data - Charges'!$C$1:$R$1,0))</f>
        <v>101759</v>
      </c>
      <c r="F34" s="5">
        <f t="shared" si="1"/>
        <v>102.56412840800282</v>
      </c>
    </row>
    <row r="35" spans="1:6">
      <c r="A35" s="2" t="s">
        <v>82</v>
      </c>
      <c r="B35" s="2" t="s">
        <v>30</v>
      </c>
      <c r="C35" s="14">
        <f>INDEX('Data - Expenditures'!$C$2:$R$53,MATCH($B35,'Data - Expenditures'!$B$2:$B$53,0),MATCH($H$1,'Data - Expenditures'!$C$1:$R$1,0))</f>
        <v>-137601</v>
      </c>
      <c r="D35" s="11">
        <f t="shared" si="0"/>
        <v>774198</v>
      </c>
      <c r="E35" s="16">
        <f>INDEX('Data - Charges'!$C$2:$R$53,MATCH($B35,'Data - Charges'!$B$2:$B$53,0),MATCH($H$1,'Data - Charges'!$C$1:$R$1,0))</f>
        <v>911799</v>
      </c>
      <c r="F35" s="5">
        <f t="shared" si="1"/>
        <v>117.77336030317826</v>
      </c>
    </row>
    <row r="36" spans="1:6">
      <c r="A36" s="2" t="s">
        <v>83</v>
      </c>
      <c r="B36" s="2" t="s">
        <v>31</v>
      </c>
      <c r="C36" s="14">
        <f>INDEX('Data - Expenditures'!$C$2:$R$53,MATCH($B36,'Data - Expenditures'!$B$2:$B$53,0),MATCH($H$1,'Data - Expenditures'!$C$1:$R$1,0))</f>
        <v>4591</v>
      </c>
      <c r="D36" s="11">
        <f t="shared" si="0"/>
        <v>316343</v>
      </c>
      <c r="E36" s="16">
        <f>INDEX('Data - Charges'!$C$2:$R$53,MATCH($B36,'Data - Charges'!$B$2:$B$53,0),MATCH($H$1,'Data - Charges'!$C$1:$R$1,0))</f>
        <v>311752</v>
      </c>
      <c r="F36" s="5">
        <f t="shared" si="1"/>
        <v>98.548727172720746</v>
      </c>
    </row>
    <row r="37" spans="1:6">
      <c r="A37" s="2" t="s">
        <v>84</v>
      </c>
      <c r="B37" s="2" t="s">
        <v>32</v>
      </c>
      <c r="C37" s="14">
        <f>INDEX('Data - Expenditures'!$C$2:$R$53,MATCH($B37,'Data - Expenditures'!$B$2:$B$53,0),MATCH($H$1,'Data - Expenditures'!$C$1:$R$1,0))</f>
        <v>-693970</v>
      </c>
      <c r="D37" s="11">
        <f t="shared" si="0"/>
        <v>1692789</v>
      </c>
      <c r="E37" s="16">
        <f>INDEX('Data - Charges'!$C$2:$R$53,MATCH($B37,'Data - Charges'!$B$2:$B$53,0),MATCH($H$1,'Data - Charges'!$C$1:$R$1,0))</f>
        <v>2386759</v>
      </c>
      <c r="F37" s="5">
        <f t="shared" si="1"/>
        <v>140.99565864381208</v>
      </c>
    </row>
    <row r="38" spans="1:6">
      <c r="A38" s="2" t="s">
        <v>85</v>
      </c>
      <c r="B38" s="2" t="s">
        <v>33</v>
      </c>
      <c r="C38" s="14">
        <f>INDEX('Data - Expenditures'!$C$2:$R$53,MATCH($B38,'Data - Expenditures'!$B$2:$B$53,0),MATCH($H$1,'Data - Expenditures'!$C$1:$R$1,0))</f>
        <v>133228</v>
      </c>
      <c r="D38" s="11">
        <f t="shared" si="0"/>
        <v>1353456</v>
      </c>
      <c r="E38" s="16">
        <f>INDEX('Data - Charges'!$C$2:$R$53,MATCH($B38,'Data - Charges'!$B$2:$B$53,0),MATCH($H$1,'Data - Charges'!$C$1:$R$1,0))</f>
        <v>1220228</v>
      </c>
      <c r="F38" s="5">
        <f t="shared" si="1"/>
        <v>90.156458724923453</v>
      </c>
    </row>
    <row r="39" spans="1:6">
      <c r="A39" s="2" t="s">
        <v>86</v>
      </c>
      <c r="B39" s="2" t="s">
        <v>34</v>
      </c>
      <c r="C39" s="14">
        <f>INDEX('Data - Expenditures'!$C$2:$R$53,MATCH($B39,'Data - Expenditures'!$B$2:$B$53,0),MATCH($H$1,'Data - Expenditures'!$C$1:$R$1,0))</f>
        <v>87607</v>
      </c>
      <c r="D39" s="11">
        <f t="shared" si="0"/>
        <v>225310</v>
      </c>
      <c r="E39" s="16">
        <f>INDEX('Data - Charges'!$C$2:$R$53,MATCH($B39,'Data - Charges'!$B$2:$B$53,0),MATCH($H$1,'Data - Charges'!$C$1:$R$1,0))</f>
        <v>137703</v>
      </c>
      <c r="F39" s="5">
        <f t="shared" si="1"/>
        <v>61.117127513204025</v>
      </c>
    </row>
    <row r="40" spans="1:6">
      <c r="A40" s="2" t="s">
        <v>87</v>
      </c>
      <c r="B40" s="2" t="s">
        <v>35</v>
      </c>
      <c r="C40" s="14">
        <f>INDEX('Data - Expenditures'!$C$2:$R$53,MATCH($B40,'Data - Expenditures'!$B$2:$B$53,0),MATCH($H$1,'Data - Expenditures'!$C$1:$R$1,0))</f>
        <v>-32675</v>
      </c>
      <c r="D40" s="11">
        <f t="shared" si="0"/>
        <v>1574978</v>
      </c>
      <c r="E40" s="16">
        <f>INDEX('Data - Charges'!$C$2:$R$53,MATCH($B40,'Data - Charges'!$B$2:$B$53,0),MATCH($H$1,'Data - Charges'!$C$1:$R$1,0))</f>
        <v>1607653</v>
      </c>
      <c r="F40" s="5">
        <f t="shared" si="1"/>
        <v>102.07463215359198</v>
      </c>
    </row>
    <row r="41" spans="1:6">
      <c r="A41" s="2" t="s">
        <v>88</v>
      </c>
      <c r="B41" s="2" t="s">
        <v>36</v>
      </c>
      <c r="C41" s="14">
        <f>INDEX('Data - Expenditures'!$C$2:$R$53,MATCH($B41,'Data - Expenditures'!$B$2:$B$53,0),MATCH($H$1,'Data - Expenditures'!$C$1:$R$1,0))</f>
        <v>-11706</v>
      </c>
      <c r="D41" s="11">
        <f t="shared" si="0"/>
        <v>772148</v>
      </c>
      <c r="E41" s="16">
        <f>INDEX('Data - Charges'!$C$2:$R$53,MATCH($B41,'Data - Charges'!$B$2:$B$53,0),MATCH($H$1,'Data - Charges'!$C$1:$R$1,0))</f>
        <v>783854</v>
      </c>
      <c r="F41" s="5">
        <f t="shared" si="1"/>
        <v>101.51603060553158</v>
      </c>
    </row>
    <row r="42" spans="1:6">
      <c r="A42" s="2" t="s">
        <v>89</v>
      </c>
      <c r="B42" s="2" t="s">
        <v>37</v>
      </c>
      <c r="C42" s="14">
        <f>INDEX('Data - Expenditures'!$C$2:$R$53,MATCH($B42,'Data - Expenditures'!$B$2:$B$53,0),MATCH($H$1,'Data - Expenditures'!$C$1:$R$1,0))</f>
        <v>47754</v>
      </c>
      <c r="D42" s="11">
        <f t="shared" si="0"/>
        <v>647351</v>
      </c>
      <c r="E42" s="16">
        <f>INDEX('Data - Charges'!$C$2:$R$53,MATCH($B42,'Data - Charges'!$B$2:$B$53,0),MATCH($H$1,'Data - Charges'!$C$1:$R$1,0))</f>
        <v>599597</v>
      </c>
      <c r="F42" s="5">
        <f t="shared" si="1"/>
        <v>92.623167338893424</v>
      </c>
    </row>
    <row r="43" spans="1:6">
      <c r="A43" s="2" t="s">
        <v>90</v>
      </c>
      <c r="B43" s="2" t="s">
        <v>38</v>
      </c>
      <c r="C43" s="14">
        <f>INDEX('Data - Expenditures'!$C$2:$R$53,MATCH($B43,'Data - Expenditures'!$B$2:$B$53,0),MATCH($H$1,'Data - Expenditures'!$C$1:$R$1,0))</f>
        <v>-169113</v>
      </c>
      <c r="D43" s="11">
        <f t="shared" si="0"/>
        <v>1147700</v>
      </c>
      <c r="E43" s="16">
        <f>INDEX('Data - Charges'!$C$2:$R$53,MATCH($B43,'Data - Charges'!$B$2:$B$53,0),MATCH($H$1,'Data - Charges'!$C$1:$R$1,0))</f>
        <v>1316813</v>
      </c>
      <c r="F43" s="5">
        <f t="shared" si="1"/>
        <v>114.73494815718392</v>
      </c>
    </row>
    <row r="44" spans="1:6">
      <c r="A44" s="2" t="s">
        <v>91</v>
      </c>
      <c r="B44" s="2" t="s">
        <v>39</v>
      </c>
      <c r="C44" s="14">
        <f>INDEX('Data - Expenditures'!$C$2:$R$53,MATCH($B44,'Data - Expenditures'!$B$2:$B$53,0),MATCH($H$1,'Data - Expenditures'!$C$1:$R$1,0))</f>
        <v>-1392</v>
      </c>
      <c r="D44" s="11">
        <f t="shared" si="0"/>
        <v>177694</v>
      </c>
      <c r="E44" s="16">
        <f>INDEX('Data - Charges'!$C$2:$R$53,MATCH($B44,'Data - Charges'!$B$2:$B$53,0),MATCH($H$1,'Data - Charges'!$C$1:$R$1,0))</f>
        <v>179086</v>
      </c>
      <c r="F44" s="5">
        <f t="shared" si="1"/>
        <v>100.78336916271793</v>
      </c>
    </row>
    <row r="45" spans="1:6">
      <c r="A45" s="2" t="s">
        <v>92</v>
      </c>
      <c r="B45" s="2" t="s">
        <v>40</v>
      </c>
      <c r="C45" s="14">
        <f>INDEX('Data - Expenditures'!$C$2:$R$53,MATCH($B45,'Data - Expenditures'!$B$2:$B$53,0),MATCH($H$1,'Data - Expenditures'!$C$1:$R$1,0))</f>
        <v>-91283</v>
      </c>
      <c r="D45" s="11">
        <f t="shared" si="0"/>
        <v>687094</v>
      </c>
      <c r="E45" s="16">
        <f>INDEX('Data - Charges'!$C$2:$R$53,MATCH($B45,'Data - Charges'!$B$2:$B$53,0),MATCH($H$1,'Data - Charges'!$C$1:$R$1,0))</f>
        <v>778377</v>
      </c>
      <c r="F45" s="5">
        <f t="shared" si="1"/>
        <v>113.28537288929898</v>
      </c>
    </row>
    <row r="46" spans="1:6">
      <c r="A46" s="2" t="s">
        <v>93</v>
      </c>
      <c r="B46" s="2" t="s">
        <v>41</v>
      </c>
      <c r="C46" s="14">
        <f>INDEX('Data - Expenditures'!$C$2:$R$53,MATCH($B46,'Data - Expenditures'!$B$2:$B$53,0),MATCH($H$1,'Data - Expenditures'!$C$1:$R$1,0))</f>
        <v>12376</v>
      </c>
      <c r="D46" s="11">
        <f t="shared" si="0"/>
        <v>130092</v>
      </c>
      <c r="E46" s="16">
        <f>INDEX('Data - Charges'!$C$2:$R$53,MATCH($B46,'Data - Charges'!$B$2:$B$53,0),MATCH($H$1,'Data - Charges'!$C$1:$R$1,0))</f>
        <v>117716</v>
      </c>
      <c r="F46" s="5">
        <f t="shared" si="1"/>
        <v>90.486732466254651</v>
      </c>
    </row>
    <row r="47" spans="1:6">
      <c r="A47" s="2" t="s">
        <v>94</v>
      </c>
      <c r="B47" s="2" t="s">
        <v>42</v>
      </c>
      <c r="C47" s="14">
        <f>INDEX('Data - Expenditures'!$C$2:$R$53,MATCH($B47,'Data - Expenditures'!$B$2:$B$53,0),MATCH($H$1,'Data - Expenditures'!$C$1:$R$1,0))</f>
        <v>16540</v>
      </c>
      <c r="D47" s="11">
        <f t="shared" si="0"/>
        <v>1087640</v>
      </c>
      <c r="E47" s="16">
        <f>INDEX('Data - Charges'!$C$2:$R$53,MATCH($B47,'Data - Charges'!$B$2:$B$53,0),MATCH($H$1,'Data - Charges'!$C$1:$R$1,0))</f>
        <v>1071100</v>
      </c>
      <c r="F47" s="5">
        <f t="shared" si="1"/>
        <v>98.479276231105885</v>
      </c>
    </row>
    <row r="48" spans="1:6">
      <c r="A48" s="2" t="s">
        <v>95</v>
      </c>
      <c r="B48" s="2" t="s">
        <v>43</v>
      </c>
      <c r="C48" s="14">
        <f>INDEX('Data - Expenditures'!$C$2:$R$53,MATCH($B48,'Data - Expenditures'!$B$2:$B$53,0),MATCH($H$1,'Data - Expenditures'!$C$1:$R$1,0))</f>
        <v>-34919</v>
      </c>
      <c r="D48" s="11">
        <f t="shared" si="0"/>
        <v>5779349</v>
      </c>
      <c r="E48" s="16">
        <f>INDEX('Data - Charges'!$C$2:$R$53,MATCH($B48,'Data - Charges'!$B$2:$B$53,0),MATCH($H$1,'Data - Charges'!$C$1:$R$1,0))</f>
        <v>5814268</v>
      </c>
      <c r="F48" s="5">
        <f t="shared" si="1"/>
        <v>100.60420299933435</v>
      </c>
    </row>
    <row r="49" spans="1:6">
      <c r="A49" s="2" t="s">
        <v>97</v>
      </c>
      <c r="B49" s="2" t="s">
        <v>45</v>
      </c>
      <c r="C49" s="14">
        <f>INDEX('Data - Expenditures'!$C$2:$R$53,MATCH($B49,'Data - Expenditures'!$B$2:$B$53,0),MATCH($H$1,'Data - Expenditures'!$C$1:$R$1,0))</f>
        <v>206714</v>
      </c>
      <c r="D49" s="11">
        <f t="shared" si="0"/>
        <v>728580</v>
      </c>
      <c r="E49" s="16">
        <f>INDEX('Data - Charges'!$C$2:$R$53,MATCH($B49,'Data - Charges'!$B$2:$B$53,0),MATCH($H$1,'Data - Charges'!$C$1:$R$1,0))</f>
        <v>521866</v>
      </c>
      <c r="F49" s="5">
        <f t="shared" si="1"/>
        <v>71.62782398638447</v>
      </c>
    </row>
    <row r="50" spans="1:6">
      <c r="A50" s="2" t="s">
        <v>98</v>
      </c>
      <c r="B50" s="2" t="s">
        <v>46</v>
      </c>
      <c r="C50" s="14">
        <f>INDEX('Data - Expenditures'!$C$2:$R$53,MATCH($B50,'Data - Expenditures'!$B$2:$B$53,0),MATCH($H$1,'Data - Expenditures'!$C$1:$R$1,0))</f>
        <v>1166</v>
      </c>
      <c r="D50" s="11">
        <f t="shared" si="0"/>
        <v>75945</v>
      </c>
      <c r="E50" s="16">
        <f>INDEX('Data - Charges'!$C$2:$R$53,MATCH($B50,'Data - Charges'!$B$2:$B$53,0),MATCH($H$1,'Data - Charges'!$C$1:$R$1,0))</f>
        <v>74779</v>
      </c>
      <c r="F50" s="5">
        <f t="shared" si="1"/>
        <v>98.464678385673849</v>
      </c>
    </row>
    <row r="51" spans="1:6">
      <c r="A51" s="2" t="s">
        <v>99</v>
      </c>
      <c r="B51" s="2" t="s">
        <v>47</v>
      </c>
      <c r="C51" s="14">
        <f>INDEX('Data - Expenditures'!$C$2:$R$53,MATCH($B51,'Data - Expenditures'!$B$2:$B$53,0),MATCH($H$1,'Data - Expenditures'!$C$1:$R$1,0))</f>
        <v>-81749</v>
      </c>
      <c r="D51" s="11">
        <f t="shared" si="0"/>
        <v>1009635</v>
      </c>
      <c r="E51" s="16">
        <f>INDEX('Data - Charges'!$C$2:$R$53,MATCH($B51,'Data - Charges'!$B$2:$B$53,0),MATCH($H$1,'Data - Charges'!$C$1:$R$1,0))</f>
        <v>1091384</v>
      </c>
      <c r="F51" s="5">
        <f t="shared" si="1"/>
        <v>108.09688649858613</v>
      </c>
    </row>
    <row r="52" spans="1:6">
      <c r="A52" s="2" t="s">
        <v>100</v>
      </c>
      <c r="B52" s="2" t="s">
        <v>48</v>
      </c>
      <c r="C52" s="14">
        <f>INDEX('Data - Expenditures'!$C$2:$R$53,MATCH($B52,'Data - Expenditures'!$B$2:$B$53,0),MATCH($H$1,'Data - Expenditures'!$C$1:$R$1,0))</f>
        <v>-12217</v>
      </c>
      <c r="D52" s="11">
        <f t="shared" si="0"/>
        <v>1080276</v>
      </c>
      <c r="E52" s="16">
        <f>INDEX('Data - Charges'!$C$2:$R$53,MATCH($B52,'Data - Charges'!$B$2:$B$53,0),MATCH($H$1,'Data - Charges'!$C$1:$R$1,0))</f>
        <v>1092493</v>
      </c>
      <c r="F52" s="5">
        <f t="shared" si="1"/>
        <v>101.13091469217126</v>
      </c>
    </row>
    <row r="53" spans="1:6">
      <c r="A53" s="2" t="s">
        <v>101</v>
      </c>
      <c r="B53" s="2" t="s">
        <v>49</v>
      </c>
      <c r="C53" s="14">
        <f>INDEX('Data - Expenditures'!$C$2:$R$53,MATCH($B53,'Data - Expenditures'!$B$2:$B$53,0),MATCH($H$1,'Data - Expenditures'!$C$1:$R$1,0))</f>
        <v>68257</v>
      </c>
      <c r="D53" s="11">
        <f t="shared" si="0"/>
        <v>281362</v>
      </c>
      <c r="E53" s="16">
        <f>INDEX('Data - Charges'!$C$2:$R$53,MATCH($B53,'Data - Charges'!$B$2:$B$53,0),MATCH($H$1,'Data - Charges'!$C$1:$R$1,0))</f>
        <v>213105</v>
      </c>
      <c r="F53" s="5">
        <f t="shared" si="1"/>
        <v>75.740505114407767</v>
      </c>
    </row>
    <row r="54" spans="1:6">
      <c r="A54" s="2" t="s">
        <v>102</v>
      </c>
      <c r="B54" s="2" t="s">
        <v>50</v>
      </c>
      <c r="C54" s="14">
        <f>INDEX('Data - Expenditures'!$C$2:$R$53,MATCH($B54,'Data - Expenditures'!$B$2:$B$53,0),MATCH($H$1,'Data - Expenditures'!$C$1:$R$1,0))</f>
        <v>-4841</v>
      </c>
      <c r="D54" s="11">
        <f t="shared" si="0"/>
        <v>564147</v>
      </c>
      <c r="E54" s="16">
        <f>INDEX('Data - Charges'!$C$2:$R$53,MATCH($B54,'Data - Charges'!$B$2:$B$53,0),MATCH($H$1,'Data - Charges'!$C$1:$R$1,0))</f>
        <v>568988</v>
      </c>
      <c r="F54" s="5">
        <f t="shared" si="1"/>
        <v>100.8581096770877</v>
      </c>
    </row>
    <row r="55" spans="1:6">
      <c r="A55" s="3" t="s">
        <v>103</v>
      </c>
      <c r="B55" s="3" t="s">
        <v>51</v>
      </c>
      <c r="C55" s="15">
        <f>INDEX('Data - Expenditures'!$C$2:$R$53,MATCH($B55,'Data - Expenditures'!$B$2:$B$53,0),MATCH($H$1,'Data - Expenditures'!$C$1:$R$1,0))</f>
        <v>29113</v>
      </c>
      <c r="D55" s="12">
        <f t="shared" si="0"/>
        <v>165122</v>
      </c>
      <c r="E55" s="17">
        <f>INDEX('Data - Charges'!$C$2:$R$53,MATCH($B55,'Data - Charges'!$B$2:$B$53,0),MATCH($H$1,'Data - Charges'!$C$1:$R$1,0))</f>
        <v>136009</v>
      </c>
      <c r="F55" s="6">
        <f t="shared" si="1"/>
        <v>82.368793982631033</v>
      </c>
    </row>
    <row r="56" spans="1:6" ht="15" customHeight="1">
      <c r="A56" s="43" t="s">
        <v>127</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sqref="A1:F1"/>
    </sheetView>
  </sheetViews>
  <sheetFormatPr defaultColWidth="11.42578125" defaultRowHeight="15"/>
  <cols>
    <col min="1" max="1" width="5.5703125" bestFit="1" customWidth="1"/>
    <col min="2" max="2" width="18.7109375" bestFit="1" customWidth="1"/>
    <col min="3" max="4" width="17.85546875" bestFit="1" customWidth="1"/>
    <col min="5" max="5" width="11.5703125" bestFit="1" customWidth="1"/>
    <col min="6" max="6" width="20.140625" customWidth="1"/>
  </cols>
  <sheetData>
    <row r="1" spans="1:10">
      <c r="A1" s="51" t="s">
        <v>137</v>
      </c>
      <c r="B1" s="52"/>
      <c r="C1" s="52"/>
      <c r="D1" s="52"/>
      <c r="E1" s="52"/>
      <c r="F1" s="53"/>
      <c r="H1" t="s">
        <v>142</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-4639481</v>
      </c>
      <c r="D4" s="10">
        <f>C4+E4</f>
        <v>71181494</v>
      </c>
      <c r="E4" s="13">
        <f>INDEX('Data - Charges'!$C$2:$R$53,MATCH($B4,'Data - Charges'!$B$2:$B$53,0),MATCH($H$1,'Data - Charges'!$C$1:$R$1,0))</f>
        <v>75820975</v>
      </c>
      <c r="F4" s="4">
        <f>E4/D4*100</f>
        <v>106.51781908370734</v>
      </c>
    </row>
    <row r="5" spans="1:10">
      <c r="A5" s="2" t="s">
        <v>52</v>
      </c>
      <c r="B5" s="2" t="s">
        <v>0</v>
      </c>
      <c r="C5" s="14">
        <f>INDEX('Data - Expenditures'!$C$2:$R$53,MATCH($B5,'Data - Expenditures'!$B$2:$B$53,0),MATCH($H$1,'Data - Expenditures'!$C$1:$R$1,0))</f>
        <v>-108231</v>
      </c>
      <c r="D5" s="11">
        <f>C5+E5</f>
        <v>1611519</v>
      </c>
      <c r="E5" s="16">
        <f>INDEX('Data - Charges'!$C$2:$R$53,MATCH($B5,'Data - Charges'!$B$2:$B$53,0),MATCH($H$1,'Data - Charges'!$C$1:$R$1,0))</f>
        <v>1719750</v>
      </c>
      <c r="F5" s="5">
        <f>E5/D5*100</f>
        <v>106.71608587922327</v>
      </c>
    </row>
    <row r="6" spans="1:10">
      <c r="A6" s="2" t="s">
        <v>53</v>
      </c>
      <c r="B6" s="2" t="s">
        <v>1</v>
      </c>
      <c r="C6" s="14">
        <f>INDEX('Data - Expenditures'!$C$2:$R$53,MATCH($B6,'Data - Expenditures'!$B$2:$B$53,0),MATCH($H$1,'Data - Expenditures'!$C$1:$R$1,0))</f>
        <v>213753</v>
      </c>
      <c r="D6" s="11">
        <f t="shared" ref="D6:D55" si="0">C6+E6</f>
        <v>477026</v>
      </c>
      <c r="E6" s="16">
        <f>INDEX('Data - Charges'!$C$2:$R$53,MATCH($B6,'Data - Charges'!$B$2:$B$53,0),MATCH($H$1,'Data - Charges'!$C$1:$R$1,0))</f>
        <v>263273</v>
      </c>
      <c r="F6" s="5">
        <f t="shared" ref="F6:F55" si="1">E6/D6*100</f>
        <v>55.190492761400847</v>
      </c>
    </row>
    <row r="7" spans="1:10">
      <c r="A7" s="2" t="s">
        <v>54</v>
      </c>
      <c r="B7" s="2" t="s">
        <v>2</v>
      </c>
      <c r="C7" s="14">
        <f>INDEX('Data - Expenditures'!$C$2:$R$53,MATCH($B7,'Data - Expenditures'!$B$2:$B$53,0),MATCH($H$1,'Data - Expenditures'!$C$1:$R$1,0))</f>
        <v>-349443</v>
      </c>
      <c r="D7" s="11">
        <f t="shared" si="0"/>
        <v>2766378</v>
      </c>
      <c r="E7" s="16">
        <f>INDEX('Data - Charges'!$C$2:$R$53,MATCH($B7,'Data - Charges'!$B$2:$B$53,0),MATCH($H$1,'Data - Charges'!$C$1:$R$1,0))</f>
        <v>3115821</v>
      </c>
      <c r="F7" s="5">
        <f>E7/D7*100</f>
        <v>112.63178784678016</v>
      </c>
    </row>
    <row r="8" spans="1:10">
      <c r="A8" s="2" t="s">
        <v>55</v>
      </c>
      <c r="B8" s="2" t="s">
        <v>3</v>
      </c>
      <c r="C8" s="14">
        <f>INDEX('Data - Expenditures'!$C$2:$R$53,MATCH($B8,'Data - Expenditures'!$B$2:$B$53,0),MATCH($H$1,'Data - Expenditures'!$C$1:$R$1,0))</f>
        <v>-45794</v>
      </c>
      <c r="D8" s="11">
        <f t="shared" si="0"/>
        <v>479893</v>
      </c>
      <c r="E8" s="16">
        <f>INDEX('Data - Charges'!$C$2:$R$53,MATCH($B8,'Data - Charges'!$B$2:$B$53,0),MATCH($H$1,'Data - Charges'!$C$1:$R$1,0))</f>
        <v>525687</v>
      </c>
      <c r="F8" s="5">
        <f t="shared" si="1"/>
        <v>109.54254385873519</v>
      </c>
    </row>
    <row r="9" spans="1:10">
      <c r="A9" s="2" t="s">
        <v>56</v>
      </c>
      <c r="B9" s="2" t="s">
        <v>4</v>
      </c>
      <c r="C9" s="14">
        <f>INDEX('Data - Expenditures'!$C$2:$R$53,MATCH($B9,'Data - Expenditures'!$B$2:$B$53,0),MATCH($H$1,'Data - Expenditures'!$C$1:$R$1,0))</f>
        <v>127034</v>
      </c>
      <c r="D9" s="11">
        <f t="shared" si="0"/>
        <v>11292726</v>
      </c>
      <c r="E9" s="16">
        <f>INDEX('Data - Charges'!$C$2:$R$53,MATCH($B9,'Data - Charges'!$B$2:$B$53,0),MATCH($H$1,'Data - Charges'!$C$1:$R$1,0))</f>
        <v>11165692</v>
      </c>
      <c r="F9" s="5">
        <f t="shared" si="1"/>
        <v>98.87508118057589</v>
      </c>
    </row>
    <row r="10" spans="1:10">
      <c r="A10" s="2" t="s">
        <v>57</v>
      </c>
      <c r="B10" s="2" t="s">
        <v>5</v>
      </c>
      <c r="C10" s="14">
        <f>INDEX('Data - Expenditures'!$C$2:$R$53,MATCH($B10,'Data - Expenditures'!$B$2:$B$53,0),MATCH($H$1,'Data - Expenditures'!$C$1:$R$1,0))</f>
        <v>-14875</v>
      </c>
      <c r="D10" s="11">
        <f t="shared" si="0"/>
        <v>925759</v>
      </c>
      <c r="E10" s="16">
        <f>INDEX('Data - Charges'!$C$2:$R$53,MATCH($B10,'Data - Charges'!$B$2:$B$53,0),MATCH($H$1,'Data - Charges'!$C$1:$R$1,0))</f>
        <v>940634</v>
      </c>
      <c r="F10" s="5">
        <f t="shared" si="1"/>
        <v>101.60678967204208</v>
      </c>
    </row>
    <row r="11" spans="1:10">
      <c r="A11" s="2" t="s">
        <v>58</v>
      </c>
      <c r="B11" s="2" t="s">
        <v>6</v>
      </c>
      <c r="C11" s="14">
        <f>INDEX('Data - Expenditures'!$C$2:$R$53,MATCH($B11,'Data - Expenditures'!$B$2:$B$53,0),MATCH($H$1,'Data - Expenditures'!$C$1:$R$1,0))</f>
        <v>23908</v>
      </c>
      <c r="D11" s="11">
        <f t="shared" si="0"/>
        <v>451489</v>
      </c>
      <c r="E11" s="16">
        <f>INDEX('Data - Charges'!$C$2:$R$53,MATCH($B11,'Data - Charges'!$B$2:$B$53,0),MATCH($H$1,'Data - Charges'!$C$1:$R$1,0))</f>
        <v>427581</v>
      </c>
      <c r="F11" s="5">
        <f t="shared" si="1"/>
        <v>94.704632892495724</v>
      </c>
    </row>
    <row r="12" spans="1:10">
      <c r="A12" s="2" t="s">
        <v>59</v>
      </c>
      <c r="B12" s="2" t="s">
        <v>7</v>
      </c>
      <c r="C12" s="14">
        <f>INDEX('Data - Expenditures'!$C$2:$R$53,MATCH($B12,'Data - Expenditures'!$B$2:$B$53,0),MATCH($H$1,'Data - Expenditures'!$C$1:$R$1,0))</f>
        <v>-31768</v>
      </c>
      <c r="D12" s="11">
        <f t="shared" si="0"/>
        <v>313908</v>
      </c>
      <c r="E12" s="16">
        <f>INDEX('Data - Charges'!$C$2:$R$53,MATCH($B12,'Data - Charges'!$B$2:$B$53,0),MATCH($H$1,'Data - Charges'!$C$1:$R$1,0))</f>
        <v>345676</v>
      </c>
      <c r="F12" s="5">
        <f t="shared" si="1"/>
        <v>110.12016259541011</v>
      </c>
    </row>
    <row r="13" spans="1:10">
      <c r="A13" s="2" t="s">
        <v>60</v>
      </c>
      <c r="B13" s="2" t="s">
        <v>8</v>
      </c>
      <c r="C13" s="14">
        <f>INDEX('Data - Expenditures'!$C$2:$R$53,MATCH($B13,'Data - Expenditures'!$B$2:$B$53,0),MATCH($H$1,'Data - Expenditures'!$C$1:$R$1,0))</f>
        <v>0</v>
      </c>
      <c r="D13" s="11">
        <f t="shared" si="0"/>
        <v>0</v>
      </c>
      <c r="E13" s="16">
        <f>INDEX('Data - Charges'!$C$2:$R$53,MATCH($B13,'Data - Charges'!$B$2:$B$53,0),MATCH($H$1,'Data - Charges'!$C$1:$R$1,0))</f>
        <v>0</v>
      </c>
      <c r="F13" s="5" t="s">
        <v>143</v>
      </c>
    </row>
    <row r="14" spans="1:10">
      <c r="A14" s="2" t="s">
        <v>61</v>
      </c>
      <c r="B14" s="2" t="s">
        <v>9</v>
      </c>
      <c r="C14" s="14">
        <f>INDEX('Data - Expenditures'!$C$2:$R$53,MATCH($B14,'Data - Expenditures'!$B$2:$B$53,0),MATCH($H$1,'Data - Expenditures'!$C$1:$R$1,0))</f>
        <v>-383167</v>
      </c>
      <c r="D14" s="11">
        <f t="shared" si="0"/>
        <v>4905502</v>
      </c>
      <c r="E14" s="16">
        <f>INDEX('Data - Charges'!$C$2:$R$53,MATCH($B14,'Data - Charges'!$B$2:$B$53,0),MATCH($H$1,'Data - Charges'!$C$1:$R$1,0))</f>
        <v>5288669</v>
      </c>
      <c r="F14" s="5">
        <f t="shared" si="1"/>
        <v>107.81096409704858</v>
      </c>
    </row>
    <row r="15" spans="1:10">
      <c r="A15" s="2" t="s">
        <v>62</v>
      </c>
      <c r="B15" s="2" t="s">
        <v>10</v>
      </c>
      <c r="C15" s="14">
        <f>INDEX('Data - Expenditures'!$C$2:$R$53,MATCH($B15,'Data - Expenditures'!$B$2:$B$53,0),MATCH($H$1,'Data - Expenditures'!$C$1:$R$1,0))</f>
        <v>139663</v>
      </c>
      <c r="D15" s="11">
        <f t="shared" si="0"/>
        <v>1976780</v>
      </c>
      <c r="E15" s="16">
        <f>INDEX('Data - Charges'!$C$2:$R$53,MATCH($B15,'Data - Charges'!$B$2:$B$53,0),MATCH($H$1,'Data - Charges'!$C$1:$R$1,0))</f>
        <v>1837117</v>
      </c>
      <c r="F15" s="5">
        <f t="shared" si="1"/>
        <v>92.93482329849553</v>
      </c>
    </row>
    <row r="16" spans="1:10">
      <c r="A16" s="2" t="s">
        <v>63</v>
      </c>
      <c r="B16" s="2" t="s">
        <v>11</v>
      </c>
      <c r="C16" s="14">
        <f>INDEX('Data - Expenditures'!$C$2:$R$53,MATCH($B16,'Data - Expenditures'!$B$2:$B$53,0),MATCH($H$1,'Data - Expenditures'!$C$1:$R$1,0))</f>
        <v>0</v>
      </c>
      <c r="D16" s="11">
        <f t="shared" si="0"/>
        <v>0</v>
      </c>
      <c r="E16" s="16">
        <f>INDEX('Data - Charges'!$C$2:$R$53,MATCH($B16,'Data - Charges'!$B$2:$B$53,0),MATCH($H$1,'Data - Charges'!$C$1:$R$1,0))</f>
        <v>0</v>
      </c>
      <c r="F16" s="5" t="s">
        <v>143</v>
      </c>
    </row>
    <row r="17" spans="1:6">
      <c r="A17" s="2" t="s">
        <v>64</v>
      </c>
      <c r="B17" s="2" t="s">
        <v>12</v>
      </c>
      <c r="C17" s="14">
        <f>INDEX('Data - Expenditures'!$C$2:$R$53,MATCH($B17,'Data - Expenditures'!$B$2:$B$53,0),MATCH($H$1,'Data - Expenditures'!$C$1:$R$1,0))</f>
        <v>-11837</v>
      </c>
      <c r="D17" s="11">
        <f t="shared" si="0"/>
        <v>69327</v>
      </c>
      <c r="E17" s="16">
        <f>INDEX('Data - Charges'!$C$2:$R$53,MATCH($B17,'Data - Charges'!$B$2:$B$53,0),MATCH($H$1,'Data - Charges'!$C$1:$R$1,0))</f>
        <v>81164</v>
      </c>
      <c r="F17" s="5">
        <f t="shared" si="1"/>
        <v>117.07415581230978</v>
      </c>
    </row>
    <row r="18" spans="1:6">
      <c r="A18" s="2" t="s">
        <v>65</v>
      </c>
      <c r="B18" s="2" t="s">
        <v>13</v>
      </c>
      <c r="C18" s="14">
        <f>INDEX('Data - Expenditures'!$C$2:$R$53,MATCH($B18,'Data - Expenditures'!$B$2:$B$53,0),MATCH($H$1,'Data - Expenditures'!$C$1:$R$1,0))</f>
        <v>89088</v>
      </c>
      <c r="D18" s="11">
        <f t="shared" si="0"/>
        <v>1100544</v>
      </c>
      <c r="E18" s="16">
        <f>INDEX('Data - Charges'!$C$2:$R$53,MATCH($B18,'Data - Charges'!$B$2:$B$53,0),MATCH($H$1,'Data - Charges'!$C$1:$R$1,0))</f>
        <v>1011456</v>
      </c>
      <c r="F18" s="5">
        <f t="shared" si="1"/>
        <v>91.905094207955344</v>
      </c>
    </row>
    <row r="19" spans="1:6">
      <c r="A19" s="2" t="s">
        <v>66</v>
      </c>
      <c r="B19" s="2" t="s">
        <v>14</v>
      </c>
      <c r="C19" s="14">
        <f>INDEX('Data - Expenditures'!$C$2:$R$53,MATCH($B19,'Data - Expenditures'!$B$2:$B$53,0),MATCH($H$1,'Data - Expenditures'!$C$1:$R$1,0))</f>
        <v>36417</v>
      </c>
      <c r="D19" s="11">
        <f t="shared" si="0"/>
        <v>1083516</v>
      </c>
      <c r="E19" s="16">
        <f>INDEX('Data - Charges'!$C$2:$R$53,MATCH($B19,'Data - Charges'!$B$2:$B$53,0),MATCH($H$1,'Data - Charges'!$C$1:$R$1,0))</f>
        <v>1047099</v>
      </c>
      <c r="F19" s="5">
        <f t="shared" si="1"/>
        <v>96.638997485962363</v>
      </c>
    </row>
    <row r="20" spans="1:6">
      <c r="A20" s="2" t="s">
        <v>67</v>
      </c>
      <c r="B20" s="2" t="s">
        <v>15</v>
      </c>
      <c r="C20" s="14">
        <f>INDEX('Data - Expenditures'!$C$2:$R$53,MATCH($B20,'Data - Expenditures'!$B$2:$B$53,0),MATCH($H$1,'Data - Expenditures'!$C$1:$R$1,0))</f>
        <v>-3494</v>
      </c>
      <c r="D20" s="11">
        <f t="shared" si="0"/>
        <v>514963</v>
      </c>
      <c r="E20" s="16">
        <f>INDEX('Data - Charges'!$C$2:$R$53,MATCH($B20,'Data - Charges'!$B$2:$B$53,0),MATCH($H$1,'Data - Charges'!$C$1:$R$1,0))</f>
        <v>518457</v>
      </c>
      <c r="F20" s="5">
        <f t="shared" si="1"/>
        <v>100.67849534820948</v>
      </c>
    </row>
    <row r="21" spans="1:6">
      <c r="A21" s="2" t="s">
        <v>68</v>
      </c>
      <c r="B21" s="2" t="s">
        <v>16</v>
      </c>
      <c r="C21" s="14">
        <f>INDEX('Data - Expenditures'!$C$2:$R$53,MATCH($B21,'Data - Expenditures'!$B$2:$B$53,0),MATCH($H$1,'Data - Expenditures'!$C$1:$R$1,0))</f>
        <v>-76438</v>
      </c>
      <c r="D21" s="11">
        <f t="shared" si="0"/>
        <v>657970</v>
      </c>
      <c r="E21" s="16">
        <f>INDEX('Data - Charges'!$C$2:$R$53,MATCH($B21,'Data - Charges'!$B$2:$B$53,0),MATCH($H$1,'Data - Charges'!$C$1:$R$1,0))</f>
        <v>734408</v>
      </c>
      <c r="F21" s="5">
        <f t="shared" si="1"/>
        <v>111.61724698694468</v>
      </c>
    </row>
    <row r="22" spans="1:6">
      <c r="A22" s="2" t="s">
        <v>69</v>
      </c>
      <c r="B22" s="2" t="s">
        <v>17</v>
      </c>
      <c r="C22" s="14">
        <f>INDEX('Data - Expenditures'!$C$2:$R$53,MATCH($B22,'Data - Expenditures'!$B$2:$B$53,0),MATCH($H$1,'Data - Expenditures'!$C$1:$R$1,0))</f>
        <v>-15918</v>
      </c>
      <c r="D22" s="11">
        <f t="shared" si="0"/>
        <v>641403</v>
      </c>
      <c r="E22" s="16">
        <f>INDEX('Data - Charges'!$C$2:$R$53,MATCH($B22,'Data - Charges'!$B$2:$B$53,0),MATCH($H$1,'Data - Charges'!$C$1:$R$1,0))</f>
        <v>657321</v>
      </c>
      <c r="F22" s="5">
        <f t="shared" si="1"/>
        <v>102.48174704514945</v>
      </c>
    </row>
    <row r="23" spans="1:6">
      <c r="A23" s="2" t="s">
        <v>70</v>
      </c>
      <c r="B23" s="2" t="s">
        <v>18</v>
      </c>
      <c r="C23" s="14">
        <f>INDEX('Data - Expenditures'!$C$2:$R$53,MATCH($B23,'Data - Expenditures'!$B$2:$B$53,0),MATCH($H$1,'Data - Expenditures'!$C$1:$R$1,0))</f>
        <v>-89585</v>
      </c>
      <c r="D23" s="11">
        <f t="shared" si="0"/>
        <v>456388</v>
      </c>
      <c r="E23" s="16">
        <f>INDEX('Data - Charges'!$C$2:$R$53,MATCH($B23,'Data - Charges'!$B$2:$B$53,0),MATCH($H$1,'Data - Charges'!$C$1:$R$1,0))</f>
        <v>545973</v>
      </c>
      <c r="F23" s="5">
        <f t="shared" si="1"/>
        <v>119.62913135314687</v>
      </c>
    </row>
    <row r="24" spans="1:6">
      <c r="A24" s="2" t="s">
        <v>71</v>
      </c>
      <c r="B24" s="2" t="s">
        <v>19</v>
      </c>
      <c r="C24" s="14">
        <f>INDEX('Data - Expenditures'!$C$2:$R$53,MATCH($B24,'Data - Expenditures'!$B$2:$B$53,0),MATCH($H$1,'Data - Expenditures'!$C$1:$R$1,0))</f>
        <v>-344</v>
      </c>
      <c r="D24" s="11">
        <f t="shared" si="0"/>
        <v>13864</v>
      </c>
      <c r="E24" s="16">
        <f>INDEX('Data - Charges'!$C$2:$R$53,MATCH($B24,'Data - Charges'!$B$2:$B$53,0),MATCH($H$1,'Data - Charges'!$C$1:$R$1,0))</f>
        <v>14208</v>
      </c>
      <c r="F24" s="5">
        <f t="shared" si="1"/>
        <v>102.48124639353722</v>
      </c>
    </row>
    <row r="25" spans="1:6">
      <c r="A25" s="2" t="s">
        <v>72</v>
      </c>
      <c r="B25" s="2" t="s">
        <v>20</v>
      </c>
      <c r="C25" s="14">
        <f>INDEX('Data - Expenditures'!$C$2:$R$53,MATCH($B25,'Data - Expenditures'!$B$2:$B$53,0),MATCH($H$1,'Data - Expenditures'!$C$1:$R$1,0))</f>
        <v>9847</v>
      </c>
      <c r="D25" s="11">
        <f t="shared" si="0"/>
        <v>85570</v>
      </c>
      <c r="E25" s="16">
        <f>INDEX('Data - Charges'!$C$2:$R$53,MATCH($B25,'Data - Charges'!$B$2:$B$53,0),MATCH($H$1,'Data - Charges'!$C$1:$R$1,0))</f>
        <v>75723</v>
      </c>
      <c r="F25" s="5">
        <f t="shared" si="1"/>
        <v>88.492462311557787</v>
      </c>
    </row>
    <row r="26" spans="1:6">
      <c r="A26" s="2" t="s">
        <v>73</v>
      </c>
      <c r="B26" s="2" t="s">
        <v>21</v>
      </c>
      <c r="C26" s="14">
        <f>INDEX('Data - Expenditures'!$C$2:$R$53,MATCH($B26,'Data - Expenditures'!$B$2:$B$53,0),MATCH($H$1,'Data - Expenditures'!$C$1:$R$1,0))</f>
        <v>-156500</v>
      </c>
      <c r="D26" s="11">
        <f t="shared" si="0"/>
        <v>1262599</v>
      </c>
      <c r="E26" s="16">
        <f>INDEX('Data - Charges'!$C$2:$R$53,MATCH($B26,'Data - Charges'!$B$2:$B$53,0),MATCH($H$1,'Data - Charges'!$C$1:$R$1,0))</f>
        <v>1419099</v>
      </c>
      <c r="F26" s="5">
        <f t="shared" si="1"/>
        <v>112.39506763430036</v>
      </c>
    </row>
    <row r="27" spans="1:6">
      <c r="A27" s="2" t="s">
        <v>74</v>
      </c>
      <c r="B27" s="2" t="s">
        <v>22</v>
      </c>
      <c r="C27" s="14">
        <f>INDEX('Data - Expenditures'!$C$2:$R$53,MATCH($B27,'Data - Expenditures'!$B$2:$B$53,0),MATCH($H$1,'Data - Expenditures'!$C$1:$R$1,0))</f>
        <v>40681</v>
      </c>
      <c r="D27" s="11">
        <f t="shared" si="0"/>
        <v>1052346</v>
      </c>
      <c r="E27" s="16">
        <f>INDEX('Data - Charges'!$C$2:$R$53,MATCH($B27,'Data - Charges'!$B$2:$B$53,0),MATCH($H$1,'Data - Charges'!$C$1:$R$1,0))</f>
        <v>1011665</v>
      </c>
      <c r="F27" s="5">
        <f t="shared" si="1"/>
        <v>96.134256223713493</v>
      </c>
    </row>
    <row r="28" spans="1:6">
      <c r="A28" s="2" t="s">
        <v>75</v>
      </c>
      <c r="B28" s="2" t="s">
        <v>23</v>
      </c>
      <c r="C28" s="14">
        <f>INDEX('Data - Expenditures'!$C$2:$R$53,MATCH($B28,'Data - Expenditures'!$B$2:$B$53,0),MATCH($H$1,'Data - Expenditures'!$C$1:$R$1,0))</f>
        <v>-124876</v>
      </c>
      <c r="D28" s="11">
        <f t="shared" si="0"/>
        <v>1306728</v>
      </c>
      <c r="E28" s="16">
        <f>INDEX('Data - Charges'!$C$2:$R$53,MATCH($B28,'Data - Charges'!$B$2:$B$53,0),MATCH($H$1,'Data - Charges'!$C$1:$R$1,0))</f>
        <v>1431604</v>
      </c>
      <c r="F28" s="5">
        <f t="shared" si="1"/>
        <v>109.5563881695349</v>
      </c>
    </row>
    <row r="29" spans="1:6">
      <c r="A29" s="2" t="s">
        <v>76</v>
      </c>
      <c r="B29" s="2" t="s">
        <v>24</v>
      </c>
      <c r="C29" s="14">
        <f>INDEX('Data - Expenditures'!$C$2:$R$53,MATCH($B29,'Data - Expenditures'!$B$2:$B$53,0),MATCH($H$1,'Data - Expenditures'!$C$1:$R$1,0))</f>
        <v>-27725</v>
      </c>
      <c r="D29" s="11">
        <f t="shared" si="0"/>
        <v>434750</v>
      </c>
      <c r="E29" s="16">
        <f>INDEX('Data - Charges'!$C$2:$R$53,MATCH($B29,'Data - Charges'!$B$2:$B$53,0),MATCH($H$1,'Data - Charges'!$C$1:$R$1,0))</f>
        <v>462475</v>
      </c>
      <c r="F29" s="5">
        <f t="shared" si="1"/>
        <v>106.37722829212191</v>
      </c>
    </row>
    <row r="30" spans="1:6">
      <c r="A30" s="2" t="s">
        <v>77</v>
      </c>
      <c r="B30" s="2" t="s">
        <v>25</v>
      </c>
      <c r="C30" s="14">
        <f>INDEX('Data - Expenditures'!$C$2:$R$53,MATCH($B30,'Data - Expenditures'!$B$2:$B$53,0),MATCH($H$1,'Data - Expenditures'!$C$1:$R$1,0))</f>
        <v>51935</v>
      </c>
      <c r="D30" s="11">
        <f t="shared" si="0"/>
        <v>1434282</v>
      </c>
      <c r="E30" s="16">
        <f>INDEX('Data - Charges'!$C$2:$R$53,MATCH($B30,'Data - Charges'!$B$2:$B$53,0),MATCH($H$1,'Data - Charges'!$C$1:$R$1,0))</f>
        <v>1382347</v>
      </c>
      <c r="F30" s="5">
        <f t="shared" si="1"/>
        <v>96.379024487513604</v>
      </c>
    </row>
    <row r="31" spans="1:6">
      <c r="A31" s="2" t="s">
        <v>78</v>
      </c>
      <c r="B31" s="2" t="s">
        <v>26</v>
      </c>
      <c r="C31" s="14">
        <f>INDEX('Data - Expenditures'!$C$2:$R$53,MATCH($B31,'Data - Expenditures'!$B$2:$B$53,0),MATCH($H$1,'Data - Expenditures'!$C$1:$R$1,0))</f>
        <v>315</v>
      </c>
      <c r="D31" s="11">
        <f t="shared" si="0"/>
        <v>4785</v>
      </c>
      <c r="E31" s="16">
        <f>INDEX('Data - Charges'!$C$2:$R$53,MATCH($B31,'Data - Charges'!$B$2:$B$53,0),MATCH($H$1,'Data - Charges'!$C$1:$R$1,0))</f>
        <v>4470</v>
      </c>
      <c r="F31" s="5">
        <f t="shared" si="1"/>
        <v>93.416927899686513</v>
      </c>
    </row>
    <row r="32" spans="1:6">
      <c r="A32" s="2" t="s">
        <v>79</v>
      </c>
      <c r="B32" s="2" t="s">
        <v>27</v>
      </c>
      <c r="C32" s="14">
        <f>INDEX('Data - Expenditures'!$C$2:$R$53,MATCH($B32,'Data - Expenditures'!$B$2:$B$53,0),MATCH($H$1,'Data - Expenditures'!$C$1:$R$1,0))</f>
        <v>-167532</v>
      </c>
      <c r="D32" s="11">
        <f t="shared" si="0"/>
        <v>3343069</v>
      </c>
      <c r="E32" s="16">
        <f>INDEX('Data - Charges'!$C$2:$R$53,MATCH($B32,'Data - Charges'!$B$2:$B$53,0),MATCH($H$1,'Data - Charges'!$C$1:$R$1,0))</f>
        <v>3510601</v>
      </c>
      <c r="F32" s="5">
        <f t="shared" si="1"/>
        <v>105.01132342766482</v>
      </c>
    </row>
    <row r="33" spans="1:6">
      <c r="A33" s="2" t="s">
        <v>80</v>
      </c>
      <c r="B33" s="2" t="s">
        <v>28</v>
      </c>
      <c r="C33" s="14">
        <f>INDEX('Data - Expenditures'!$C$2:$R$53,MATCH($B33,'Data - Expenditures'!$B$2:$B$53,0),MATCH($H$1,'Data - Expenditures'!$C$1:$R$1,0))</f>
        <v>-12481</v>
      </c>
      <c r="D33" s="11">
        <f t="shared" si="0"/>
        <v>143873</v>
      </c>
      <c r="E33" s="16">
        <f>INDEX('Data - Charges'!$C$2:$R$53,MATCH($B33,'Data - Charges'!$B$2:$B$53,0),MATCH($H$1,'Data - Charges'!$C$1:$R$1,0))</f>
        <v>156354</v>
      </c>
      <c r="F33" s="5">
        <f t="shared" si="1"/>
        <v>108.67501198974094</v>
      </c>
    </row>
    <row r="34" spans="1:6">
      <c r="A34" s="2" t="s">
        <v>81</v>
      </c>
      <c r="B34" s="2" t="s">
        <v>29</v>
      </c>
      <c r="C34" s="14">
        <f>INDEX('Data - Expenditures'!$C$2:$R$53,MATCH($B34,'Data - Expenditures'!$B$2:$B$53,0),MATCH($H$1,'Data - Expenditures'!$C$1:$R$1,0))</f>
        <v>-1329</v>
      </c>
      <c r="D34" s="11">
        <f t="shared" si="0"/>
        <v>13835</v>
      </c>
      <c r="E34" s="16">
        <f>INDEX('Data - Charges'!$C$2:$R$53,MATCH($B34,'Data - Charges'!$B$2:$B$53,0),MATCH($H$1,'Data - Charges'!$C$1:$R$1,0))</f>
        <v>15164</v>
      </c>
      <c r="F34" s="5">
        <f t="shared" si="1"/>
        <v>109.60607155764366</v>
      </c>
    </row>
    <row r="35" spans="1:6">
      <c r="A35" s="2" t="s">
        <v>82</v>
      </c>
      <c r="B35" s="2" t="s">
        <v>30</v>
      </c>
      <c r="C35" s="14">
        <f>INDEX('Data - Expenditures'!$C$2:$R$53,MATCH($B35,'Data - Expenditures'!$B$2:$B$53,0),MATCH($H$1,'Data - Expenditures'!$C$1:$R$1,0))</f>
        <v>-3289</v>
      </c>
      <c r="D35" s="11">
        <f t="shared" si="0"/>
        <v>197159</v>
      </c>
      <c r="E35" s="16">
        <f>INDEX('Data - Charges'!$C$2:$R$53,MATCH($B35,'Data - Charges'!$B$2:$B$53,0),MATCH($H$1,'Data - Charges'!$C$1:$R$1,0))</f>
        <v>200448</v>
      </c>
      <c r="F35" s="5">
        <f t="shared" si="1"/>
        <v>101.66819673461521</v>
      </c>
    </row>
    <row r="36" spans="1:6">
      <c r="A36" s="2" t="s">
        <v>83</v>
      </c>
      <c r="B36" s="2" t="s">
        <v>31</v>
      </c>
      <c r="C36" s="14">
        <f>INDEX('Data - Expenditures'!$C$2:$R$53,MATCH($B36,'Data - Expenditures'!$B$2:$B$53,0),MATCH($H$1,'Data - Expenditures'!$C$1:$R$1,0))</f>
        <v>-29151</v>
      </c>
      <c r="D36" s="11">
        <f t="shared" si="0"/>
        <v>158101</v>
      </c>
      <c r="E36" s="16">
        <f>INDEX('Data - Charges'!$C$2:$R$53,MATCH($B36,'Data - Charges'!$B$2:$B$53,0),MATCH($H$1,'Data - Charges'!$C$1:$R$1,0))</f>
        <v>187252</v>
      </c>
      <c r="F36" s="5">
        <f t="shared" si="1"/>
        <v>118.43821354703638</v>
      </c>
    </row>
    <row r="37" spans="1:6">
      <c r="A37" s="2" t="s">
        <v>84</v>
      </c>
      <c r="B37" s="2" t="s">
        <v>32</v>
      </c>
      <c r="C37" s="14">
        <f>INDEX('Data - Expenditures'!$C$2:$R$53,MATCH($B37,'Data - Expenditures'!$B$2:$B$53,0),MATCH($H$1,'Data - Expenditures'!$C$1:$R$1,0))</f>
        <v>-593174</v>
      </c>
      <c r="D37" s="11">
        <f t="shared" si="0"/>
        <v>6052541</v>
      </c>
      <c r="E37" s="16">
        <f>INDEX('Data - Charges'!$C$2:$R$53,MATCH($B37,'Data - Charges'!$B$2:$B$53,0),MATCH($H$1,'Data - Charges'!$C$1:$R$1,0))</f>
        <v>6645715</v>
      </c>
      <c r="F37" s="5">
        <f t="shared" si="1"/>
        <v>109.80041275226388</v>
      </c>
    </row>
    <row r="38" spans="1:6">
      <c r="A38" s="2" t="s">
        <v>85</v>
      </c>
      <c r="B38" s="2" t="s">
        <v>33</v>
      </c>
      <c r="C38" s="14">
        <f>INDEX('Data - Expenditures'!$C$2:$R$53,MATCH($B38,'Data - Expenditures'!$B$2:$B$53,0),MATCH($H$1,'Data - Expenditures'!$C$1:$R$1,0))</f>
        <v>-469604</v>
      </c>
      <c r="D38" s="11">
        <f t="shared" si="0"/>
        <v>2406035</v>
      </c>
      <c r="E38" s="16">
        <f>INDEX('Data - Charges'!$C$2:$R$53,MATCH($B38,'Data - Charges'!$B$2:$B$53,0),MATCH($H$1,'Data - Charges'!$C$1:$R$1,0))</f>
        <v>2875639</v>
      </c>
      <c r="F38" s="5">
        <f t="shared" si="1"/>
        <v>119.51775431363218</v>
      </c>
    </row>
    <row r="39" spans="1:6">
      <c r="A39" s="2" t="s">
        <v>86</v>
      </c>
      <c r="B39" s="2" t="s">
        <v>34</v>
      </c>
      <c r="C39" s="14">
        <f>INDEX('Data - Expenditures'!$C$2:$R$53,MATCH($B39,'Data - Expenditures'!$B$2:$B$53,0),MATCH($H$1,'Data - Expenditures'!$C$1:$R$1,0))</f>
        <v>-2076</v>
      </c>
      <c r="D39" s="11">
        <f t="shared" si="0"/>
        <v>18770</v>
      </c>
      <c r="E39" s="16">
        <f>INDEX('Data - Charges'!$C$2:$R$53,MATCH($B39,'Data - Charges'!$B$2:$B$53,0),MATCH($H$1,'Data - Charges'!$C$1:$R$1,0))</f>
        <v>20846</v>
      </c>
      <c r="F39" s="5">
        <f t="shared" si="1"/>
        <v>111.06020245071923</v>
      </c>
    </row>
    <row r="40" spans="1:6">
      <c r="A40" s="2" t="s">
        <v>87</v>
      </c>
      <c r="B40" s="2" t="s">
        <v>35</v>
      </c>
      <c r="C40" s="14">
        <f>INDEX('Data - Expenditures'!$C$2:$R$53,MATCH($B40,'Data - Expenditures'!$B$2:$B$53,0),MATCH($H$1,'Data - Expenditures'!$C$1:$R$1,0))</f>
        <v>-67588</v>
      </c>
      <c r="D40" s="11">
        <f t="shared" si="0"/>
        <v>948845</v>
      </c>
      <c r="E40" s="16">
        <f>INDEX('Data - Charges'!$C$2:$R$53,MATCH($B40,'Data - Charges'!$B$2:$B$53,0),MATCH($H$1,'Data - Charges'!$C$1:$R$1,0))</f>
        <v>1016433</v>
      </c>
      <c r="F40" s="5">
        <f t="shared" si="1"/>
        <v>107.12318661109033</v>
      </c>
    </row>
    <row r="41" spans="1:6">
      <c r="A41" s="2" t="s">
        <v>88</v>
      </c>
      <c r="B41" s="2" t="s">
        <v>36</v>
      </c>
      <c r="C41" s="14">
        <f>INDEX('Data - Expenditures'!$C$2:$R$53,MATCH($B41,'Data - Expenditures'!$B$2:$B$53,0),MATCH($H$1,'Data - Expenditures'!$C$1:$R$1,0))</f>
        <v>-84274</v>
      </c>
      <c r="D41" s="11">
        <f t="shared" si="0"/>
        <v>900115</v>
      </c>
      <c r="E41" s="16">
        <f>INDEX('Data - Charges'!$C$2:$R$53,MATCH($B41,'Data - Charges'!$B$2:$B$53,0),MATCH($H$1,'Data - Charges'!$C$1:$R$1,0))</f>
        <v>984389</v>
      </c>
      <c r="F41" s="5">
        <f t="shared" si="1"/>
        <v>109.3625814479261</v>
      </c>
    </row>
    <row r="42" spans="1:6">
      <c r="A42" s="2" t="s">
        <v>89</v>
      </c>
      <c r="B42" s="2" t="s">
        <v>37</v>
      </c>
      <c r="C42" s="14">
        <f>INDEX('Data - Expenditures'!$C$2:$R$53,MATCH($B42,'Data - Expenditures'!$B$2:$B$53,0),MATCH($H$1,'Data - Expenditures'!$C$1:$R$1,0))</f>
        <v>-51271</v>
      </c>
      <c r="D42" s="11">
        <f t="shared" si="0"/>
        <v>623314</v>
      </c>
      <c r="E42" s="16">
        <f>INDEX('Data - Charges'!$C$2:$R$53,MATCH($B42,'Data - Charges'!$B$2:$B$53,0),MATCH($H$1,'Data - Charges'!$C$1:$R$1,0))</f>
        <v>674585</v>
      </c>
      <c r="F42" s="5">
        <f t="shared" si="1"/>
        <v>108.22554924163424</v>
      </c>
    </row>
    <row r="43" spans="1:6">
      <c r="A43" s="2" t="s">
        <v>90</v>
      </c>
      <c r="B43" s="2" t="s">
        <v>38</v>
      </c>
      <c r="C43" s="14">
        <f>INDEX('Data - Expenditures'!$C$2:$R$53,MATCH($B43,'Data - Expenditures'!$B$2:$B$53,0),MATCH($H$1,'Data - Expenditures'!$C$1:$R$1,0))</f>
        <v>-32672</v>
      </c>
      <c r="D43" s="11">
        <f t="shared" si="0"/>
        <v>164547</v>
      </c>
      <c r="E43" s="16">
        <f>INDEX('Data - Charges'!$C$2:$R$53,MATCH($B43,'Data - Charges'!$B$2:$B$53,0),MATCH($H$1,'Data - Charges'!$C$1:$R$1,0))</f>
        <v>197219</v>
      </c>
      <c r="F43" s="5">
        <f t="shared" si="1"/>
        <v>119.85572511197408</v>
      </c>
    </row>
    <row r="44" spans="1:6">
      <c r="A44" s="2" t="s">
        <v>91</v>
      </c>
      <c r="B44" s="2" t="s">
        <v>39</v>
      </c>
      <c r="C44" s="14">
        <f>INDEX('Data - Expenditures'!$C$2:$R$53,MATCH($B44,'Data - Expenditures'!$B$2:$B$53,0),MATCH($H$1,'Data - Expenditures'!$C$1:$R$1,0))</f>
        <v>160</v>
      </c>
      <c r="D44" s="11">
        <f t="shared" si="0"/>
        <v>7859</v>
      </c>
      <c r="E44" s="16">
        <f>INDEX('Data - Charges'!$C$2:$R$53,MATCH($B44,'Data - Charges'!$B$2:$B$53,0),MATCH($H$1,'Data - Charges'!$C$1:$R$1,0))</f>
        <v>7699</v>
      </c>
      <c r="F44" s="5">
        <f t="shared" si="1"/>
        <v>97.964117572210213</v>
      </c>
    </row>
    <row r="45" spans="1:6">
      <c r="A45" s="2" t="s">
        <v>92</v>
      </c>
      <c r="B45" s="2" t="s">
        <v>40</v>
      </c>
      <c r="C45" s="14">
        <f>INDEX('Data - Expenditures'!$C$2:$R$53,MATCH($B45,'Data - Expenditures'!$B$2:$B$53,0),MATCH($H$1,'Data - Expenditures'!$C$1:$R$1,0))</f>
        <v>-513266</v>
      </c>
      <c r="D45" s="11">
        <f t="shared" si="0"/>
        <v>1981374</v>
      </c>
      <c r="E45" s="16">
        <f>INDEX('Data - Charges'!$C$2:$R$53,MATCH($B45,'Data - Charges'!$B$2:$B$53,0),MATCH($H$1,'Data - Charges'!$C$1:$R$1,0))</f>
        <v>2494640</v>
      </c>
      <c r="F45" s="5">
        <f t="shared" si="1"/>
        <v>125.9045490654465</v>
      </c>
    </row>
    <row r="46" spans="1:6">
      <c r="A46" s="2" t="s">
        <v>93</v>
      </c>
      <c r="B46" s="2" t="s">
        <v>41</v>
      </c>
      <c r="C46" s="14">
        <f>INDEX('Data - Expenditures'!$C$2:$R$53,MATCH($B46,'Data - Expenditures'!$B$2:$B$53,0),MATCH($H$1,'Data - Expenditures'!$C$1:$R$1,0))</f>
        <v>-14785</v>
      </c>
      <c r="D46" s="11">
        <f t="shared" si="0"/>
        <v>173233</v>
      </c>
      <c r="E46" s="16">
        <f>INDEX('Data - Charges'!$C$2:$R$53,MATCH($B46,'Data - Charges'!$B$2:$B$53,0),MATCH($H$1,'Data - Charges'!$C$1:$R$1,0))</f>
        <v>188018</v>
      </c>
      <c r="F46" s="5">
        <f t="shared" si="1"/>
        <v>108.53474799836059</v>
      </c>
    </row>
    <row r="47" spans="1:6">
      <c r="A47" s="2" t="s">
        <v>94</v>
      </c>
      <c r="B47" s="2" t="s">
        <v>42</v>
      </c>
      <c r="C47" s="14">
        <f>INDEX('Data - Expenditures'!$C$2:$R$53,MATCH($B47,'Data - Expenditures'!$B$2:$B$53,0),MATCH($H$1,'Data - Expenditures'!$C$1:$R$1,0))</f>
        <v>-20903</v>
      </c>
      <c r="D47" s="11">
        <f t="shared" si="0"/>
        <v>6443648</v>
      </c>
      <c r="E47" s="16">
        <f>INDEX('Data - Charges'!$C$2:$R$53,MATCH($B47,'Data - Charges'!$B$2:$B$53,0),MATCH($H$1,'Data - Charges'!$C$1:$R$1,0))</f>
        <v>6464551</v>
      </c>
      <c r="F47" s="5">
        <f t="shared" si="1"/>
        <v>100.32439698754494</v>
      </c>
    </row>
    <row r="48" spans="1:6">
      <c r="A48" s="2" t="s">
        <v>95</v>
      </c>
      <c r="B48" s="2" t="s">
        <v>43</v>
      </c>
      <c r="C48" s="14">
        <f>INDEX('Data - Expenditures'!$C$2:$R$53,MATCH($B48,'Data - Expenditures'!$B$2:$B$53,0),MATCH($H$1,'Data - Expenditures'!$C$1:$R$1,0))</f>
        <v>-781322</v>
      </c>
      <c r="D48" s="11">
        <f t="shared" si="0"/>
        <v>5682495</v>
      </c>
      <c r="E48" s="16">
        <f>INDEX('Data - Charges'!$C$2:$R$53,MATCH($B48,'Data - Charges'!$B$2:$B$53,0),MATCH($H$1,'Data - Charges'!$C$1:$R$1,0))</f>
        <v>6463817</v>
      </c>
      <c r="F48" s="5">
        <f t="shared" si="1"/>
        <v>113.74962934415251</v>
      </c>
    </row>
    <row r="49" spans="1:6">
      <c r="A49" s="2" t="s">
        <v>97</v>
      </c>
      <c r="B49" s="2" t="s">
        <v>45</v>
      </c>
      <c r="C49" s="14">
        <f>INDEX('Data - Expenditures'!$C$2:$R$53,MATCH($B49,'Data - Expenditures'!$B$2:$B$53,0),MATCH($H$1,'Data - Expenditures'!$C$1:$R$1,0))</f>
        <v>-378880</v>
      </c>
      <c r="D49" s="11">
        <f t="shared" si="0"/>
        <v>972711</v>
      </c>
      <c r="E49" s="16">
        <f>INDEX('Data - Charges'!$C$2:$R$53,MATCH($B49,'Data - Charges'!$B$2:$B$53,0),MATCH($H$1,'Data - Charges'!$C$1:$R$1,0))</f>
        <v>1351591</v>
      </c>
      <c r="F49" s="5">
        <f t="shared" si="1"/>
        <v>138.95093198288083</v>
      </c>
    </row>
    <row r="50" spans="1:6">
      <c r="A50" s="2" t="s">
        <v>98</v>
      </c>
      <c r="B50" s="2" t="s">
        <v>46</v>
      </c>
      <c r="C50" s="14">
        <f>INDEX('Data - Expenditures'!$C$2:$R$53,MATCH($B50,'Data - Expenditures'!$B$2:$B$53,0),MATCH($H$1,'Data - Expenditures'!$C$1:$R$1,0))</f>
        <v>-6353</v>
      </c>
      <c r="D50" s="11">
        <f t="shared" si="0"/>
        <v>143963</v>
      </c>
      <c r="E50" s="16">
        <f>INDEX('Data - Charges'!$C$2:$R$53,MATCH($B50,'Data - Charges'!$B$2:$B$53,0),MATCH($H$1,'Data - Charges'!$C$1:$R$1,0))</f>
        <v>150316</v>
      </c>
      <c r="F50" s="5">
        <f t="shared" si="1"/>
        <v>104.41293943582725</v>
      </c>
    </row>
    <row r="51" spans="1:6">
      <c r="A51" s="2" t="s">
        <v>99</v>
      </c>
      <c r="B51" s="2" t="s">
        <v>47</v>
      </c>
      <c r="C51" s="14">
        <f>INDEX('Data - Expenditures'!$C$2:$R$53,MATCH($B51,'Data - Expenditures'!$B$2:$B$53,0),MATCH($H$1,'Data - Expenditures'!$C$1:$R$1,0))</f>
        <v>-20627</v>
      </c>
      <c r="D51" s="11">
        <f t="shared" si="0"/>
        <v>368303</v>
      </c>
      <c r="E51" s="16">
        <f>INDEX('Data - Charges'!$C$2:$R$53,MATCH($B51,'Data - Charges'!$B$2:$B$53,0),MATCH($H$1,'Data - Charges'!$C$1:$R$1,0))</f>
        <v>388930</v>
      </c>
      <c r="F51" s="5">
        <f t="shared" si="1"/>
        <v>105.60055171964389</v>
      </c>
    </row>
    <row r="52" spans="1:6">
      <c r="A52" s="2" t="s">
        <v>100</v>
      </c>
      <c r="B52" s="2" t="s">
        <v>48</v>
      </c>
      <c r="C52" s="14">
        <f>INDEX('Data - Expenditures'!$C$2:$R$53,MATCH($B52,'Data - Expenditures'!$B$2:$B$53,0),MATCH($H$1,'Data - Expenditures'!$C$1:$R$1,0))</f>
        <v>-603375</v>
      </c>
      <c r="D52" s="11">
        <f t="shared" si="0"/>
        <v>3898191</v>
      </c>
      <c r="E52" s="16">
        <f>INDEX('Data - Charges'!$C$2:$R$53,MATCH($B52,'Data - Charges'!$B$2:$B$53,0),MATCH($H$1,'Data - Charges'!$C$1:$R$1,0))</f>
        <v>4501566</v>
      </c>
      <c r="F52" s="5">
        <f t="shared" si="1"/>
        <v>115.47833341157477</v>
      </c>
    </row>
    <row r="53" spans="1:6">
      <c r="A53" s="2" t="s">
        <v>101</v>
      </c>
      <c r="B53" s="2" t="s">
        <v>49</v>
      </c>
      <c r="C53" s="14">
        <f>INDEX('Data - Expenditures'!$C$2:$R$53,MATCH($B53,'Data - Expenditures'!$B$2:$B$53,0),MATCH($H$1,'Data - Expenditures'!$C$1:$R$1,0))</f>
        <v>-4179</v>
      </c>
      <c r="D53" s="11">
        <f t="shared" si="0"/>
        <v>6910</v>
      </c>
      <c r="E53" s="16">
        <f>INDEX('Data - Charges'!$C$2:$R$53,MATCH($B53,'Data - Charges'!$B$2:$B$53,0),MATCH($H$1,'Data - Charges'!$C$1:$R$1,0))</f>
        <v>11089</v>
      </c>
      <c r="F53" s="5">
        <f t="shared" si="1"/>
        <v>160.47756874095512</v>
      </c>
    </row>
    <row r="54" spans="1:6">
      <c r="A54" s="2" t="s">
        <v>102</v>
      </c>
      <c r="B54" s="2" t="s">
        <v>50</v>
      </c>
      <c r="C54" s="14">
        <f>INDEX('Data - Expenditures'!$C$2:$R$53,MATCH($B54,'Data - Expenditures'!$B$2:$B$53,0),MATCH($H$1,'Data - Expenditures'!$C$1:$R$1,0))</f>
        <v>-67750</v>
      </c>
      <c r="D54" s="11">
        <f t="shared" si="0"/>
        <v>1139678</v>
      </c>
      <c r="E54" s="16">
        <f>INDEX('Data - Charges'!$C$2:$R$53,MATCH($B54,'Data - Charges'!$B$2:$B$53,0),MATCH($H$1,'Data - Charges'!$C$1:$R$1,0))</f>
        <v>1207428</v>
      </c>
      <c r="F54" s="5">
        <f t="shared" si="1"/>
        <v>105.94466156230094</v>
      </c>
    </row>
    <row r="55" spans="1:6">
      <c r="A55" s="3" t="s">
        <v>103</v>
      </c>
      <c r="B55" s="3" t="s">
        <v>51</v>
      </c>
      <c r="C55" s="15">
        <f>INDEX('Data - Expenditures'!$C$2:$R$53,MATCH($B55,'Data - Expenditures'!$B$2:$B$53,0),MATCH($H$1,'Data - Expenditures'!$C$1:$R$1,0))</f>
        <v>-6406</v>
      </c>
      <c r="D55" s="12">
        <f t="shared" si="0"/>
        <v>72910</v>
      </c>
      <c r="E55" s="17">
        <f>INDEX('Data - Charges'!$C$2:$R$53,MATCH($B55,'Data - Charges'!$B$2:$B$53,0),MATCH($H$1,'Data - Charges'!$C$1:$R$1,0))</f>
        <v>79316</v>
      </c>
      <c r="F55" s="6">
        <f t="shared" si="1"/>
        <v>108.78617473597588</v>
      </c>
    </row>
    <row r="56" spans="1:6" ht="15" customHeight="1">
      <c r="A56" s="43" t="s">
        <v>126</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H15" sqref="H15"/>
    </sheetView>
  </sheetViews>
  <sheetFormatPr defaultColWidth="11.42578125" defaultRowHeight="15"/>
  <cols>
    <col min="1" max="1" width="5.5703125" bestFit="1" customWidth="1"/>
    <col min="2" max="2" width="18.7109375" bestFit="1" customWidth="1"/>
    <col min="3" max="4" width="17.85546875" bestFit="1" customWidth="1"/>
    <col min="5" max="5" width="10.5703125" bestFit="1" customWidth="1"/>
    <col min="6" max="6" width="20.140625" customWidth="1"/>
  </cols>
  <sheetData>
    <row r="1" spans="1:10">
      <c r="A1" s="51" t="s">
        <v>138</v>
      </c>
      <c r="B1" s="52"/>
      <c r="C1" s="52"/>
      <c r="D1" s="52"/>
      <c r="E1" s="52"/>
      <c r="F1" s="53"/>
      <c r="H1" t="s">
        <v>109</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-508781</v>
      </c>
      <c r="D4" s="10">
        <f>C4+E4</f>
        <v>6572822</v>
      </c>
      <c r="E4" s="13">
        <f>INDEX('Data - Charges'!$C$2:$R$53,MATCH($B4,'Data - Charges'!$B$2:$B$53,0),MATCH($H$1,'Data - Charges'!$C$1:$R$1,0))</f>
        <v>7081603</v>
      </c>
      <c r="F4" s="4">
        <f>E4/D4*100</f>
        <v>107.74067820488673</v>
      </c>
    </row>
    <row r="5" spans="1:10">
      <c r="A5" s="2" t="s">
        <v>52</v>
      </c>
      <c r="B5" s="2" t="s">
        <v>0</v>
      </c>
      <c r="C5" s="14">
        <f>INDEX('Data - Expenditures'!$C$2:$R$53,MATCH($B5,'Data - Expenditures'!$B$2:$B$53,0),MATCH($H$1,'Data - Expenditures'!$C$1:$R$1,0))</f>
        <v>-116871</v>
      </c>
      <c r="D5" s="11">
        <f>C5+E5</f>
        <v>436573</v>
      </c>
      <c r="E5" s="16">
        <f>INDEX('Data - Charges'!$C$2:$R$53,MATCH($B5,'Data - Charges'!$B$2:$B$53,0),MATCH($H$1,'Data - Charges'!$C$1:$R$1,0))</f>
        <v>553444</v>
      </c>
      <c r="F5" s="5">
        <f>E5/D5*100</f>
        <v>126.77009343225532</v>
      </c>
    </row>
    <row r="6" spans="1:10">
      <c r="A6" s="2" t="s">
        <v>53</v>
      </c>
      <c r="B6" s="2" t="s">
        <v>1</v>
      </c>
      <c r="C6" s="14">
        <f>INDEX('Data - Expenditures'!$C$2:$R$53,MATCH($B6,'Data - Expenditures'!$B$2:$B$53,0),MATCH($H$1,'Data - Expenditures'!$C$1:$R$1,0))</f>
        <v>8788</v>
      </c>
      <c r="D6" s="11">
        <f t="shared" ref="D6:D55" si="0">C6+E6</f>
        <v>9984</v>
      </c>
      <c r="E6" s="16">
        <f>INDEX('Data - Charges'!$C$2:$R$53,MATCH($B6,'Data - Charges'!$B$2:$B$53,0),MATCH($H$1,'Data - Charges'!$C$1:$R$1,0))</f>
        <v>1196</v>
      </c>
      <c r="F6" s="5">
        <f t="shared" ref="F6:F54" si="1">E6/D6*100</f>
        <v>11.979166666666668</v>
      </c>
    </row>
    <row r="7" spans="1:10">
      <c r="A7" s="2" t="s">
        <v>54</v>
      </c>
      <c r="B7" s="2" t="s">
        <v>2</v>
      </c>
      <c r="C7" s="14">
        <f>INDEX('Data - Expenditures'!$C$2:$R$53,MATCH($B7,'Data - Expenditures'!$B$2:$B$53,0),MATCH($H$1,'Data - Expenditures'!$C$1:$R$1,0))</f>
        <v>-1307</v>
      </c>
      <c r="D7" s="11">
        <f t="shared" si="0"/>
        <v>43028</v>
      </c>
      <c r="E7" s="16">
        <f>INDEX('Data - Charges'!$C$2:$R$53,MATCH($B7,'Data - Charges'!$B$2:$B$53,0),MATCH($H$1,'Data - Charges'!$C$1:$R$1,0))</f>
        <v>44335</v>
      </c>
      <c r="F7" s="5">
        <f>E7/D7*100</f>
        <v>103.03755693966718</v>
      </c>
    </row>
    <row r="8" spans="1:10">
      <c r="A8" s="2" t="s">
        <v>55</v>
      </c>
      <c r="B8" s="2" t="s">
        <v>3</v>
      </c>
      <c r="C8" s="14">
        <f>INDEX('Data - Expenditures'!$C$2:$R$53,MATCH($B8,'Data - Expenditures'!$B$2:$B$53,0),MATCH($H$1,'Data - Expenditures'!$C$1:$R$1,0))</f>
        <v>-608</v>
      </c>
      <c r="D8" s="11">
        <f t="shared" si="0"/>
        <v>3801</v>
      </c>
      <c r="E8" s="16">
        <f>INDEX('Data - Charges'!$C$2:$R$53,MATCH($B8,'Data - Charges'!$B$2:$B$53,0),MATCH($H$1,'Data - Charges'!$C$1:$R$1,0))</f>
        <v>4409</v>
      </c>
      <c r="F8" s="5">
        <f t="shared" si="1"/>
        <v>115.99579058142595</v>
      </c>
    </row>
    <row r="9" spans="1:10">
      <c r="A9" s="2" t="s">
        <v>56</v>
      </c>
      <c r="B9" s="2" t="s">
        <v>4</v>
      </c>
      <c r="C9" s="14">
        <f>INDEX('Data - Expenditures'!$C$2:$R$53,MATCH($B9,'Data - Expenditures'!$B$2:$B$53,0),MATCH($H$1,'Data - Expenditures'!$C$1:$R$1,0))</f>
        <v>-85571</v>
      </c>
      <c r="D9" s="11">
        <f t="shared" si="0"/>
        <v>162636</v>
      </c>
      <c r="E9" s="16">
        <f>INDEX('Data - Charges'!$C$2:$R$53,MATCH($B9,'Data - Charges'!$B$2:$B$53,0),MATCH($H$1,'Data - Charges'!$C$1:$R$1,0))</f>
        <v>248207</v>
      </c>
      <c r="F9" s="5">
        <f t="shared" si="1"/>
        <v>152.61504218008312</v>
      </c>
    </row>
    <row r="10" spans="1:10">
      <c r="A10" s="2" t="s">
        <v>57</v>
      </c>
      <c r="B10" s="2" t="s">
        <v>5</v>
      </c>
      <c r="C10" s="14">
        <f>INDEX('Data - Expenditures'!$C$2:$R$53,MATCH($B10,'Data - Expenditures'!$B$2:$B$53,0),MATCH($H$1,'Data - Expenditures'!$C$1:$R$1,0))</f>
        <v>-11075</v>
      </c>
      <c r="D10" s="11">
        <f t="shared" si="0"/>
        <v>227485</v>
      </c>
      <c r="E10" s="16">
        <f>INDEX('Data - Charges'!$C$2:$R$53,MATCH($B10,'Data - Charges'!$B$2:$B$53,0),MATCH($H$1,'Data - Charges'!$C$1:$R$1,0))</f>
        <v>238560</v>
      </c>
      <c r="F10" s="5">
        <f t="shared" si="1"/>
        <v>104.86845286502407</v>
      </c>
    </row>
    <row r="11" spans="1:10">
      <c r="A11" s="2" t="s">
        <v>58</v>
      </c>
      <c r="B11" s="2" t="s">
        <v>6</v>
      </c>
      <c r="C11" s="14">
        <f>INDEX('Data - Expenditures'!$C$2:$R$53,MATCH($B11,'Data - Expenditures'!$B$2:$B$53,0),MATCH($H$1,'Data - Expenditures'!$C$1:$R$1,0))</f>
        <v>3391</v>
      </c>
      <c r="D11" s="11">
        <f>C11+E11</f>
        <v>17066</v>
      </c>
      <c r="E11" s="16">
        <f>INDEX('Data - Charges'!$C$2:$R$53,MATCH($B11,'Data - Charges'!$B$2:$B$53,0),MATCH($H$1,'Data - Charges'!$C$1:$R$1,0))</f>
        <v>13675</v>
      </c>
      <c r="F11" s="5">
        <f t="shared" si="1"/>
        <v>80.130083206375247</v>
      </c>
    </row>
    <row r="12" spans="1:10">
      <c r="A12" s="2" t="s">
        <v>59</v>
      </c>
      <c r="B12" s="2" t="s">
        <v>7</v>
      </c>
      <c r="C12" s="14">
        <f>INDEX('Data - Expenditures'!$C$2:$R$53,MATCH($B12,'Data - Expenditures'!$B$2:$B$53,0),MATCH($H$1,'Data - Expenditures'!$C$1:$R$1,0))</f>
        <v>0</v>
      </c>
      <c r="D12" s="11">
        <f t="shared" si="0"/>
        <v>0</v>
      </c>
      <c r="E12" s="16">
        <f>INDEX('Data - Charges'!$C$2:$R$53,MATCH($B12,'Data - Charges'!$B$2:$B$53,0),MATCH($H$1,'Data - Charges'!$C$1:$R$1,0))</f>
        <v>0</v>
      </c>
      <c r="F12" s="5" t="s">
        <v>143</v>
      </c>
    </row>
    <row r="13" spans="1:10">
      <c r="A13" s="2" t="s">
        <v>60</v>
      </c>
      <c r="B13" s="2" t="s">
        <v>8</v>
      </c>
      <c r="C13" s="14">
        <f>INDEX('Data - Expenditures'!$C$2:$R$53,MATCH($B13,'Data - Expenditures'!$B$2:$B$53,0),MATCH($H$1,'Data - Expenditures'!$C$1:$R$1,0))</f>
        <v>0</v>
      </c>
      <c r="D13" s="11">
        <f t="shared" si="0"/>
        <v>0</v>
      </c>
      <c r="E13" s="16">
        <f>INDEX('Data - Charges'!$C$2:$R$53,MATCH($B13,'Data - Charges'!$B$2:$B$53,0),MATCH($H$1,'Data - Charges'!$C$1:$R$1,0))</f>
        <v>0</v>
      </c>
      <c r="F13" s="5" t="s">
        <v>143</v>
      </c>
    </row>
    <row r="14" spans="1:10">
      <c r="A14" s="2" t="s">
        <v>61</v>
      </c>
      <c r="B14" s="2" t="s">
        <v>9</v>
      </c>
      <c r="C14" s="14">
        <f>INDEX('Data - Expenditures'!$C$2:$R$53,MATCH($B14,'Data - Expenditures'!$B$2:$B$53,0),MATCH($H$1,'Data - Expenditures'!$C$1:$R$1,0))</f>
        <v>-41299</v>
      </c>
      <c r="D14" s="11">
        <f t="shared" si="0"/>
        <v>205274</v>
      </c>
      <c r="E14" s="16">
        <f>INDEX('Data - Charges'!$C$2:$R$53,MATCH($B14,'Data - Charges'!$B$2:$B$53,0),MATCH($H$1,'Data - Charges'!$C$1:$R$1,0))</f>
        <v>246573</v>
      </c>
      <c r="F14" s="5">
        <f t="shared" si="1"/>
        <v>120.11896294708535</v>
      </c>
    </row>
    <row r="15" spans="1:10">
      <c r="A15" s="2" t="s">
        <v>62</v>
      </c>
      <c r="B15" s="2" t="s">
        <v>10</v>
      </c>
      <c r="C15" s="14">
        <f>INDEX('Data - Expenditures'!$C$2:$R$53,MATCH($B15,'Data - Expenditures'!$B$2:$B$53,0),MATCH($H$1,'Data - Expenditures'!$C$1:$R$1,0))</f>
        <v>-65588</v>
      </c>
      <c r="D15" s="11">
        <f t="shared" si="0"/>
        <v>712730</v>
      </c>
      <c r="E15" s="16">
        <f>INDEX('Data - Charges'!$C$2:$R$53,MATCH($B15,'Data - Charges'!$B$2:$B$53,0),MATCH($H$1,'Data - Charges'!$C$1:$R$1,0))</f>
        <v>778318</v>
      </c>
      <c r="F15" s="5">
        <f t="shared" si="1"/>
        <v>109.20236274606093</v>
      </c>
    </row>
    <row r="16" spans="1:10">
      <c r="A16" s="2" t="s">
        <v>63</v>
      </c>
      <c r="B16" s="2" t="s">
        <v>11</v>
      </c>
      <c r="C16" s="14">
        <f>INDEX('Data - Expenditures'!$C$2:$R$53,MATCH($B16,'Data - Expenditures'!$B$2:$B$53,0),MATCH($H$1,'Data - Expenditures'!$C$1:$R$1,0))</f>
        <v>0</v>
      </c>
      <c r="D16" s="11">
        <f t="shared" si="0"/>
        <v>0</v>
      </c>
      <c r="E16" s="16">
        <f>INDEX('Data - Charges'!$C$2:$R$53,MATCH($B16,'Data - Charges'!$B$2:$B$53,0),MATCH($H$1,'Data - Charges'!$C$1:$R$1,0))</f>
        <v>0</v>
      </c>
      <c r="F16" s="5" t="s">
        <v>143</v>
      </c>
    </row>
    <row r="17" spans="1:6">
      <c r="A17" s="2" t="s">
        <v>64</v>
      </c>
      <c r="B17" s="2" t="s">
        <v>12</v>
      </c>
      <c r="C17" s="14">
        <f>INDEX('Data - Expenditures'!$C$2:$R$53,MATCH($B17,'Data - Expenditures'!$B$2:$B$53,0),MATCH($H$1,'Data - Expenditures'!$C$1:$R$1,0))</f>
        <v>24</v>
      </c>
      <c r="D17" s="11">
        <f t="shared" si="0"/>
        <v>24</v>
      </c>
      <c r="E17" s="16">
        <f>INDEX('Data - Charges'!$C$2:$R$53,MATCH($B17,'Data - Charges'!$B$2:$B$53,0),MATCH($H$1,'Data - Charges'!$C$1:$R$1,0))</f>
        <v>0</v>
      </c>
      <c r="F17" s="5">
        <f t="shared" si="1"/>
        <v>0</v>
      </c>
    </row>
    <row r="18" spans="1:6">
      <c r="A18" s="2" t="s">
        <v>65</v>
      </c>
      <c r="B18" s="2" t="s">
        <v>13</v>
      </c>
      <c r="C18" s="14">
        <f>INDEX('Data - Expenditures'!$C$2:$R$53,MATCH($B18,'Data - Expenditures'!$B$2:$B$53,0),MATCH($H$1,'Data - Expenditures'!$C$1:$R$1,0))</f>
        <v>-3459</v>
      </c>
      <c r="D18" s="11">
        <f t="shared" si="0"/>
        <v>91283</v>
      </c>
      <c r="E18" s="16">
        <f>INDEX('Data - Charges'!$C$2:$R$53,MATCH($B18,'Data - Charges'!$B$2:$B$53,0),MATCH($H$1,'Data - Charges'!$C$1:$R$1,0))</f>
        <v>94742</v>
      </c>
      <c r="F18" s="5">
        <f t="shared" si="1"/>
        <v>103.7893145492589</v>
      </c>
    </row>
    <row r="19" spans="1:6">
      <c r="A19" s="2" t="s">
        <v>66</v>
      </c>
      <c r="B19" s="2" t="s">
        <v>14</v>
      </c>
      <c r="C19" s="14">
        <f>INDEX('Data - Expenditures'!$C$2:$R$53,MATCH($B19,'Data - Expenditures'!$B$2:$B$53,0),MATCH($H$1,'Data - Expenditures'!$C$1:$R$1,0))</f>
        <v>154862</v>
      </c>
      <c r="D19" s="11">
        <f t="shared" si="0"/>
        <v>611666</v>
      </c>
      <c r="E19" s="16">
        <f>INDEX('Data - Charges'!$C$2:$R$53,MATCH($B19,'Data - Charges'!$B$2:$B$53,0),MATCH($H$1,'Data - Charges'!$C$1:$R$1,0))</f>
        <v>456804</v>
      </c>
      <c r="F19" s="5">
        <f t="shared" si="1"/>
        <v>74.681934258238968</v>
      </c>
    </row>
    <row r="20" spans="1:6">
      <c r="A20" s="2" t="s">
        <v>67</v>
      </c>
      <c r="B20" s="2" t="s">
        <v>15</v>
      </c>
      <c r="C20" s="14">
        <f>INDEX('Data - Expenditures'!$C$2:$R$53,MATCH($B20,'Data - Expenditures'!$B$2:$B$53,0),MATCH($H$1,'Data - Expenditures'!$C$1:$R$1,0))</f>
        <v>-1470</v>
      </c>
      <c r="D20" s="11">
        <f t="shared" si="0"/>
        <v>57917</v>
      </c>
      <c r="E20" s="16">
        <f>INDEX('Data - Charges'!$C$2:$R$53,MATCH($B20,'Data - Charges'!$B$2:$B$53,0),MATCH($H$1,'Data - Charges'!$C$1:$R$1,0))</f>
        <v>59387</v>
      </c>
      <c r="F20" s="5">
        <f t="shared" si="1"/>
        <v>102.5381148885474</v>
      </c>
    </row>
    <row r="21" spans="1:6">
      <c r="A21" s="2" t="s">
        <v>68</v>
      </c>
      <c r="B21" s="2" t="s">
        <v>16</v>
      </c>
      <c r="C21" s="14">
        <f>INDEX('Data - Expenditures'!$C$2:$R$53,MATCH($B21,'Data - Expenditures'!$B$2:$B$53,0),MATCH($H$1,'Data - Expenditures'!$C$1:$R$1,0))</f>
        <v>-9269</v>
      </c>
      <c r="D21" s="11">
        <f t="shared" si="0"/>
        <v>36659</v>
      </c>
      <c r="E21" s="16">
        <f>INDEX('Data - Charges'!$C$2:$R$53,MATCH($B21,'Data - Charges'!$B$2:$B$53,0),MATCH($H$1,'Data - Charges'!$C$1:$R$1,0))</f>
        <v>45928</v>
      </c>
      <c r="F21" s="5">
        <f t="shared" si="1"/>
        <v>125.28437764259799</v>
      </c>
    </row>
    <row r="22" spans="1:6">
      <c r="A22" s="2" t="s">
        <v>69</v>
      </c>
      <c r="B22" s="2" t="s">
        <v>17</v>
      </c>
      <c r="C22" s="14">
        <f>INDEX('Data - Expenditures'!$C$2:$R$53,MATCH($B22,'Data - Expenditures'!$B$2:$B$53,0),MATCH($H$1,'Data - Expenditures'!$C$1:$R$1,0))</f>
        <v>-40699</v>
      </c>
      <c r="D22" s="11">
        <f t="shared" si="0"/>
        <v>267366</v>
      </c>
      <c r="E22" s="16">
        <f>INDEX('Data - Charges'!$C$2:$R$53,MATCH($B22,'Data - Charges'!$B$2:$B$53,0),MATCH($H$1,'Data - Charges'!$C$1:$R$1,0))</f>
        <v>308065</v>
      </c>
      <c r="F22" s="5">
        <f t="shared" si="1"/>
        <v>115.22220476799593</v>
      </c>
    </row>
    <row r="23" spans="1:6">
      <c r="A23" s="2" t="s">
        <v>70</v>
      </c>
      <c r="B23" s="2" t="s">
        <v>18</v>
      </c>
      <c r="C23" s="14">
        <f>INDEX('Data - Expenditures'!$C$2:$R$53,MATCH($B23,'Data - Expenditures'!$B$2:$B$53,0),MATCH($H$1,'Data - Expenditures'!$C$1:$R$1,0))</f>
        <v>-31391</v>
      </c>
      <c r="D23" s="11">
        <f t="shared" si="0"/>
        <v>108547</v>
      </c>
      <c r="E23" s="16">
        <f>INDEX('Data - Charges'!$C$2:$R$53,MATCH($B23,'Data - Charges'!$B$2:$B$53,0),MATCH($H$1,'Data - Charges'!$C$1:$R$1,0))</f>
        <v>139938</v>
      </c>
      <c r="F23" s="5">
        <f t="shared" si="1"/>
        <v>128.91926999364333</v>
      </c>
    </row>
    <row r="24" spans="1:6">
      <c r="A24" s="2" t="s">
        <v>71</v>
      </c>
      <c r="B24" s="2" t="s">
        <v>19</v>
      </c>
      <c r="C24" s="14">
        <f>INDEX('Data - Expenditures'!$C$2:$R$53,MATCH($B24,'Data - Expenditures'!$B$2:$B$53,0),MATCH($H$1,'Data - Expenditures'!$C$1:$R$1,0))</f>
        <v>0</v>
      </c>
      <c r="D24" s="11">
        <f t="shared" si="0"/>
        <v>0</v>
      </c>
      <c r="E24" s="16">
        <f>INDEX('Data - Charges'!$C$2:$R$53,MATCH($B24,'Data - Charges'!$B$2:$B$53,0),MATCH($H$1,'Data - Charges'!$C$1:$R$1,0))</f>
        <v>0</v>
      </c>
      <c r="F24" s="5" t="s">
        <v>143</v>
      </c>
    </row>
    <row r="25" spans="1:6">
      <c r="A25" s="2" t="s">
        <v>72</v>
      </c>
      <c r="B25" s="2" t="s">
        <v>20</v>
      </c>
      <c r="C25" s="14">
        <f>INDEX('Data - Expenditures'!$C$2:$R$53,MATCH($B25,'Data - Expenditures'!$B$2:$B$53,0),MATCH($H$1,'Data - Expenditures'!$C$1:$R$1,0))</f>
        <v>0</v>
      </c>
      <c r="D25" s="11">
        <f t="shared" si="0"/>
        <v>0</v>
      </c>
      <c r="E25" s="16">
        <f>INDEX('Data - Charges'!$C$2:$R$53,MATCH($B25,'Data - Charges'!$B$2:$B$53,0),MATCH($H$1,'Data - Charges'!$C$1:$R$1,0))</f>
        <v>0</v>
      </c>
      <c r="F25" s="5" t="s">
        <v>143</v>
      </c>
    </row>
    <row r="26" spans="1:6">
      <c r="A26" s="2" t="s">
        <v>73</v>
      </c>
      <c r="B26" s="2" t="s">
        <v>21</v>
      </c>
      <c r="C26" s="14">
        <f>INDEX('Data - Expenditures'!$C$2:$R$53,MATCH($B26,'Data - Expenditures'!$B$2:$B$53,0),MATCH($H$1,'Data - Expenditures'!$C$1:$R$1,0))</f>
        <v>-2708</v>
      </c>
      <c r="D26" s="11">
        <f t="shared" si="0"/>
        <v>46425</v>
      </c>
      <c r="E26" s="16">
        <f>INDEX('Data - Charges'!$C$2:$R$53,MATCH($B26,'Data - Charges'!$B$2:$B$53,0),MATCH($H$1,'Data - Charges'!$C$1:$R$1,0))</f>
        <v>49133</v>
      </c>
      <c r="F26" s="5">
        <f t="shared" si="1"/>
        <v>105.83306408185244</v>
      </c>
    </row>
    <row r="27" spans="1:6">
      <c r="A27" s="2" t="s">
        <v>74</v>
      </c>
      <c r="B27" s="2" t="s">
        <v>22</v>
      </c>
      <c r="C27" s="14">
        <f>INDEX('Data - Expenditures'!$C$2:$R$53,MATCH($B27,'Data - Expenditures'!$B$2:$B$53,0),MATCH($H$1,'Data - Expenditures'!$C$1:$R$1,0))</f>
        <v>0</v>
      </c>
      <c r="D27" s="11">
        <f t="shared" si="0"/>
        <v>0</v>
      </c>
      <c r="E27" s="16">
        <f>INDEX('Data - Charges'!$C$2:$R$53,MATCH($B27,'Data - Charges'!$B$2:$B$53,0),MATCH($H$1,'Data - Charges'!$C$1:$R$1,0))</f>
        <v>0</v>
      </c>
      <c r="F27" s="5" t="s">
        <v>143</v>
      </c>
    </row>
    <row r="28" spans="1:6">
      <c r="A28" s="2" t="s">
        <v>75</v>
      </c>
      <c r="B28" s="2" t="s">
        <v>23</v>
      </c>
      <c r="C28" s="14">
        <f>INDEX('Data - Expenditures'!$C$2:$R$53,MATCH($B28,'Data - Expenditures'!$B$2:$B$53,0),MATCH($H$1,'Data - Expenditures'!$C$1:$R$1,0))</f>
        <v>-12208</v>
      </c>
      <c r="D28" s="11">
        <f t="shared" si="0"/>
        <v>119491</v>
      </c>
      <c r="E28" s="16">
        <f>INDEX('Data - Charges'!$C$2:$R$53,MATCH($B28,'Data - Charges'!$B$2:$B$53,0),MATCH($H$1,'Data - Charges'!$C$1:$R$1,0))</f>
        <v>131699</v>
      </c>
      <c r="F28" s="5">
        <f t="shared" si="1"/>
        <v>110.21666903783549</v>
      </c>
    </row>
    <row r="29" spans="1:6">
      <c r="A29" s="2" t="s">
        <v>76</v>
      </c>
      <c r="B29" s="2" t="s">
        <v>24</v>
      </c>
      <c r="C29" s="14">
        <f>INDEX('Data - Expenditures'!$C$2:$R$53,MATCH($B29,'Data - Expenditures'!$B$2:$B$53,0),MATCH($H$1,'Data - Expenditures'!$C$1:$R$1,0))</f>
        <v>-17357</v>
      </c>
      <c r="D29" s="11">
        <f t="shared" si="0"/>
        <v>154094</v>
      </c>
      <c r="E29" s="16">
        <f>INDEX('Data - Charges'!$C$2:$R$53,MATCH($B29,'Data - Charges'!$B$2:$B$53,0),MATCH($H$1,'Data - Charges'!$C$1:$R$1,0))</f>
        <v>171451</v>
      </c>
      <c r="F29" s="5">
        <f t="shared" si="1"/>
        <v>111.2639038508962</v>
      </c>
    </row>
    <row r="30" spans="1:6">
      <c r="A30" s="2" t="s">
        <v>77</v>
      </c>
      <c r="B30" s="2" t="s">
        <v>25</v>
      </c>
      <c r="C30" s="14">
        <f>INDEX('Data - Expenditures'!$C$2:$R$53,MATCH($B30,'Data - Expenditures'!$B$2:$B$53,0),MATCH($H$1,'Data - Expenditures'!$C$1:$R$1,0))</f>
        <v>2142</v>
      </c>
      <c r="D30" s="11">
        <f t="shared" si="0"/>
        <v>141119</v>
      </c>
      <c r="E30" s="16">
        <f>INDEX('Data - Charges'!$C$2:$R$53,MATCH($B30,'Data - Charges'!$B$2:$B$53,0),MATCH($H$1,'Data - Charges'!$C$1:$R$1,0))</f>
        <v>138977</v>
      </c>
      <c r="F30" s="5">
        <f t="shared" si="1"/>
        <v>98.482132101276235</v>
      </c>
    </row>
    <row r="31" spans="1:6">
      <c r="A31" s="2" t="s">
        <v>78</v>
      </c>
      <c r="B31" s="2" t="s">
        <v>26</v>
      </c>
      <c r="C31" s="14">
        <f>INDEX('Data - Expenditures'!$C$2:$R$53,MATCH($B31,'Data - Expenditures'!$B$2:$B$53,0),MATCH($H$1,'Data - Expenditures'!$C$1:$R$1,0))</f>
        <v>0</v>
      </c>
      <c r="D31" s="11">
        <f t="shared" si="0"/>
        <v>0</v>
      </c>
      <c r="E31" s="16">
        <f>INDEX('Data - Charges'!$C$2:$R$53,MATCH($B31,'Data - Charges'!$B$2:$B$53,0),MATCH($H$1,'Data - Charges'!$C$1:$R$1,0))</f>
        <v>0</v>
      </c>
      <c r="F31" s="5" t="s">
        <v>143</v>
      </c>
    </row>
    <row r="32" spans="1:6">
      <c r="A32" s="2" t="s">
        <v>79</v>
      </c>
      <c r="B32" s="2" t="s">
        <v>27</v>
      </c>
      <c r="C32" s="14">
        <f>INDEX('Data - Expenditures'!$C$2:$R$53,MATCH($B32,'Data - Expenditures'!$B$2:$B$53,0),MATCH($H$1,'Data - Expenditures'!$C$1:$R$1,0))</f>
        <v>18005</v>
      </c>
      <c r="D32" s="11">
        <f t="shared" si="0"/>
        <v>285813</v>
      </c>
      <c r="E32" s="16">
        <f>INDEX('Data - Charges'!$C$2:$R$53,MATCH($B32,'Data - Charges'!$B$2:$B$53,0),MATCH($H$1,'Data - Charges'!$C$1:$R$1,0))</f>
        <v>267808</v>
      </c>
      <c r="F32" s="5">
        <f t="shared" si="1"/>
        <v>93.700426502643339</v>
      </c>
    </row>
    <row r="33" spans="1:6">
      <c r="A33" s="2" t="s">
        <v>80</v>
      </c>
      <c r="B33" s="2" t="s">
        <v>28</v>
      </c>
      <c r="C33" s="14">
        <f>INDEX('Data - Expenditures'!$C$2:$R$53,MATCH($B33,'Data - Expenditures'!$B$2:$B$53,0),MATCH($H$1,'Data - Expenditures'!$C$1:$R$1,0))</f>
        <v>0</v>
      </c>
      <c r="D33" s="11">
        <f t="shared" si="0"/>
        <v>0</v>
      </c>
      <c r="E33" s="16">
        <f>INDEX('Data - Charges'!$C$2:$R$53,MATCH($B33,'Data - Charges'!$B$2:$B$53,0),MATCH($H$1,'Data - Charges'!$C$1:$R$1,0))</f>
        <v>0</v>
      </c>
      <c r="F33" s="5" t="s">
        <v>143</v>
      </c>
    </row>
    <row r="34" spans="1:6">
      <c r="A34" s="2" t="s">
        <v>81</v>
      </c>
      <c r="B34" s="2" t="s">
        <v>29</v>
      </c>
      <c r="C34" s="14">
        <f>INDEX('Data - Expenditures'!$C$2:$R$53,MATCH($B34,'Data - Expenditures'!$B$2:$B$53,0),MATCH($H$1,'Data - Expenditures'!$C$1:$R$1,0))</f>
        <v>0</v>
      </c>
      <c r="D34" s="11">
        <f t="shared" si="0"/>
        <v>0</v>
      </c>
      <c r="E34" s="16">
        <f>INDEX('Data - Charges'!$C$2:$R$53,MATCH($B34,'Data - Charges'!$B$2:$B$53,0),MATCH($H$1,'Data - Charges'!$C$1:$R$1,0))</f>
        <v>0</v>
      </c>
      <c r="F34" s="5" t="s">
        <v>143</v>
      </c>
    </row>
    <row r="35" spans="1:6">
      <c r="A35" s="2" t="s">
        <v>82</v>
      </c>
      <c r="B35" s="2" t="s">
        <v>30</v>
      </c>
      <c r="C35" s="14">
        <f>INDEX('Data - Expenditures'!$C$2:$R$53,MATCH($B35,'Data - Expenditures'!$B$2:$B$53,0),MATCH($H$1,'Data - Expenditures'!$C$1:$R$1,0))</f>
        <v>0</v>
      </c>
      <c r="D35" s="11">
        <f t="shared" si="0"/>
        <v>0</v>
      </c>
      <c r="E35" s="16">
        <f>INDEX('Data - Charges'!$C$2:$R$53,MATCH($B35,'Data - Charges'!$B$2:$B$53,0),MATCH($H$1,'Data - Charges'!$C$1:$R$1,0))</f>
        <v>0</v>
      </c>
      <c r="F35" s="5" t="s">
        <v>143</v>
      </c>
    </row>
    <row r="36" spans="1:6">
      <c r="A36" s="2" t="s">
        <v>83</v>
      </c>
      <c r="B36" s="2" t="s">
        <v>31</v>
      </c>
      <c r="C36" s="14">
        <f>INDEX('Data - Expenditures'!$C$2:$R$53,MATCH($B36,'Data - Expenditures'!$B$2:$B$53,0),MATCH($H$1,'Data - Expenditures'!$C$1:$R$1,0))</f>
        <v>-8067</v>
      </c>
      <c r="D36" s="11">
        <f t="shared" si="0"/>
        <v>67891</v>
      </c>
      <c r="E36" s="16">
        <f>INDEX('Data - Charges'!$C$2:$R$53,MATCH($B36,'Data - Charges'!$B$2:$B$53,0),MATCH($H$1,'Data - Charges'!$C$1:$R$1,0))</f>
        <v>75958</v>
      </c>
      <c r="F36" s="5">
        <f t="shared" si="1"/>
        <v>111.88228189303442</v>
      </c>
    </row>
    <row r="37" spans="1:6">
      <c r="A37" s="2" t="s">
        <v>84</v>
      </c>
      <c r="B37" s="2" t="s">
        <v>32</v>
      </c>
      <c r="C37" s="14">
        <f>INDEX('Data - Expenditures'!$C$2:$R$53,MATCH($B37,'Data - Expenditures'!$B$2:$B$53,0),MATCH($H$1,'Data - Expenditures'!$C$1:$R$1,0))</f>
        <v>5041</v>
      </c>
      <c r="D37" s="11">
        <f t="shared" si="0"/>
        <v>16797</v>
      </c>
      <c r="E37" s="16">
        <f>INDEX('Data - Charges'!$C$2:$R$53,MATCH($B37,'Data - Charges'!$B$2:$B$53,0),MATCH($H$1,'Data - Charges'!$C$1:$R$1,0))</f>
        <v>11756</v>
      </c>
      <c r="F37" s="5">
        <f t="shared" si="1"/>
        <v>69.988688456271959</v>
      </c>
    </row>
    <row r="38" spans="1:6">
      <c r="A38" s="2" t="s">
        <v>85</v>
      </c>
      <c r="B38" s="2" t="s">
        <v>33</v>
      </c>
      <c r="C38" s="14">
        <f>INDEX('Data - Expenditures'!$C$2:$R$53,MATCH($B38,'Data - Expenditures'!$B$2:$B$53,0),MATCH($H$1,'Data - Expenditures'!$C$1:$R$1,0))</f>
        <v>-14358</v>
      </c>
      <c r="D38" s="11">
        <f t="shared" si="0"/>
        <v>88198</v>
      </c>
      <c r="E38" s="16">
        <f>INDEX('Data - Charges'!$C$2:$R$53,MATCH($B38,'Data - Charges'!$B$2:$B$53,0),MATCH($H$1,'Data - Charges'!$C$1:$R$1,0))</f>
        <v>102556</v>
      </c>
      <c r="F38" s="5">
        <f t="shared" si="1"/>
        <v>116.27928070931313</v>
      </c>
    </row>
    <row r="39" spans="1:6">
      <c r="A39" s="2" t="s">
        <v>86</v>
      </c>
      <c r="B39" s="2" t="s">
        <v>34</v>
      </c>
      <c r="C39" s="14">
        <f>INDEX('Data - Expenditures'!$C$2:$R$53,MATCH($B39,'Data - Expenditures'!$B$2:$B$53,0),MATCH($H$1,'Data - Expenditures'!$C$1:$R$1,0))</f>
        <v>-30</v>
      </c>
      <c r="D39" s="11">
        <f t="shared" si="0"/>
        <v>405</v>
      </c>
      <c r="E39" s="16">
        <f>INDEX('Data - Charges'!$C$2:$R$53,MATCH($B39,'Data - Charges'!$B$2:$B$53,0),MATCH($H$1,'Data - Charges'!$C$1:$R$1,0))</f>
        <v>435</v>
      </c>
      <c r="F39" s="5">
        <f t="shared" si="1"/>
        <v>107.40740740740742</v>
      </c>
    </row>
    <row r="40" spans="1:6">
      <c r="A40" s="2" t="s">
        <v>87</v>
      </c>
      <c r="B40" s="2" t="s">
        <v>35</v>
      </c>
      <c r="C40" s="14">
        <f>INDEX('Data - Expenditures'!$C$2:$R$53,MATCH($B40,'Data - Expenditures'!$B$2:$B$53,0),MATCH($H$1,'Data - Expenditures'!$C$1:$R$1,0))</f>
        <v>-3351</v>
      </c>
      <c r="D40" s="11">
        <f t="shared" si="0"/>
        <v>38986</v>
      </c>
      <c r="E40" s="16">
        <f>INDEX('Data - Charges'!$C$2:$R$53,MATCH($B40,'Data - Charges'!$B$2:$B$53,0),MATCH($H$1,'Data - Charges'!$C$1:$R$1,0))</f>
        <v>42337</v>
      </c>
      <c r="F40" s="5">
        <f t="shared" si="1"/>
        <v>108.5953932180783</v>
      </c>
    </row>
    <row r="41" spans="1:6">
      <c r="A41" s="2" t="s">
        <v>88</v>
      </c>
      <c r="B41" s="2" t="s">
        <v>36</v>
      </c>
      <c r="C41" s="14">
        <f>INDEX('Data - Expenditures'!$C$2:$R$53,MATCH($B41,'Data - Expenditures'!$B$2:$B$53,0),MATCH($H$1,'Data - Expenditures'!$C$1:$R$1,0))</f>
        <v>-3383</v>
      </c>
      <c r="D41" s="11">
        <f t="shared" si="0"/>
        <v>34088</v>
      </c>
      <c r="E41" s="16">
        <f>INDEX('Data - Charges'!$C$2:$R$53,MATCH($B41,'Data - Charges'!$B$2:$B$53,0),MATCH($H$1,'Data - Charges'!$C$1:$R$1,0))</f>
        <v>37471</v>
      </c>
      <c r="F41" s="5">
        <f t="shared" si="1"/>
        <v>109.92431354142221</v>
      </c>
    </row>
    <row r="42" spans="1:6">
      <c r="A42" s="2" t="s">
        <v>89</v>
      </c>
      <c r="B42" s="2" t="s">
        <v>37</v>
      </c>
      <c r="C42" s="14">
        <f>INDEX('Data - Expenditures'!$C$2:$R$53,MATCH($B42,'Data - Expenditures'!$B$2:$B$53,0),MATCH($H$1,'Data - Expenditures'!$C$1:$R$1,0))</f>
        <v>24</v>
      </c>
      <c r="D42" s="11">
        <f t="shared" si="0"/>
        <v>752</v>
      </c>
      <c r="E42" s="16">
        <f>INDEX('Data - Charges'!$C$2:$R$53,MATCH($B42,'Data - Charges'!$B$2:$B$53,0),MATCH($H$1,'Data - Charges'!$C$1:$R$1,0))</f>
        <v>728</v>
      </c>
      <c r="F42" s="5">
        <f t="shared" si="1"/>
        <v>96.808510638297875</v>
      </c>
    </row>
    <row r="43" spans="1:6">
      <c r="A43" s="2" t="s">
        <v>90</v>
      </c>
      <c r="B43" s="2" t="s">
        <v>38</v>
      </c>
      <c r="C43" s="14">
        <f>INDEX('Data - Expenditures'!$C$2:$R$53,MATCH($B43,'Data - Expenditures'!$B$2:$B$53,0),MATCH($H$1,'Data - Expenditures'!$C$1:$R$1,0))</f>
        <v>-87247</v>
      </c>
      <c r="D43" s="11">
        <f t="shared" si="0"/>
        <v>678792</v>
      </c>
      <c r="E43" s="16">
        <f>INDEX('Data - Charges'!$C$2:$R$53,MATCH($B43,'Data - Charges'!$B$2:$B$53,0),MATCH($H$1,'Data - Charges'!$C$1:$R$1,0))</f>
        <v>766039</v>
      </c>
      <c r="F43" s="5">
        <f t="shared" si="1"/>
        <v>112.85327464083255</v>
      </c>
    </row>
    <row r="44" spans="1:6">
      <c r="A44" s="2" t="s">
        <v>91</v>
      </c>
      <c r="B44" s="2" t="s">
        <v>39</v>
      </c>
      <c r="C44" s="14">
        <f>INDEX('Data - Expenditures'!$C$2:$R$53,MATCH($B44,'Data - Expenditures'!$B$2:$B$53,0),MATCH($H$1,'Data - Expenditures'!$C$1:$R$1,0))</f>
        <v>0</v>
      </c>
      <c r="D44" s="11">
        <f t="shared" si="0"/>
        <v>0</v>
      </c>
      <c r="E44" s="16">
        <f>INDEX('Data - Charges'!$C$2:$R$53,MATCH($B44,'Data - Charges'!$B$2:$B$53,0),MATCH($H$1,'Data - Charges'!$C$1:$R$1,0))</f>
        <v>0</v>
      </c>
      <c r="F44" s="5" t="s">
        <v>143</v>
      </c>
    </row>
    <row r="45" spans="1:6">
      <c r="A45" s="2" t="s">
        <v>92</v>
      </c>
      <c r="B45" s="2" t="s">
        <v>40</v>
      </c>
      <c r="C45" s="14">
        <f>INDEX('Data - Expenditures'!$C$2:$R$53,MATCH($B45,'Data - Expenditures'!$B$2:$B$53,0),MATCH($H$1,'Data - Expenditures'!$C$1:$R$1,0))</f>
        <v>-4650</v>
      </c>
      <c r="D45" s="11">
        <f t="shared" si="0"/>
        <v>223210</v>
      </c>
      <c r="E45" s="16">
        <f>INDEX('Data - Charges'!$C$2:$R$53,MATCH($B45,'Data - Charges'!$B$2:$B$53,0),MATCH($H$1,'Data - Charges'!$C$1:$R$1,0))</f>
        <v>227860</v>
      </c>
      <c r="F45" s="5">
        <f t="shared" si="1"/>
        <v>102.08323999820796</v>
      </c>
    </row>
    <row r="46" spans="1:6">
      <c r="A46" s="2" t="s">
        <v>93</v>
      </c>
      <c r="B46" s="2" t="s">
        <v>41</v>
      </c>
      <c r="C46" s="14">
        <f>INDEX('Data - Expenditures'!$C$2:$R$53,MATCH($B46,'Data - Expenditures'!$B$2:$B$53,0),MATCH($H$1,'Data - Expenditures'!$C$1:$R$1,0))</f>
        <v>-2469</v>
      </c>
      <c r="D46" s="11">
        <f t="shared" si="0"/>
        <v>11555</v>
      </c>
      <c r="E46" s="16">
        <f>INDEX('Data - Charges'!$C$2:$R$53,MATCH($B46,'Data - Charges'!$B$2:$B$53,0),MATCH($H$1,'Data - Charges'!$C$1:$R$1,0))</f>
        <v>14024</v>
      </c>
      <c r="F46" s="5">
        <f t="shared" si="1"/>
        <v>121.36737343141498</v>
      </c>
    </row>
    <row r="47" spans="1:6">
      <c r="A47" s="2" t="s">
        <v>94</v>
      </c>
      <c r="B47" s="2" t="s">
        <v>42</v>
      </c>
      <c r="C47" s="14">
        <f>INDEX('Data - Expenditures'!$C$2:$R$53,MATCH($B47,'Data - Expenditures'!$B$2:$B$53,0),MATCH($H$1,'Data - Expenditures'!$C$1:$R$1,0))</f>
        <v>-305955</v>
      </c>
      <c r="D47" s="11">
        <f t="shared" si="0"/>
        <v>991220</v>
      </c>
      <c r="E47" s="16">
        <f>INDEX('Data - Charges'!$C$2:$R$53,MATCH($B47,'Data - Charges'!$B$2:$B$53,0),MATCH($H$1,'Data - Charges'!$C$1:$R$1,0))</f>
        <v>1297175</v>
      </c>
      <c r="F47" s="5">
        <f t="shared" si="1"/>
        <v>130.86650793971066</v>
      </c>
    </row>
    <row r="48" spans="1:6">
      <c r="A48" s="2" t="s">
        <v>95</v>
      </c>
      <c r="B48" s="2" t="s">
        <v>43</v>
      </c>
      <c r="C48" s="14">
        <f>INDEX('Data - Expenditures'!$C$2:$R$53,MATCH($B48,'Data - Expenditures'!$B$2:$B$53,0),MATCH($H$1,'Data - Expenditures'!$C$1:$R$1,0))</f>
        <v>182814</v>
      </c>
      <c r="D48" s="11">
        <f t="shared" si="0"/>
        <v>493893</v>
      </c>
      <c r="E48" s="16">
        <f>INDEX('Data - Charges'!$C$2:$R$53,MATCH($B48,'Data - Charges'!$B$2:$B$53,0),MATCH($H$1,'Data - Charges'!$C$1:$R$1,0))</f>
        <v>311079</v>
      </c>
      <c r="F48" s="5">
        <f t="shared" si="1"/>
        <v>62.985100011540965</v>
      </c>
    </row>
    <row r="49" spans="1:6">
      <c r="A49" s="2" t="s">
        <v>97</v>
      </c>
      <c r="B49" s="2" t="s">
        <v>45</v>
      </c>
      <c r="C49" s="14">
        <f>INDEX('Data - Expenditures'!$C$2:$R$53,MATCH($B49,'Data - Expenditures'!$B$2:$B$53,0),MATCH($H$1,'Data - Expenditures'!$C$1:$R$1,0))</f>
        <v>-3612</v>
      </c>
      <c r="D49" s="11">
        <f t="shared" si="0"/>
        <v>7830</v>
      </c>
      <c r="E49" s="16">
        <f>INDEX('Data - Charges'!$C$2:$R$53,MATCH($B49,'Data - Charges'!$B$2:$B$53,0),MATCH($H$1,'Data - Charges'!$C$1:$R$1,0))</f>
        <v>11442</v>
      </c>
      <c r="F49" s="5">
        <f t="shared" si="1"/>
        <v>146.13026819923371</v>
      </c>
    </row>
    <row r="50" spans="1:6">
      <c r="A50" s="2" t="s">
        <v>98</v>
      </c>
      <c r="B50" s="2" t="s">
        <v>46</v>
      </c>
      <c r="C50" s="14">
        <f>INDEX('Data - Expenditures'!$C$2:$R$53,MATCH($B50,'Data - Expenditures'!$B$2:$B$53,0),MATCH($H$1,'Data - Expenditures'!$C$1:$R$1,0))</f>
        <v>0</v>
      </c>
      <c r="D50" s="11">
        <f t="shared" si="0"/>
        <v>0</v>
      </c>
      <c r="E50" s="16">
        <f>INDEX('Data - Charges'!$C$2:$R$53,MATCH($B50,'Data - Charges'!$B$2:$B$53,0),MATCH($H$1,'Data - Charges'!$C$1:$R$1,0))</f>
        <v>0</v>
      </c>
      <c r="F50" s="5" t="s">
        <v>143</v>
      </c>
    </row>
    <row r="51" spans="1:6">
      <c r="A51" s="2" t="s">
        <v>99</v>
      </c>
      <c r="B51" s="2" t="s">
        <v>47</v>
      </c>
      <c r="C51" s="14">
        <f>INDEX('Data - Expenditures'!$C$2:$R$53,MATCH($B51,'Data - Expenditures'!$B$2:$B$53,0),MATCH($H$1,'Data - Expenditures'!$C$1:$R$1,0))</f>
        <v>-9152</v>
      </c>
      <c r="D51" s="11">
        <f t="shared" si="0"/>
        <v>168260</v>
      </c>
      <c r="E51" s="16">
        <f>INDEX('Data - Charges'!$C$2:$R$53,MATCH($B51,'Data - Charges'!$B$2:$B$53,0),MATCH($H$1,'Data - Charges'!$C$1:$R$1,0))</f>
        <v>177412</v>
      </c>
      <c r="F51" s="5">
        <f t="shared" si="1"/>
        <v>105.43920123618209</v>
      </c>
    </row>
    <row r="52" spans="1:6">
      <c r="A52" s="2" t="s">
        <v>100</v>
      </c>
      <c r="B52" s="2" t="s">
        <v>48</v>
      </c>
      <c r="C52" s="14">
        <f>INDEX('Data - Expenditures'!$C$2:$R$53,MATCH($B52,'Data - Expenditures'!$B$2:$B$53,0),MATCH($H$1,'Data - Expenditures'!$C$1:$R$1,0))</f>
        <v>-716</v>
      </c>
      <c r="D52" s="11">
        <f t="shared" si="0"/>
        <v>9969</v>
      </c>
      <c r="E52" s="16">
        <f>INDEX('Data - Charges'!$C$2:$R$53,MATCH($B52,'Data - Charges'!$B$2:$B$53,0),MATCH($H$1,'Data - Charges'!$C$1:$R$1,0))</f>
        <v>10685</v>
      </c>
      <c r="F52" s="5">
        <f t="shared" si="1"/>
        <v>107.18226502156685</v>
      </c>
    </row>
    <row r="53" spans="1:6">
      <c r="A53" s="2" t="s">
        <v>101</v>
      </c>
      <c r="B53" s="2" t="s">
        <v>49</v>
      </c>
      <c r="C53" s="14">
        <f>INDEX('Data - Expenditures'!$C$2:$R$53,MATCH($B53,'Data - Expenditures'!$B$2:$B$53,0),MATCH($H$1,'Data - Expenditures'!$C$1:$R$1,0))</f>
        <v>-17</v>
      </c>
      <c r="D53" s="11">
        <f t="shared" si="0"/>
        <v>374</v>
      </c>
      <c r="E53" s="16">
        <f>INDEX('Data - Charges'!$C$2:$R$53,MATCH($B53,'Data - Charges'!$B$2:$B$53,0),MATCH($H$1,'Data - Charges'!$C$1:$R$1,0))</f>
        <v>391</v>
      </c>
      <c r="F53" s="5">
        <f t="shared" si="1"/>
        <v>104.54545454545455</v>
      </c>
    </row>
    <row r="54" spans="1:6">
      <c r="A54" s="2" t="s">
        <v>102</v>
      </c>
      <c r="B54" s="2" t="s">
        <v>50</v>
      </c>
      <c r="C54" s="14">
        <f>INDEX('Data - Expenditures'!$C$2:$R$53,MATCH($B54,'Data - Expenditures'!$B$2:$B$53,0),MATCH($H$1,'Data - Expenditures'!$C$1:$R$1,0))</f>
        <v>15</v>
      </c>
      <c r="D54" s="11">
        <f t="shared" si="0"/>
        <v>1621</v>
      </c>
      <c r="E54" s="16">
        <f>INDEX('Data - Charges'!$C$2:$R$53,MATCH($B54,'Data - Charges'!$B$2:$B$53,0),MATCH($H$1,'Data - Charges'!$C$1:$R$1,0))</f>
        <v>1606</v>
      </c>
      <c r="F54" s="5">
        <f t="shared" si="1"/>
        <v>99.07464528069093</v>
      </c>
    </row>
    <row r="55" spans="1:6">
      <c r="A55" s="3" t="s">
        <v>103</v>
      </c>
      <c r="B55" s="3" t="s">
        <v>51</v>
      </c>
      <c r="C55" s="15">
        <f>INDEX('Data - Expenditures'!$C$2:$R$53,MATCH($B55,'Data - Expenditures'!$B$2:$B$53,0),MATCH($H$1,'Data - Expenditures'!$C$1:$R$1,0))</f>
        <v>0</v>
      </c>
      <c r="D55" s="12">
        <f t="shared" si="0"/>
        <v>0</v>
      </c>
      <c r="E55" s="17">
        <f>INDEX('Data - Charges'!$C$2:$R$53,MATCH($B55,'Data - Charges'!$B$2:$B$53,0),MATCH($H$1,'Data - Charges'!$C$1:$R$1,0))</f>
        <v>0</v>
      </c>
      <c r="F55" s="6" t="s">
        <v>143</v>
      </c>
    </row>
    <row r="56" spans="1:6" ht="15" customHeight="1">
      <c r="A56" s="43" t="s">
        <v>128</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34" workbookViewId="0">
      <selection activeCell="G50" sqref="G50"/>
    </sheetView>
  </sheetViews>
  <sheetFormatPr defaultColWidth="11.42578125" defaultRowHeight="15"/>
  <cols>
    <col min="1" max="1" width="5.5703125" bestFit="1" customWidth="1"/>
    <col min="2" max="2" width="18.7109375" bestFit="1" customWidth="1"/>
    <col min="3" max="4" width="17.85546875" bestFit="1" customWidth="1"/>
    <col min="5" max="5" width="11.5703125" bestFit="1" customWidth="1"/>
    <col min="6" max="6" width="20.140625" customWidth="1"/>
  </cols>
  <sheetData>
    <row r="1" spans="1:10">
      <c r="A1" s="51" t="s">
        <v>155</v>
      </c>
      <c r="B1" s="52"/>
      <c r="C1" s="52"/>
      <c r="D1" s="52"/>
      <c r="E1" s="52"/>
      <c r="F1" s="53"/>
      <c r="H1" t="s">
        <v>152</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123710789</v>
      </c>
      <c r="D4" s="10">
        <f>C4+E4</f>
        <v>123710789</v>
      </c>
      <c r="E4" s="13">
        <f>INDEX('Data - Charges'!$C$2:$R$53,MATCH($B4,'Data - Charges'!$B$2:$B$53,0),MATCH($H$1,'Data - Charges'!$C$1:$R$1,0))</f>
        <v>0</v>
      </c>
      <c r="F4" s="4">
        <f>E4/D4*100</f>
        <v>0</v>
      </c>
    </row>
    <row r="5" spans="1:10">
      <c r="A5" s="2" t="s">
        <v>52</v>
      </c>
      <c r="B5" s="2" t="s">
        <v>0</v>
      </c>
      <c r="C5" s="14">
        <f>INDEX('Data - Expenditures'!$C$2:$R$53,MATCH($B5,'Data - Expenditures'!$B$2:$B$53,0),MATCH($H$1,'Data - Expenditures'!$C$1:$R$1,0))</f>
        <v>1467475</v>
      </c>
      <c r="D5" s="11">
        <f>C5+E5</f>
        <v>1467475</v>
      </c>
      <c r="E5" s="16">
        <f>INDEX('Data - Charges'!$C$2:$R$53,MATCH($B5,'Data - Charges'!$B$2:$B$53,0),MATCH($H$1,'Data - Charges'!$C$1:$R$1,0))</f>
        <v>0</v>
      </c>
      <c r="F5" s="5">
        <f>E5/D5*100</f>
        <v>0</v>
      </c>
    </row>
    <row r="6" spans="1:10">
      <c r="A6" s="2" t="s">
        <v>53</v>
      </c>
      <c r="B6" s="2" t="s">
        <v>1</v>
      </c>
      <c r="C6" s="14">
        <f>INDEX('Data - Expenditures'!$C$2:$R$53,MATCH($B6,'Data - Expenditures'!$B$2:$B$53,0),MATCH($H$1,'Data - Expenditures'!$C$1:$R$1,0))</f>
        <v>976258</v>
      </c>
      <c r="D6" s="11">
        <f t="shared" ref="D6:D55" si="0">C6+E6</f>
        <v>976258</v>
      </c>
      <c r="E6" s="16">
        <f>INDEX('Data - Charges'!$C$2:$R$53,MATCH($B6,'Data - Charges'!$B$2:$B$53,0),MATCH($H$1,'Data - Charges'!$C$1:$R$1,0))</f>
        <v>0</v>
      </c>
      <c r="F6" s="5">
        <f t="shared" ref="F6:F55" si="1">E6/D6*100</f>
        <v>0</v>
      </c>
    </row>
    <row r="7" spans="1:10">
      <c r="A7" s="2" t="s">
        <v>54</v>
      </c>
      <c r="B7" s="2" t="s">
        <v>2</v>
      </c>
      <c r="C7" s="14">
        <f>INDEX('Data - Expenditures'!$C$2:$R$53,MATCH($B7,'Data - Expenditures'!$B$2:$B$53,0),MATCH($H$1,'Data - Expenditures'!$C$1:$R$1,0))</f>
        <v>2151266</v>
      </c>
      <c r="D7" s="11">
        <f t="shared" si="0"/>
        <v>2151266</v>
      </c>
      <c r="E7" s="16">
        <f>INDEX('Data - Charges'!$C$2:$R$53,MATCH($B7,'Data - Charges'!$B$2:$B$53,0),MATCH($H$1,'Data - Charges'!$C$1:$R$1,0))</f>
        <v>0</v>
      </c>
      <c r="F7" s="5">
        <f>E7/D7*100</f>
        <v>0</v>
      </c>
    </row>
    <row r="8" spans="1:10">
      <c r="A8" s="2" t="s">
        <v>55</v>
      </c>
      <c r="B8" s="2" t="s">
        <v>3</v>
      </c>
      <c r="C8" s="14">
        <f>INDEX('Data - Expenditures'!$C$2:$R$53,MATCH($B8,'Data - Expenditures'!$B$2:$B$53,0),MATCH($H$1,'Data - Expenditures'!$C$1:$R$1,0))</f>
        <v>1018387</v>
      </c>
      <c r="D8" s="11">
        <f t="shared" si="0"/>
        <v>1018387</v>
      </c>
      <c r="E8" s="16">
        <f>INDEX('Data - Charges'!$C$2:$R$53,MATCH($B8,'Data - Charges'!$B$2:$B$53,0),MATCH($H$1,'Data - Charges'!$C$1:$R$1,0))</f>
        <v>0</v>
      </c>
      <c r="F8" s="5">
        <f t="shared" si="1"/>
        <v>0</v>
      </c>
    </row>
    <row r="9" spans="1:10">
      <c r="A9" s="2" t="s">
        <v>56</v>
      </c>
      <c r="B9" s="2" t="s">
        <v>4</v>
      </c>
      <c r="C9" s="14">
        <f>INDEX('Data - Expenditures'!$C$2:$R$53,MATCH($B9,'Data - Expenditures'!$B$2:$B$53,0),MATCH($H$1,'Data - Expenditures'!$C$1:$R$1,0))</f>
        <v>19892897</v>
      </c>
      <c r="D9" s="11">
        <f t="shared" si="0"/>
        <v>19892897</v>
      </c>
      <c r="E9" s="16">
        <f>INDEX('Data - Charges'!$C$2:$R$53,MATCH($B9,'Data - Charges'!$B$2:$B$53,0),MATCH($H$1,'Data - Charges'!$C$1:$R$1,0))</f>
        <v>0</v>
      </c>
      <c r="F9" s="5">
        <f t="shared" si="1"/>
        <v>0</v>
      </c>
    </row>
    <row r="10" spans="1:10">
      <c r="A10" s="2" t="s">
        <v>57</v>
      </c>
      <c r="B10" s="2" t="s">
        <v>5</v>
      </c>
      <c r="C10" s="14">
        <f>INDEX('Data - Expenditures'!$C$2:$R$53,MATCH($B10,'Data - Expenditures'!$B$2:$B$53,0),MATCH($H$1,'Data - Expenditures'!$C$1:$R$1,0))</f>
        <v>2374834</v>
      </c>
      <c r="D10" s="11">
        <f t="shared" si="0"/>
        <v>2374834</v>
      </c>
      <c r="E10" s="16">
        <f>INDEX('Data - Charges'!$C$2:$R$53,MATCH($B10,'Data - Charges'!$B$2:$B$53,0),MATCH($H$1,'Data - Charges'!$C$1:$R$1,0))</f>
        <v>0</v>
      </c>
      <c r="F10" s="5">
        <f t="shared" si="1"/>
        <v>0</v>
      </c>
    </row>
    <row r="11" spans="1:10">
      <c r="A11" s="2" t="s">
        <v>58</v>
      </c>
      <c r="B11" s="2" t="s">
        <v>6</v>
      </c>
      <c r="C11" s="14">
        <f>INDEX('Data - Expenditures'!$C$2:$R$53,MATCH($B11,'Data - Expenditures'!$B$2:$B$53,0),MATCH($H$1,'Data - Expenditures'!$C$1:$R$1,0))</f>
        <v>1788417</v>
      </c>
      <c r="D11" s="11">
        <f t="shared" si="0"/>
        <v>1788417</v>
      </c>
      <c r="E11" s="16">
        <f>INDEX('Data - Charges'!$C$2:$R$53,MATCH($B11,'Data - Charges'!$B$2:$B$53,0),MATCH($H$1,'Data - Charges'!$C$1:$R$1,0))</f>
        <v>0</v>
      </c>
      <c r="F11" s="5">
        <f t="shared" si="1"/>
        <v>0</v>
      </c>
    </row>
    <row r="12" spans="1:10">
      <c r="A12" s="2" t="s">
        <v>59</v>
      </c>
      <c r="B12" s="2" t="s">
        <v>7</v>
      </c>
      <c r="C12" s="14">
        <f>INDEX('Data - Expenditures'!$C$2:$R$53,MATCH($B12,'Data - Expenditures'!$B$2:$B$53,0),MATCH($H$1,'Data - Expenditures'!$C$1:$R$1,0))</f>
        <v>588305</v>
      </c>
      <c r="D12" s="11">
        <f t="shared" si="0"/>
        <v>588305</v>
      </c>
      <c r="E12" s="16">
        <f>INDEX('Data - Charges'!$C$2:$R$53,MATCH($B12,'Data - Charges'!$B$2:$B$53,0),MATCH($H$1,'Data - Charges'!$C$1:$R$1,0))</f>
        <v>0</v>
      </c>
      <c r="F12" s="5">
        <f t="shared" si="1"/>
        <v>0</v>
      </c>
    </row>
    <row r="13" spans="1:10">
      <c r="A13" s="2" t="s">
        <v>60</v>
      </c>
      <c r="B13" s="2" t="s">
        <v>8</v>
      </c>
      <c r="C13" s="14">
        <f>INDEX('Data - Expenditures'!$C$2:$R$53,MATCH($B13,'Data - Expenditures'!$B$2:$B$53,0),MATCH($H$1,'Data - Expenditures'!$C$1:$R$1,0))</f>
        <v>440064</v>
      </c>
      <c r="D13" s="11">
        <f t="shared" si="0"/>
        <v>440064</v>
      </c>
      <c r="E13" s="16">
        <f>INDEX('Data - Charges'!$C$2:$R$53,MATCH($B13,'Data - Charges'!$B$2:$B$53,0),MATCH($H$1,'Data - Charges'!$C$1:$R$1,0))</f>
        <v>0</v>
      </c>
      <c r="F13" s="5">
        <f t="shared" si="1"/>
        <v>0</v>
      </c>
    </row>
    <row r="14" spans="1:10">
      <c r="A14" s="2" t="s">
        <v>61</v>
      </c>
      <c r="B14" s="2" t="s">
        <v>9</v>
      </c>
      <c r="C14" s="14">
        <f>INDEX('Data - Expenditures'!$C$2:$R$53,MATCH($B14,'Data - Expenditures'!$B$2:$B$53,0),MATCH($H$1,'Data - Expenditures'!$C$1:$R$1,0))</f>
        <v>6557459</v>
      </c>
      <c r="D14" s="11">
        <f t="shared" si="0"/>
        <v>6557459</v>
      </c>
      <c r="E14" s="16">
        <f>INDEX('Data - Charges'!$C$2:$R$53,MATCH($B14,'Data - Charges'!$B$2:$B$53,0),MATCH($H$1,'Data - Charges'!$C$1:$R$1,0))</f>
        <v>0</v>
      </c>
      <c r="F14" s="5">
        <f t="shared" si="1"/>
        <v>0</v>
      </c>
    </row>
    <row r="15" spans="1:10">
      <c r="A15" s="2" t="s">
        <v>62</v>
      </c>
      <c r="B15" s="2" t="s">
        <v>10</v>
      </c>
      <c r="C15" s="14">
        <f>INDEX('Data - Expenditures'!$C$2:$R$53,MATCH($B15,'Data - Expenditures'!$B$2:$B$53,0),MATCH($H$1,'Data - Expenditures'!$C$1:$R$1,0))</f>
        <v>3353868</v>
      </c>
      <c r="D15" s="11">
        <f t="shared" si="0"/>
        <v>3353868</v>
      </c>
      <c r="E15" s="16">
        <f>INDEX('Data - Charges'!$C$2:$R$53,MATCH($B15,'Data - Charges'!$B$2:$B$53,0),MATCH($H$1,'Data - Charges'!$C$1:$R$1,0))</f>
        <v>0</v>
      </c>
      <c r="F15" s="5">
        <f t="shared" si="1"/>
        <v>0</v>
      </c>
    </row>
    <row r="16" spans="1:10">
      <c r="A16" s="2" t="s">
        <v>63</v>
      </c>
      <c r="B16" s="2" t="s">
        <v>11</v>
      </c>
      <c r="C16" s="14">
        <f>INDEX('Data - Expenditures'!$C$2:$R$53,MATCH($B16,'Data - Expenditures'!$B$2:$B$53,0),MATCH($H$1,'Data - Expenditures'!$C$1:$R$1,0))</f>
        <v>689442</v>
      </c>
      <c r="D16" s="11">
        <f t="shared" si="0"/>
        <v>689442</v>
      </c>
      <c r="E16" s="16">
        <f>INDEX('Data - Charges'!$C$2:$R$53,MATCH($B16,'Data - Charges'!$B$2:$B$53,0),MATCH($H$1,'Data - Charges'!$C$1:$R$1,0))</f>
        <v>0</v>
      </c>
      <c r="F16" s="5">
        <f t="shared" si="1"/>
        <v>0</v>
      </c>
    </row>
    <row r="17" spans="1:6">
      <c r="A17" s="2" t="s">
        <v>64</v>
      </c>
      <c r="B17" s="2" t="s">
        <v>12</v>
      </c>
      <c r="C17" s="14">
        <f>INDEX('Data - Expenditures'!$C$2:$R$53,MATCH($B17,'Data - Expenditures'!$B$2:$B$53,0),MATCH($H$1,'Data - Expenditures'!$C$1:$R$1,0))</f>
        <v>575922</v>
      </c>
      <c r="D17" s="11">
        <f t="shared" si="0"/>
        <v>575922</v>
      </c>
      <c r="E17" s="16">
        <f>INDEX('Data - Charges'!$C$2:$R$53,MATCH($B17,'Data - Charges'!$B$2:$B$53,0),MATCH($H$1,'Data - Charges'!$C$1:$R$1,0))</f>
        <v>0</v>
      </c>
      <c r="F17" s="5">
        <f t="shared" si="1"/>
        <v>0</v>
      </c>
    </row>
    <row r="18" spans="1:6">
      <c r="A18" s="2" t="s">
        <v>65</v>
      </c>
      <c r="B18" s="2" t="s">
        <v>13</v>
      </c>
      <c r="C18" s="14">
        <f>INDEX('Data - Expenditures'!$C$2:$R$53,MATCH($B18,'Data - Expenditures'!$B$2:$B$53,0),MATCH($H$1,'Data - Expenditures'!$C$1:$R$1,0))</f>
        <v>4757663</v>
      </c>
      <c r="D18" s="11">
        <f t="shared" si="0"/>
        <v>4757663</v>
      </c>
      <c r="E18" s="16">
        <f>INDEX('Data - Charges'!$C$2:$R$53,MATCH($B18,'Data - Charges'!$B$2:$B$53,0),MATCH($H$1,'Data - Charges'!$C$1:$R$1,0))</f>
        <v>0</v>
      </c>
      <c r="F18" s="5">
        <f t="shared" si="1"/>
        <v>0</v>
      </c>
    </row>
    <row r="19" spans="1:6">
      <c r="A19" s="2" t="s">
        <v>66</v>
      </c>
      <c r="B19" s="2" t="s">
        <v>14</v>
      </c>
      <c r="C19" s="14">
        <f>INDEX('Data - Expenditures'!$C$2:$R$53,MATCH($B19,'Data - Expenditures'!$B$2:$B$53,0),MATCH($H$1,'Data - Expenditures'!$C$1:$R$1,0))</f>
        <v>1903391</v>
      </c>
      <c r="D19" s="11">
        <f t="shared" si="0"/>
        <v>1903391</v>
      </c>
      <c r="E19" s="16">
        <f>INDEX('Data - Charges'!$C$2:$R$53,MATCH($B19,'Data - Charges'!$B$2:$B$53,0),MATCH($H$1,'Data - Charges'!$C$1:$R$1,0))</f>
        <v>0</v>
      </c>
      <c r="F19" s="5">
        <f t="shared" si="1"/>
        <v>0</v>
      </c>
    </row>
    <row r="20" spans="1:6">
      <c r="A20" s="2" t="s">
        <v>67</v>
      </c>
      <c r="B20" s="2" t="s">
        <v>15</v>
      </c>
      <c r="C20" s="14">
        <f>INDEX('Data - Expenditures'!$C$2:$R$53,MATCH($B20,'Data - Expenditures'!$B$2:$B$53,0),MATCH($H$1,'Data - Expenditures'!$C$1:$R$1,0))</f>
        <v>1024949</v>
      </c>
      <c r="D20" s="11">
        <f t="shared" si="0"/>
        <v>1024949</v>
      </c>
      <c r="E20" s="16">
        <f>INDEX('Data - Charges'!$C$2:$R$53,MATCH($B20,'Data - Charges'!$B$2:$B$53,0),MATCH($H$1,'Data - Charges'!$C$1:$R$1,0))</f>
        <v>0</v>
      </c>
      <c r="F20" s="5">
        <f t="shared" si="1"/>
        <v>0</v>
      </c>
    </row>
    <row r="21" spans="1:6">
      <c r="A21" s="2" t="s">
        <v>68</v>
      </c>
      <c r="B21" s="2" t="s">
        <v>16</v>
      </c>
      <c r="C21" s="14">
        <f>INDEX('Data - Expenditures'!$C$2:$R$53,MATCH($B21,'Data - Expenditures'!$B$2:$B$53,0),MATCH($H$1,'Data - Expenditures'!$C$1:$R$1,0))</f>
        <v>1107374</v>
      </c>
      <c r="D21" s="11">
        <f t="shared" si="0"/>
        <v>1107374</v>
      </c>
      <c r="E21" s="16">
        <f>INDEX('Data - Charges'!$C$2:$R$53,MATCH($B21,'Data - Charges'!$B$2:$B$53,0),MATCH($H$1,'Data - Charges'!$C$1:$R$1,0))</f>
        <v>0</v>
      </c>
      <c r="F21" s="5">
        <f t="shared" si="1"/>
        <v>0</v>
      </c>
    </row>
    <row r="22" spans="1:6">
      <c r="A22" s="2" t="s">
        <v>69</v>
      </c>
      <c r="B22" s="2" t="s">
        <v>17</v>
      </c>
      <c r="C22" s="14">
        <f>INDEX('Data - Expenditures'!$C$2:$R$53,MATCH($B22,'Data - Expenditures'!$B$2:$B$53,0),MATCH($H$1,'Data - Expenditures'!$C$1:$R$1,0))</f>
        <v>1460155</v>
      </c>
      <c r="D22" s="11">
        <f t="shared" si="0"/>
        <v>1460155</v>
      </c>
      <c r="E22" s="16">
        <f>INDEX('Data - Charges'!$C$2:$R$53,MATCH($B22,'Data - Charges'!$B$2:$B$53,0),MATCH($H$1,'Data - Charges'!$C$1:$R$1,0))</f>
        <v>0</v>
      </c>
      <c r="F22" s="5">
        <f t="shared" si="1"/>
        <v>0</v>
      </c>
    </row>
    <row r="23" spans="1:6">
      <c r="A23" s="2" t="s">
        <v>70</v>
      </c>
      <c r="B23" s="2" t="s">
        <v>18</v>
      </c>
      <c r="C23" s="14">
        <f>INDEX('Data - Expenditures'!$C$2:$R$53,MATCH($B23,'Data - Expenditures'!$B$2:$B$53,0),MATCH($H$1,'Data - Expenditures'!$C$1:$R$1,0))</f>
        <v>2129864</v>
      </c>
      <c r="D23" s="11">
        <f t="shared" si="0"/>
        <v>2129864</v>
      </c>
      <c r="E23" s="16">
        <f>INDEX('Data - Charges'!$C$2:$R$53,MATCH($B23,'Data - Charges'!$B$2:$B$53,0),MATCH($H$1,'Data - Charges'!$C$1:$R$1,0))</f>
        <v>0</v>
      </c>
      <c r="F23" s="5">
        <f t="shared" si="1"/>
        <v>0</v>
      </c>
    </row>
    <row r="24" spans="1:6">
      <c r="A24" s="2" t="s">
        <v>71</v>
      </c>
      <c r="B24" s="2" t="s">
        <v>19</v>
      </c>
      <c r="C24" s="14">
        <f>INDEX('Data - Expenditures'!$C$2:$R$53,MATCH($B24,'Data - Expenditures'!$B$2:$B$53,0),MATCH($H$1,'Data - Expenditures'!$C$1:$R$1,0))</f>
        <v>499640</v>
      </c>
      <c r="D24" s="11">
        <f t="shared" si="0"/>
        <v>499640</v>
      </c>
      <c r="E24" s="16">
        <f>INDEX('Data - Charges'!$C$2:$R$53,MATCH($B24,'Data - Charges'!$B$2:$B$53,0),MATCH($H$1,'Data - Charges'!$C$1:$R$1,0))</f>
        <v>0</v>
      </c>
      <c r="F24" s="5">
        <f t="shared" si="1"/>
        <v>0</v>
      </c>
    </row>
    <row r="25" spans="1:6">
      <c r="A25" s="2" t="s">
        <v>72</v>
      </c>
      <c r="B25" s="2" t="s">
        <v>20</v>
      </c>
      <c r="C25" s="14">
        <f>INDEX('Data - Expenditures'!$C$2:$R$53,MATCH($B25,'Data - Expenditures'!$B$2:$B$53,0),MATCH($H$1,'Data - Expenditures'!$C$1:$R$1,0))</f>
        <v>2727900</v>
      </c>
      <c r="D25" s="11">
        <f t="shared" si="0"/>
        <v>2727900</v>
      </c>
      <c r="E25" s="16">
        <f>INDEX('Data - Charges'!$C$2:$R$53,MATCH($B25,'Data - Charges'!$B$2:$B$53,0),MATCH($H$1,'Data - Charges'!$C$1:$R$1,0))</f>
        <v>0</v>
      </c>
      <c r="F25" s="5">
        <f t="shared" si="1"/>
        <v>0</v>
      </c>
    </row>
    <row r="26" spans="1:6">
      <c r="A26" s="2" t="s">
        <v>73</v>
      </c>
      <c r="B26" s="2" t="s">
        <v>21</v>
      </c>
      <c r="C26" s="14">
        <f>INDEX('Data - Expenditures'!$C$2:$R$53,MATCH($B26,'Data - Expenditures'!$B$2:$B$53,0),MATCH($H$1,'Data - Expenditures'!$C$1:$R$1,0))</f>
        <v>2554585</v>
      </c>
      <c r="D26" s="11">
        <f t="shared" si="0"/>
        <v>2554585</v>
      </c>
      <c r="E26" s="16">
        <f>INDEX('Data - Charges'!$C$2:$R$53,MATCH($B26,'Data - Charges'!$B$2:$B$53,0),MATCH($H$1,'Data - Charges'!$C$1:$R$1,0))</f>
        <v>0</v>
      </c>
      <c r="F26" s="5">
        <f t="shared" si="1"/>
        <v>0</v>
      </c>
    </row>
    <row r="27" spans="1:6">
      <c r="A27" s="2" t="s">
        <v>74</v>
      </c>
      <c r="B27" s="2" t="s">
        <v>22</v>
      </c>
      <c r="C27" s="14">
        <f>INDEX('Data - Expenditures'!$C$2:$R$53,MATCH($B27,'Data - Expenditures'!$B$2:$B$53,0),MATCH($H$1,'Data - Expenditures'!$C$1:$R$1,0))</f>
        <v>2845482</v>
      </c>
      <c r="D27" s="11">
        <f t="shared" si="0"/>
        <v>2845482</v>
      </c>
      <c r="E27" s="16">
        <f>INDEX('Data - Charges'!$C$2:$R$53,MATCH($B27,'Data - Charges'!$B$2:$B$53,0),MATCH($H$1,'Data - Charges'!$C$1:$R$1,0))</f>
        <v>0</v>
      </c>
      <c r="F27" s="5">
        <f t="shared" si="1"/>
        <v>0</v>
      </c>
    </row>
    <row r="28" spans="1:6">
      <c r="A28" s="2" t="s">
        <v>75</v>
      </c>
      <c r="B28" s="2" t="s">
        <v>23</v>
      </c>
      <c r="C28" s="14">
        <f>INDEX('Data - Expenditures'!$C$2:$R$53,MATCH($B28,'Data - Expenditures'!$B$2:$B$53,0),MATCH($H$1,'Data - Expenditures'!$C$1:$R$1,0))</f>
        <v>2089381</v>
      </c>
      <c r="D28" s="11">
        <f t="shared" si="0"/>
        <v>2089381</v>
      </c>
      <c r="E28" s="16">
        <f>INDEX('Data - Charges'!$C$2:$R$53,MATCH($B28,'Data - Charges'!$B$2:$B$53,0),MATCH($H$1,'Data - Charges'!$C$1:$R$1,0))</f>
        <v>0</v>
      </c>
      <c r="F28" s="5">
        <f t="shared" si="1"/>
        <v>0</v>
      </c>
    </row>
    <row r="29" spans="1:6">
      <c r="A29" s="2" t="s">
        <v>76</v>
      </c>
      <c r="B29" s="2" t="s">
        <v>24</v>
      </c>
      <c r="C29" s="14">
        <f>INDEX('Data - Expenditures'!$C$2:$R$53,MATCH($B29,'Data - Expenditures'!$B$2:$B$53,0),MATCH($H$1,'Data - Expenditures'!$C$1:$R$1,0))</f>
        <v>1003451</v>
      </c>
      <c r="D29" s="11">
        <f t="shared" si="0"/>
        <v>1003451</v>
      </c>
      <c r="E29" s="16">
        <f>INDEX('Data - Charges'!$C$2:$R$53,MATCH($B29,'Data - Charges'!$B$2:$B$53,0),MATCH($H$1,'Data - Charges'!$C$1:$R$1,0))</f>
        <v>0</v>
      </c>
      <c r="F29" s="5">
        <f t="shared" si="1"/>
        <v>0</v>
      </c>
    </row>
    <row r="30" spans="1:6">
      <c r="A30" s="2" t="s">
        <v>77</v>
      </c>
      <c r="B30" s="2" t="s">
        <v>25</v>
      </c>
      <c r="C30" s="14">
        <f>INDEX('Data - Expenditures'!$C$2:$R$53,MATCH($B30,'Data - Expenditures'!$B$2:$B$53,0),MATCH($H$1,'Data - Expenditures'!$C$1:$R$1,0))</f>
        <v>1501085</v>
      </c>
      <c r="D30" s="11">
        <f t="shared" si="0"/>
        <v>1501085</v>
      </c>
      <c r="E30" s="16">
        <f>INDEX('Data - Charges'!$C$2:$R$53,MATCH($B30,'Data - Charges'!$B$2:$B$53,0),MATCH($H$1,'Data - Charges'!$C$1:$R$1,0))</f>
        <v>0</v>
      </c>
      <c r="F30" s="5">
        <f t="shared" si="1"/>
        <v>0</v>
      </c>
    </row>
    <row r="31" spans="1:6">
      <c r="A31" s="2" t="s">
        <v>78</v>
      </c>
      <c r="B31" s="2" t="s">
        <v>26</v>
      </c>
      <c r="C31" s="14">
        <f>INDEX('Data - Expenditures'!$C$2:$R$53,MATCH($B31,'Data - Expenditures'!$B$2:$B$53,0),MATCH($H$1,'Data - Expenditures'!$C$1:$R$1,0))</f>
        <v>536191</v>
      </c>
      <c r="D31" s="11">
        <f t="shared" si="0"/>
        <v>536191</v>
      </c>
      <c r="E31" s="16">
        <f>INDEX('Data - Charges'!$C$2:$R$53,MATCH($B31,'Data - Charges'!$B$2:$B$53,0),MATCH($H$1,'Data - Charges'!$C$1:$R$1,0))</f>
        <v>0</v>
      </c>
      <c r="F31" s="5">
        <f t="shared" si="1"/>
        <v>0</v>
      </c>
    </row>
    <row r="32" spans="1:6">
      <c r="A32" s="2" t="s">
        <v>79</v>
      </c>
      <c r="B32" s="2" t="s">
        <v>27</v>
      </c>
      <c r="C32" s="14">
        <f>INDEX('Data - Expenditures'!$C$2:$R$53,MATCH($B32,'Data - Expenditures'!$B$2:$B$53,0),MATCH($H$1,'Data - Expenditures'!$C$1:$R$1,0))</f>
        <v>577548</v>
      </c>
      <c r="D32" s="11">
        <f t="shared" si="0"/>
        <v>577548</v>
      </c>
      <c r="E32" s="16">
        <f>INDEX('Data - Charges'!$C$2:$R$53,MATCH($B32,'Data - Charges'!$B$2:$B$53,0),MATCH($H$1,'Data - Charges'!$C$1:$R$1,0))</f>
        <v>0</v>
      </c>
      <c r="F32" s="5">
        <f t="shared" si="1"/>
        <v>0</v>
      </c>
    </row>
    <row r="33" spans="1:6">
      <c r="A33" s="2" t="s">
        <v>80</v>
      </c>
      <c r="B33" s="2" t="s">
        <v>28</v>
      </c>
      <c r="C33" s="14">
        <f>INDEX('Data - Expenditures'!$C$2:$R$53,MATCH($B33,'Data - Expenditures'!$B$2:$B$53,0),MATCH($H$1,'Data - Expenditures'!$C$1:$R$1,0))</f>
        <v>1221274</v>
      </c>
      <c r="D33" s="11">
        <f t="shared" si="0"/>
        <v>1221274</v>
      </c>
      <c r="E33" s="16">
        <f>INDEX('Data - Charges'!$C$2:$R$53,MATCH($B33,'Data - Charges'!$B$2:$B$53,0),MATCH($H$1,'Data - Charges'!$C$1:$R$1,0))</f>
        <v>0</v>
      </c>
      <c r="F33" s="5">
        <f t="shared" si="1"/>
        <v>0</v>
      </c>
    </row>
    <row r="34" spans="1:6">
      <c r="A34" s="2" t="s">
        <v>81</v>
      </c>
      <c r="B34" s="2" t="s">
        <v>29</v>
      </c>
      <c r="C34" s="14">
        <f>INDEX('Data - Expenditures'!$C$2:$R$53,MATCH($B34,'Data - Expenditures'!$B$2:$B$53,0),MATCH($H$1,'Data - Expenditures'!$C$1:$R$1,0))</f>
        <v>511062</v>
      </c>
      <c r="D34" s="11">
        <f t="shared" si="0"/>
        <v>511062</v>
      </c>
      <c r="E34" s="16">
        <f>INDEX('Data - Charges'!$C$2:$R$53,MATCH($B34,'Data - Charges'!$B$2:$B$53,0),MATCH($H$1,'Data - Charges'!$C$1:$R$1,0))</f>
        <v>0</v>
      </c>
      <c r="F34" s="5">
        <f t="shared" si="1"/>
        <v>0</v>
      </c>
    </row>
    <row r="35" spans="1:6">
      <c r="A35" s="2" t="s">
        <v>82</v>
      </c>
      <c r="B35" s="2" t="s">
        <v>30</v>
      </c>
      <c r="C35" s="14">
        <f>INDEX('Data - Expenditures'!$C$2:$R$53,MATCH($B35,'Data - Expenditures'!$B$2:$B$53,0),MATCH($H$1,'Data - Expenditures'!$C$1:$R$1,0))</f>
        <v>3364941</v>
      </c>
      <c r="D35" s="11">
        <f t="shared" si="0"/>
        <v>3364941</v>
      </c>
      <c r="E35" s="16">
        <f>INDEX('Data - Charges'!$C$2:$R$53,MATCH($B35,'Data - Charges'!$B$2:$B$53,0),MATCH($H$1,'Data - Charges'!$C$1:$R$1,0))</f>
        <v>0</v>
      </c>
      <c r="F35" s="5">
        <f t="shared" si="1"/>
        <v>0</v>
      </c>
    </row>
    <row r="36" spans="1:6">
      <c r="A36" s="2" t="s">
        <v>83</v>
      </c>
      <c r="B36" s="2" t="s">
        <v>31</v>
      </c>
      <c r="C36" s="14">
        <f>INDEX('Data - Expenditures'!$C$2:$R$53,MATCH($B36,'Data - Expenditures'!$B$2:$B$53,0),MATCH($H$1,'Data - Expenditures'!$C$1:$R$1,0))</f>
        <v>1069551</v>
      </c>
      <c r="D36" s="11">
        <f t="shared" si="0"/>
        <v>1069551</v>
      </c>
      <c r="E36" s="16">
        <f>INDEX('Data - Charges'!$C$2:$R$53,MATCH($B36,'Data - Charges'!$B$2:$B$53,0),MATCH($H$1,'Data - Charges'!$C$1:$R$1,0))</f>
        <v>0</v>
      </c>
      <c r="F36" s="5">
        <f t="shared" si="1"/>
        <v>0</v>
      </c>
    </row>
    <row r="37" spans="1:6">
      <c r="A37" s="2" t="s">
        <v>84</v>
      </c>
      <c r="B37" s="2" t="s">
        <v>32</v>
      </c>
      <c r="C37" s="14">
        <f>INDEX('Data - Expenditures'!$C$2:$R$53,MATCH($B37,'Data - Expenditures'!$B$2:$B$53,0),MATCH($H$1,'Data - Expenditures'!$C$1:$R$1,0))</f>
        <v>10178393</v>
      </c>
      <c r="D37" s="11">
        <f t="shared" si="0"/>
        <v>10178393</v>
      </c>
      <c r="E37" s="16">
        <f>INDEX('Data - Charges'!$C$2:$R$53,MATCH($B37,'Data - Charges'!$B$2:$B$53,0),MATCH($H$1,'Data - Charges'!$C$1:$R$1,0))</f>
        <v>0</v>
      </c>
      <c r="F37" s="5">
        <f t="shared" si="1"/>
        <v>0</v>
      </c>
    </row>
    <row r="38" spans="1:6">
      <c r="A38" s="2" t="s">
        <v>85</v>
      </c>
      <c r="B38" s="2" t="s">
        <v>33</v>
      </c>
      <c r="C38" s="14">
        <f>INDEX('Data - Expenditures'!$C$2:$R$53,MATCH($B38,'Data - Expenditures'!$B$2:$B$53,0),MATCH($H$1,'Data - Expenditures'!$C$1:$R$1,0))</f>
        <v>2620583</v>
      </c>
      <c r="D38" s="11">
        <f t="shared" si="0"/>
        <v>2620583</v>
      </c>
      <c r="E38" s="16">
        <f>INDEX('Data - Charges'!$C$2:$R$53,MATCH($B38,'Data - Charges'!$B$2:$B$53,0),MATCH($H$1,'Data - Charges'!$C$1:$R$1,0))</f>
        <v>0</v>
      </c>
      <c r="F38" s="5">
        <f t="shared" si="1"/>
        <v>0</v>
      </c>
    </row>
    <row r="39" spans="1:6">
      <c r="A39" s="2" t="s">
        <v>86</v>
      </c>
      <c r="B39" s="2" t="s">
        <v>34</v>
      </c>
      <c r="C39" s="14">
        <f>INDEX('Data - Expenditures'!$C$2:$R$53,MATCH($B39,'Data - Expenditures'!$B$2:$B$53,0),MATCH($H$1,'Data - Expenditures'!$C$1:$R$1,0))</f>
        <v>286920</v>
      </c>
      <c r="D39" s="11">
        <f t="shared" si="0"/>
        <v>286920</v>
      </c>
      <c r="E39" s="16">
        <f>INDEX('Data - Charges'!$C$2:$R$53,MATCH($B39,'Data - Charges'!$B$2:$B$53,0),MATCH($H$1,'Data - Charges'!$C$1:$R$1,0))</f>
        <v>0</v>
      </c>
      <c r="F39" s="5">
        <f t="shared" si="1"/>
        <v>0</v>
      </c>
    </row>
    <row r="40" spans="1:6">
      <c r="A40" s="2" t="s">
        <v>87</v>
      </c>
      <c r="B40" s="2" t="s">
        <v>35</v>
      </c>
      <c r="C40" s="14">
        <f>INDEX('Data - Expenditures'!$C$2:$R$53,MATCH($B40,'Data - Expenditures'!$B$2:$B$53,0),MATCH($H$1,'Data - Expenditures'!$C$1:$R$1,0))</f>
        <v>4989181</v>
      </c>
      <c r="D40" s="11">
        <f t="shared" si="0"/>
        <v>4989181</v>
      </c>
      <c r="E40" s="16">
        <f>INDEX('Data - Charges'!$C$2:$R$53,MATCH($B40,'Data - Charges'!$B$2:$B$53,0),MATCH($H$1,'Data - Charges'!$C$1:$R$1,0))</f>
        <v>0</v>
      </c>
      <c r="F40" s="5">
        <f t="shared" si="1"/>
        <v>0</v>
      </c>
    </row>
    <row r="41" spans="1:6">
      <c r="A41" s="2" t="s">
        <v>88</v>
      </c>
      <c r="B41" s="2" t="s">
        <v>36</v>
      </c>
      <c r="C41" s="14">
        <f>INDEX('Data - Expenditures'!$C$2:$R$53,MATCH($B41,'Data - Expenditures'!$B$2:$B$53,0),MATCH($H$1,'Data - Expenditures'!$C$1:$R$1,0))</f>
        <v>1149429</v>
      </c>
      <c r="D41" s="11">
        <f t="shared" si="0"/>
        <v>1149429</v>
      </c>
      <c r="E41" s="16">
        <f>INDEX('Data - Charges'!$C$2:$R$53,MATCH($B41,'Data - Charges'!$B$2:$B$53,0),MATCH($H$1,'Data - Charges'!$C$1:$R$1,0))</f>
        <v>0</v>
      </c>
      <c r="F41" s="5">
        <f t="shared" si="1"/>
        <v>0</v>
      </c>
    </row>
    <row r="42" spans="1:6">
      <c r="A42" s="2" t="s">
        <v>89</v>
      </c>
      <c r="B42" s="2" t="s">
        <v>37</v>
      </c>
      <c r="C42" s="14">
        <f>INDEX('Data - Expenditures'!$C$2:$R$53,MATCH($B42,'Data - Expenditures'!$B$2:$B$53,0),MATCH($H$1,'Data - Expenditures'!$C$1:$R$1,0))</f>
        <v>1942193</v>
      </c>
      <c r="D42" s="11">
        <f t="shared" si="0"/>
        <v>1942193</v>
      </c>
      <c r="E42" s="16">
        <f>INDEX('Data - Charges'!$C$2:$R$53,MATCH($B42,'Data - Charges'!$B$2:$B$53,0),MATCH($H$1,'Data - Charges'!$C$1:$R$1,0))</f>
        <v>0</v>
      </c>
      <c r="F42" s="5">
        <f t="shared" si="1"/>
        <v>0</v>
      </c>
    </row>
    <row r="43" spans="1:6">
      <c r="A43" s="2" t="s">
        <v>90</v>
      </c>
      <c r="B43" s="2" t="s">
        <v>38</v>
      </c>
      <c r="C43" s="14">
        <f>INDEX('Data - Expenditures'!$C$2:$R$53,MATCH($B43,'Data - Expenditures'!$B$2:$B$53,0),MATCH($H$1,'Data - Expenditures'!$C$1:$R$1,0))</f>
        <v>6073578</v>
      </c>
      <c r="D43" s="11">
        <f t="shared" si="0"/>
        <v>6073578</v>
      </c>
      <c r="E43" s="16">
        <f>INDEX('Data - Charges'!$C$2:$R$53,MATCH($B43,'Data - Charges'!$B$2:$B$53,0),MATCH($H$1,'Data - Charges'!$C$1:$R$1,0))</f>
        <v>0</v>
      </c>
      <c r="F43" s="5">
        <f t="shared" si="1"/>
        <v>0</v>
      </c>
    </row>
    <row r="44" spans="1:6">
      <c r="A44" s="2" t="s">
        <v>91</v>
      </c>
      <c r="B44" s="2" t="s">
        <v>39</v>
      </c>
      <c r="C44" s="14">
        <f>INDEX('Data - Expenditures'!$C$2:$R$53,MATCH($B44,'Data - Expenditures'!$B$2:$B$53,0),MATCH($H$1,'Data - Expenditures'!$C$1:$R$1,0))</f>
        <v>503009</v>
      </c>
      <c r="D44" s="11">
        <f t="shared" si="0"/>
        <v>503009</v>
      </c>
      <c r="E44" s="16">
        <f>INDEX('Data - Charges'!$C$2:$R$53,MATCH($B44,'Data - Charges'!$B$2:$B$53,0),MATCH($H$1,'Data - Charges'!$C$1:$R$1,0))</f>
        <v>0</v>
      </c>
      <c r="F44" s="5">
        <f t="shared" si="1"/>
        <v>0</v>
      </c>
    </row>
    <row r="45" spans="1:6">
      <c r="A45" s="2" t="s">
        <v>92</v>
      </c>
      <c r="B45" s="2" t="s">
        <v>40</v>
      </c>
      <c r="C45" s="14">
        <f>INDEX('Data - Expenditures'!$C$2:$R$53,MATCH($B45,'Data - Expenditures'!$B$2:$B$53,0),MATCH($H$1,'Data - Expenditures'!$C$1:$R$1,0))</f>
        <v>1421100</v>
      </c>
      <c r="D45" s="11">
        <f t="shared" si="0"/>
        <v>1421100</v>
      </c>
      <c r="E45" s="16">
        <f>INDEX('Data - Charges'!$C$2:$R$53,MATCH($B45,'Data - Charges'!$B$2:$B$53,0),MATCH($H$1,'Data - Charges'!$C$1:$R$1,0))</f>
        <v>0</v>
      </c>
      <c r="F45" s="5">
        <f t="shared" si="1"/>
        <v>0</v>
      </c>
    </row>
    <row r="46" spans="1:6">
      <c r="A46" s="2" t="s">
        <v>93</v>
      </c>
      <c r="B46" s="2" t="s">
        <v>41</v>
      </c>
      <c r="C46" s="14">
        <f>INDEX('Data - Expenditures'!$C$2:$R$53,MATCH($B46,'Data - Expenditures'!$B$2:$B$53,0),MATCH($H$1,'Data - Expenditures'!$C$1:$R$1,0))</f>
        <v>344283</v>
      </c>
      <c r="D46" s="11">
        <f t="shared" si="0"/>
        <v>344283</v>
      </c>
      <c r="E46" s="16">
        <f>INDEX('Data - Charges'!$C$2:$R$53,MATCH($B46,'Data - Charges'!$B$2:$B$53,0),MATCH($H$1,'Data - Charges'!$C$1:$R$1,0))</f>
        <v>0</v>
      </c>
      <c r="F46" s="5">
        <f t="shared" si="1"/>
        <v>0</v>
      </c>
    </row>
    <row r="47" spans="1:6">
      <c r="A47" s="2" t="s">
        <v>94</v>
      </c>
      <c r="B47" s="2" t="s">
        <v>42</v>
      </c>
      <c r="C47" s="14">
        <f>INDEX('Data - Expenditures'!$C$2:$R$53,MATCH($B47,'Data - Expenditures'!$B$2:$B$53,0),MATCH($H$1,'Data - Expenditures'!$C$1:$R$1,0))</f>
        <v>1975240</v>
      </c>
      <c r="D47" s="11">
        <f t="shared" si="0"/>
        <v>1975240</v>
      </c>
      <c r="E47" s="16">
        <f>INDEX('Data - Charges'!$C$2:$R$53,MATCH($B47,'Data - Charges'!$B$2:$B$53,0),MATCH($H$1,'Data - Charges'!$C$1:$R$1,0))</f>
        <v>0</v>
      </c>
      <c r="F47" s="5">
        <f t="shared" si="1"/>
        <v>0</v>
      </c>
    </row>
    <row r="48" spans="1:6">
      <c r="A48" s="2" t="s">
        <v>95</v>
      </c>
      <c r="B48" s="2" t="s">
        <v>43</v>
      </c>
      <c r="C48" s="14">
        <f>INDEX('Data - Expenditures'!$C$2:$R$53,MATCH($B48,'Data - Expenditures'!$B$2:$B$53,0),MATCH($H$1,'Data - Expenditures'!$C$1:$R$1,0))</f>
        <v>6944396</v>
      </c>
      <c r="D48" s="11">
        <f t="shared" si="0"/>
        <v>6944396</v>
      </c>
      <c r="E48" s="16">
        <f>INDEX('Data - Charges'!$C$2:$R$53,MATCH($B48,'Data - Charges'!$B$2:$B$53,0),MATCH($H$1,'Data - Charges'!$C$1:$R$1,0))</f>
        <v>0</v>
      </c>
      <c r="F48" s="5">
        <f t="shared" si="1"/>
        <v>0</v>
      </c>
    </row>
    <row r="49" spans="1:6">
      <c r="A49" s="2" t="s">
        <v>97</v>
      </c>
      <c r="B49" s="2" t="s">
        <v>45</v>
      </c>
      <c r="C49" s="14">
        <f>INDEX('Data - Expenditures'!$C$2:$R$53,MATCH($B49,'Data - Expenditures'!$B$2:$B$53,0),MATCH($H$1,'Data - Expenditures'!$C$1:$R$1,0))</f>
        <v>1332700</v>
      </c>
      <c r="D49" s="11">
        <f t="shared" si="0"/>
        <v>1332700</v>
      </c>
      <c r="E49" s="16">
        <f>INDEX('Data - Charges'!$C$2:$R$53,MATCH($B49,'Data - Charges'!$B$2:$B$53,0),MATCH($H$1,'Data - Charges'!$C$1:$R$1,0))</f>
        <v>0</v>
      </c>
      <c r="F49" s="5">
        <f t="shared" si="1"/>
        <v>0</v>
      </c>
    </row>
    <row r="50" spans="1:6">
      <c r="A50" s="2" t="s">
        <v>98</v>
      </c>
      <c r="B50" s="2" t="s">
        <v>46</v>
      </c>
      <c r="C50" s="14">
        <f>INDEX('Data - Expenditures'!$C$2:$R$53,MATCH($B50,'Data - Expenditures'!$B$2:$B$53,0),MATCH($H$1,'Data - Expenditures'!$C$1:$R$1,0))</f>
        <v>236271</v>
      </c>
      <c r="D50" s="11">
        <f t="shared" si="0"/>
        <v>236271</v>
      </c>
      <c r="E50" s="16">
        <f>INDEX('Data - Charges'!$C$2:$R$53,MATCH($B50,'Data - Charges'!$B$2:$B$53,0),MATCH($H$1,'Data - Charges'!$C$1:$R$1,0))</f>
        <v>0</v>
      </c>
      <c r="F50" s="5">
        <f t="shared" si="1"/>
        <v>0</v>
      </c>
    </row>
    <row r="51" spans="1:6">
      <c r="A51" s="2" t="s">
        <v>99</v>
      </c>
      <c r="B51" s="2" t="s">
        <v>47</v>
      </c>
      <c r="C51" s="14">
        <f>INDEX('Data - Expenditures'!$C$2:$R$53,MATCH($B51,'Data - Expenditures'!$B$2:$B$53,0),MATCH($H$1,'Data - Expenditures'!$C$1:$R$1,0))</f>
        <v>3123367</v>
      </c>
      <c r="D51" s="11">
        <f t="shared" si="0"/>
        <v>3123367</v>
      </c>
      <c r="E51" s="16">
        <f>INDEX('Data - Charges'!$C$2:$R$53,MATCH($B51,'Data - Charges'!$B$2:$B$53,0),MATCH($H$1,'Data - Charges'!$C$1:$R$1,0))</f>
        <v>0</v>
      </c>
      <c r="F51" s="5">
        <f t="shared" si="1"/>
        <v>0</v>
      </c>
    </row>
    <row r="52" spans="1:6">
      <c r="A52" s="2" t="s">
        <v>100</v>
      </c>
      <c r="B52" s="2" t="s">
        <v>48</v>
      </c>
      <c r="C52" s="14">
        <f>INDEX('Data - Expenditures'!$C$2:$R$53,MATCH($B52,'Data - Expenditures'!$B$2:$B$53,0),MATCH($H$1,'Data - Expenditures'!$C$1:$R$1,0))</f>
        <v>2550353</v>
      </c>
      <c r="D52" s="11">
        <f t="shared" si="0"/>
        <v>2550353</v>
      </c>
      <c r="E52" s="16">
        <f>INDEX('Data - Charges'!$C$2:$R$53,MATCH($B52,'Data - Charges'!$B$2:$B$53,0),MATCH($H$1,'Data - Charges'!$C$1:$R$1,0))</f>
        <v>0</v>
      </c>
      <c r="F52" s="5">
        <f t="shared" si="1"/>
        <v>0</v>
      </c>
    </row>
    <row r="53" spans="1:6">
      <c r="A53" s="2" t="s">
        <v>101</v>
      </c>
      <c r="B53" s="2" t="s">
        <v>49</v>
      </c>
      <c r="C53" s="14">
        <f>INDEX('Data - Expenditures'!$C$2:$R$53,MATCH($B53,'Data - Expenditures'!$B$2:$B$53,0),MATCH($H$1,'Data - Expenditures'!$C$1:$R$1,0))</f>
        <v>866243</v>
      </c>
      <c r="D53" s="11">
        <f t="shared" si="0"/>
        <v>866243</v>
      </c>
      <c r="E53" s="16">
        <f>INDEX('Data - Charges'!$C$2:$R$53,MATCH($B53,'Data - Charges'!$B$2:$B$53,0),MATCH($H$1,'Data - Charges'!$C$1:$R$1,0))</f>
        <v>0</v>
      </c>
      <c r="F53" s="5">
        <f t="shared" si="1"/>
        <v>0</v>
      </c>
    </row>
    <row r="54" spans="1:6">
      <c r="A54" s="2" t="s">
        <v>102</v>
      </c>
      <c r="B54" s="2" t="s">
        <v>50</v>
      </c>
      <c r="C54" s="14">
        <f>INDEX('Data - Expenditures'!$C$2:$R$53,MATCH($B54,'Data - Expenditures'!$B$2:$B$53,0),MATCH($H$1,'Data - Expenditures'!$C$1:$R$1,0))</f>
        <v>1895122</v>
      </c>
      <c r="D54" s="11">
        <f t="shared" si="0"/>
        <v>1895122</v>
      </c>
      <c r="E54" s="16">
        <f>INDEX('Data - Charges'!$C$2:$R$53,MATCH($B54,'Data - Charges'!$B$2:$B$53,0),MATCH($H$1,'Data - Charges'!$C$1:$R$1,0))</f>
        <v>0</v>
      </c>
      <c r="F54" s="5">
        <f t="shared" si="1"/>
        <v>0</v>
      </c>
    </row>
    <row r="55" spans="1:6">
      <c r="A55" s="3" t="s">
        <v>103</v>
      </c>
      <c r="B55" s="3" t="s">
        <v>51</v>
      </c>
      <c r="C55" s="15">
        <f>INDEX('Data - Expenditures'!$C$2:$R$53,MATCH($B55,'Data - Expenditures'!$B$2:$B$53,0),MATCH($H$1,'Data - Expenditures'!$C$1:$R$1,0))</f>
        <v>518347</v>
      </c>
      <c r="D55" s="12">
        <f t="shared" si="0"/>
        <v>518347</v>
      </c>
      <c r="E55" s="17">
        <f>INDEX('Data - Charges'!$C$2:$R$53,MATCH($B55,'Data - Charges'!$B$2:$B$53,0),MATCH($H$1,'Data - Charges'!$C$1:$R$1,0))</f>
        <v>0</v>
      </c>
      <c r="F55" s="6">
        <f t="shared" si="1"/>
        <v>0</v>
      </c>
    </row>
    <row r="56" spans="1:6" ht="15" customHeight="1">
      <c r="A56" s="43" t="s">
        <v>159</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workbookViewId="0">
      <selection activeCell="D21" sqref="D21"/>
    </sheetView>
  </sheetViews>
  <sheetFormatPr defaultColWidth="8.85546875" defaultRowHeight="15"/>
  <cols>
    <col min="2" max="2" width="18.7109375" bestFit="1" customWidth="1"/>
    <col min="3" max="3" width="19.140625" bestFit="1" customWidth="1"/>
    <col min="4" max="4" width="62.5703125" bestFit="1" customWidth="1"/>
    <col min="5" max="5" width="16.7109375" bestFit="1" customWidth="1"/>
    <col min="6" max="12" width="15.5703125" bestFit="1" customWidth="1"/>
    <col min="13" max="15" width="14.42578125" bestFit="1" customWidth="1"/>
    <col min="16" max="16" width="15.28515625" bestFit="1" customWidth="1"/>
    <col min="17" max="17" width="14.42578125" bestFit="1" customWidth="1"/>
    <col min="18" max="18" width="16.7109375" bestFit="1" customWidth="1"/>
    <col min="19" max="20" width="14.28515625" bestFit="1" customWidth="1"/>
    <col min="21" max="21" width="13.28515625" bestFit="1" customWidth="1"/>
  </cols>
  <sheetData>
    <row r="1" spans="1:26">
      <c r="A1" s="20" t="str">
        <f>'[1]Expenditures Net of Charges'!A1</f>
        <v>Code</v>
      </c>
      <c r="B1" s="20" t="str">
        <f>'[1]Expenditures Net of Charges'!B1</f>
        <v xml:space="preserve">State </v>
      </c>
      <c r="C1" s="20" t="str">
        <f>'[1]Expenditures Net of Charges'!C1</f>
        <v>K12</v>
      </c>
      <c r="D1" s="20" t="str">
        <f>'[1]Expenditures Net of Charges'!D1</f>
        <v>Higher</v>
      </c>
      <c r="E1" s="20" t="str">
        <f>'[1]Expenditures Net of Charges'!E1</f>
        <v>Highways</v>
      </c>
      <c r="F1" s="20" t="str">
        <f>'[1]Expenditures Net of Charges'!F1</f>
        <v>Transit</v>
      </c>
      <c r="G1" s="20" t="str">
        <f>'[1]Expenditures Net of Charges'!G1</f>
        <v>Police</v>
      </c>
      <c r="H1" s="20" t="str">
        <f>'[1]Expenditures Net of Charges'!H1</f>
        <v>Corrections</v>
      </c>
      <c r="I1" s="20" t="str">
        <f>'[1]Expenditures Net of Charges'!I1</f>
        <v>Fire</v>
      </c>
      <c r="J1" s="20" t="str">
        <f>'[1]Expenditures Net of Charges'!J1</f>
        <v xml:space="preserve">Housing and Community Development </v>
      </c>
      <c r="K1" s="20" t="str">
        <f>'[1]Expenditures Net of Charges'!K1</f>
        <v xml:space="preserve">Parks </v>
      </c>
      <c r="L1" s="20" t="str">
        <f>'[1]Expenditures Net of Charges'!L1</f>
        <v>Natural Resources</v>
      </c>
      <c r="M1" s="20" t="str">
        <f>'[1]Expenditures Net of Charges'!M1</f>
        <v>Sewerage</v>
      </c>
      <c r="N1" s="20" t="str">
        <f>'[1]Expenditures Net of Charges'!N1</f>
        <v>Solid Waste</v>
      </c>
      <c r="O1" s="20" t="str">
        <f>'[1]Expenditures Net of Charges'!O1</f>
        <v>Water</v>
      </c>
      <c r="P1" s="20" t="str">
        <f>'[1]Expenditures Net of Charges'!P1</f>
        <v xml:space="preserve">Electric </v>
      </c>
      <c r="Q1" s="20" t="str">
        <f>'[1]Expenditures Net of Charges'!Q1</f>
        <v>Gas</v>
      </c>
      <c r="R1" s="20" t="str">
        <f>'[1]Expenditures Net of Charges'!R1</f>
        <v>Admin</v>
      </c>
      <c r="S1" s="20"/>
      <c r="T1" s="8"/>
      <c r="U1" s="8"/>
      <c r="V1" s="8"/>
      <c r="W1" s="8"/>
      <c r="X1" s="8"/>
      <c r="Y1" s="8"/>
      <c r="Z1" s="8"/>
    </row>
    <row r="2" spans="1:26">
      <c r="A2" s="20" t="str">
        <f>'[1]Expenditures Net of Charges'!A2</f>
        <v>US</v>
      </c>
      <c r="B2" s="20" t="str">
        <f>'[1]Expenditures Net of Charges'!B2</f>
        <v>United States</v>
      </c>
      <c r="C2" s="21">
        <f>'[1]Expenditures Net of Charges'!C2</f>
        <v>558827559</v>
      </c>
      <c r="D2" s="21">
        <f>'[1]Expenditures Net of Charges'!D2</f>
        <v>187659730</v>
      </c>
      <c r="E2" s="21">
        <f>'[1]Expenditures Net of Charges'!E2</f>
        <v>146914086</v>
      </c>
      <c r="F2" s="21">
        <f>'[1]Expenditures Net of Charges'!F2</f>
        <v>46035124</v>
      </c>
      <c r="G2" s="21">
        <f>'[1]Expenditures Net of Charges'!G2</f>
        <v>96924511</v>
      </c>
      <c r="H2" s="21">
        <f>'[1]Expenditures Net of Charges'!H2</f>
        <v>61146065</v>
      </c>
      <c r="I2" s="21">
        <f>'[1]Expenditures Net of Charges'!I2</f>
        <v>42450083</v>
      </c>
      <c r="J2" s="21">
        <f>'[1]Expenditures Net of Charges'!J2</f>
        <v>47304191</v>
      </c>
      <c r="K2" s="21">
        <f>'[1]Expenditures Net of Charges'!K2</f>
        <v>27725914</v>
      </c>
      <c r="L2" s="21">
        <f>'[1]Expenditures Net of Charges'!L2</f>
        <v>24446891</v>
      </c>
      <c r="M2" s="21">
        <f>'[1]Expenditures Net of Charges'!M2</f>
        <v>4372577</v>
      </c>
      <c r="N2" s="21">
        <f>'[1]Expenditures Net of Charges'!N2</f>
        <v>7607650</v>
      </c>
      <c r="O2" s="21">
        <f>'[1]Expenditures Net of Charges'!O2</f>
        <v>-471360</v>
      </c>
      <c r="P2" s="21">
        <f>'[1]Expenditures Net of Charges'!P2</f>
        <v>-4639481</v>
      </c>
      <c r="Q2" s="21">
        <f>'[1]Expenditures Net of Charges'!Q2</f>
        <v>-508781</v>
      </c>
      <c r="R2" s="21">
        <f>'[1]Expenditures Net of Charges'!R2</f>
        <v>123710789</v>
      </c>
      <c r="S2" s="20"/>
      <c r="T2" s="9"/>
      <c r="U2" s="9"/>
    </row>
    <row r="3" spans="1:26">
      <c r="A3" s="20" t="str">
        <f>'[1]Expenditures Net of Charges'!A3</f>
        <v>AL</v>
      </c>
      <c r="B3" s="20" t="str">
        <f>'[1]Expenditures Net of Charges'!B3</f>
        <v>Alabama</v>
      </c>
      <c r="C3" s="21">
        <f>'[1]Expenditures Net of Charges'!C3</f>
        <v>7018743</v>
      </c>
      <c r="D3" s="21">
        <f>'[1]Expenditures Net of Charges'!D3</f>
        <v>3025370</v>
      </c>
      <c r="E3" s="21">
        <f>'[1]Expenditures Net of Charges'!E3</f>
        <v>2232959</v>
      </c>
      <c r="F3" s="21">
        <f>'[1]Expenditures Net of Charges'!F3</f>
        <v>71238</v>
      </c>
      <c r="G3" s="21">
        <f>'[1]Expenditures Net of Charges'!G3</f>
        <v>1155975</v>
      </c>
      <c r="H3" s="21">
        <f>'[1]Expenditures Net of Charges'!H3</f>
        <v>711823</v>
      </c>
      <c r="I3" s="21">
        <f>'[1]Expenditures Net of Charges'!I3</f>
        <v>431853</v>
      </c>
      <c r="J3" s="21">
        <f>'[1]Expenditures Net of Charges'!J3</f>
        <v>427868</v>
      </c>
      <c r="K3" s="21">
        <f>'[1]Expenditures Net of Charges'!K3</f>
        <v>264408</v>
      </c>
      <c r="L3" s="21">
        <f>'[1]Expenditures Net of Charges'!L3</f>
        <v>252781</v>
      </c>
      <c r="M3" s="21">
        <f>'[1]Expenditures Net of Charges'!M3</f>
        <v>-102305</v>
      </c>
      <c r="N3" s="21">
        <f>'[1]Expenditures Net of Charges'!N3</f>
        <v>58775</v>
      </c>
      <c r="O3" s="21">
        <f>'[1]Expenditures Net of Charges'!O3</f>
        <v>-50173</v>
      </c>
      <c r="P3" s="21">
        <f>'[1]Expenditures Net of Charges'!P3</f>
        <v>-108231</v>
      </c>
      <c r="Q3" s="21">
        <f>'[1]Expenditures Net of Charges'!Q3</f>
        <v>-116871</v>
      </c>
      <c r="R3" s="21">
        <f>'[1]Expenditures Net of Charges'!R3</f>
        <v>1467475</v>
      </c>
      <c r="S3" s="20"/>
      <c r="T3" s="9"/>
      <c r="U3" s="9"/>
    </row>
    <row r="4" spans="1:26">
      <c r="A4" s="20" t="str">
        <f>'[1]Expenditures Net of Charges'!A4</f>
        <v>AK</v>
      </c>
      <c r="B4" s="20" t="str">
        <f>'[1]Expenditures Net of Charges'!B4</f>
        <v>Alaska</v>
      </c>
      <c r="C4" s="21">
        <f>'[1]Expenditures Net of Charges'!C4</f>
        <v>2269522</v>
      </c>
      <c r="D4" s="21">
        <f>'[1]Expenditures Net of Charges'!D4</f>
        <v>736874</v>
      </c>
      <c r="E4" s="21">
        <f>'[1]Expenditures Net of Charges'!E4</f>
        <v>1211530</v>
      </c>
      <c r="F4" s="21">
        <f>'[1]Expenditures Net of Charges'!F4</f>
        <v>53455</v>
      </c>
      <c r="G4" s="21">
        <f>'[1]Expenditures Net of Charges'!G4</f>
        <v>345376</v>
      </c>
      <c r="H4" s="21">
        <f>'[1]Expenditures Net of Charges'!H4</f>
        <v>316239</v>
      </c>
      <c r="I4" s="21">
        <f>'[1]Expenditures Net of Charges'!I4</f>
        <v>168518</v>
      </c>
      <c r="J4" s="21">
        <f>'[1]Expenditures Net of Charges'!J4</f>
        <v>286337</v>
      </c>
      <c r="K4" s="21">
        <f>'[1]Expenditures Net of Charges'!K4</f>
        <v>98221</v>
      </c>
      <c r="L4" s="21">
        <f>'[1]Expenditures Net of Charges'!L4</f>
        <v>299641</v>
      </c>
      <c r="M4" s="21">
        <f>'[1]Expenditures Net of Charges'!M4</f>
        <v>6775</v>
      </c>
      <c r="N4" s="21">
        <f>'[1]Expenditures Net of Charges'!N4</f>
        <v>8622</v>
      </c>
      <c r="O4" s="21">
        <f>'[1]Expenditures Net of Charges'!O4</f>
        <v>34618</v>
      </c>
      <c r="P4" s="21">
        <f>'[1]Expenditures Net of Charges'!P4</f>
        <v>213753</v>
      </c>
      <c r="Q4" s="21">
        <f>'[1]Expenditures Net of Charges'!Q4</f>
        <v>8788</v>
      </c>
      <c r="R4" s="21">
        <f>'[1]Expenditures Net of Charges'!R4</f>
        <v>976258</v>
      </c>
      <c r="S4" s="20"/>
      <c r="T4" s="9"/>
      <c r="U4" s="9"/>
    </row>
    <row r="5" spans="1:26">
      <c r="A5" s="20" t="str">
        <f>'[1]Expenditures Net of Charges'!A5</f>
        <v>AZ</v>
      </c>
      <c r="B5" s="20" t="str">
        <f>'[1]Expenditures Net of Charges'!B5</f>
        <v>Arizona</v>
      </c>
      <c r="C5" s="21">
        <f>'[1]Expenditures Net of Charges'!C5</f>
        <v>7763838</v>
      </c>
      <c r="D5" s="21">
        <f>'[1]Expenditures Net of Charges'!D5</f>
        <v>3404763</v>
      </c>
      <c r="E5" s="21">
        <f>'[1]Expenditures Net of Charges'!E5</f>
        <v>2317919</v>
      </c>
      <c r="F5" s="21">
        <f>'[1]Expenditures Net of Charges'!F5</f>
        <v>576438</v>
      </c>
      <c r="G5" s="21">
        <f>'[1]Expenditures Net of Charges'!G5</f>
        <v>2061378</v>
      </c>
      <c r="H5" s="21">
        <f>'[1]Expenditures Net of Charges'!H5</f>
        <v>1544480</v>
      </c>
      <c r="I5" s="21">
        <f>'[1]Expenditures Net of Charges'!I5</f>
        <v>1048938</v>
      </c>
      <c r="J5" s="21">
        <f>'[1]Expenditures Net of Charges'!J5</f>
        <v>552187</v>
      </c>
      <c r="K5" s="21">
        <f>'[1]Expenditures Net of Charges'!K5</f>
        <v>487826</v>
      </c>
      <c r="L5" s="21">
        <f>'[1]Expenditures Net of Charges'!L5</f>
        <v>386158</v>
      </c>
      <c r="M5" s="21">
        <f>'[1]Expenditures Net of Charges'!M5</f>
        <v>44059</v>
      </c>
      <c r="N5" s="21">
        <f>'[1]Expenditures Net of Charges'!N5</f>
        <v>-84307</v>
      </c>
      <c r="O5" s="21">
        <f>'[1]Expenditures Net of Charges'!O5</f>
        <v>-403090</v>
      </c>
      <c r="P5" s="21">
        <f>'[1]Expenditures Net of Charges'!P5</f>
        <v>-349443</v>
      </c>
      <c r="Q5" s="21">
        <f>'[1]Expenditures Net of Charges'!Q5</f>
        <v>-1307</v>
      </c>
      <c r="R5" s="21">
        <f>'[1]Expenditures Net of Charges'!R5</f>
        <v>2151266</v>
      </c>
      <c r="S5" s="20"/>
      <c r="T5" s="9"/>
      <c r="U5" s="9"/>
    </row>
    <row r="6" spans="1:26">
      <c r="A6" s="20" t="str">
        <f>'[1]Expenditures Net of Charges'!A6</f>
        <v>AR</v>
      </c>
      <c r="B6" s="20" t="str">
        <f>'[1]Expenditures Net of Charges'!B6</f>
        <v>Arkansas</v>
      </c>
      <c r="C6" s="21">
        <f>'[1]Expenditures Net of Charges'!C6</f>
        <v>4899437</v>
      </c>
      <c r="D6" s="21">
        <f>'[1]Expenditures Net of Charges'!D6</f>
        <v>2292298</v>
      </c>
      <c r="E6" s="21">
        <f>'[1]Expenditures Net of Charges'!E6</f>
        <v>1436003</v>
      </c>
      <c r="F6" s="21">
        <f>'[1]Expenditures Net of Charges'!F6</f>
        <v>24227</v>
      </c>
      <c r="G6" s="21">
        <f>'[1]Expenditures Net of Charges'!G6</f>
        <v>586879</v>
      </c>
      <c r="H6" s="21">
        <f>'[1]Expenditures Net of Charges'!H6</f>
        <v>558134</v>
      </c>
      <c r="I6" s="21">
        <f>'[1]Expenditures Net of Charges'!I6</f>
        <v>248272</v>
      </c>
      <c r="J6" s="21">
        <f>'[1]Expenditures Net of Charges'!J6</f>
        <v>188210</v>
      </c>
      <c r="K6" s="21">
        <f>'[1]Expenditures Net of Charges'!K6</f>
        <v>143542</v>
      </c>
      <c r="L6" s="21">
        <f>'[1]Expenditures Net of Charges'!L6</f>
        <v>236474</v>
      </c>
      <c r="M6" s="21">
        <f>'[1]Expenditures Net of Charges'!M6</f>
        <v>4672</v>
      </c>
      <c r="N6" s="21">
        <f>'[1]Expenditures Net of Charges'!N6</f>
        <v>52607</v>
      </c>
      <c r="O6" s="21">
        <f>'[1]Expenditures Net of Charges'!O6</f>
        <v>2463</v>
      </c>
      <c r="P6" s="21">
        <f>'[1]Expenditures Net of Charges'!P6</f>
        <v>-45794</v>
      </c>
      <c r="Q6" s="21">
        <f>'[1]Expenditures Net of Charges'!Q6</f>
        <v>-608</v>
      </c>
      <c r="R6" s="21">
        <f>'[1]Expenditures Net of Charges'!R6</f>
        <v>1018387</v>
      </c>
      <c r="S6" s="20"/>
      <c r="T6" s="9"/>
      <c r="U6" s="9"/>
    </row>
    <row r="7" spans="1:26">
      <c r="A7" s="20" t="str">
        <f>'[1]Expenditures Net of Charges'!A7</f>
        <v>CA</v>
      </c>
      <c r="B7" s="20" t="str">
        <f>'[1]Expenditures Net of Charges'!B7</f>
        <v>California</v>
      </c>
      <c r="C7" s="21">
        <f>'[1]Expenditures Net of Charges'!C7</f>
        <v>66230070</v>
      </c>
      <c r="D7" s="21">
        <f>'[1]Expenditures Net of Charges'!D7</f>
        <v>31672161</v>
      </c>
      <c r="E7" s="21">
        <f>'[1]Expenditures Net of Charges'!E7</f>
        <v>17608547</v>
      </c>
      <c r="F7" s="21">
        <f>'[1]Expenditures Net of Charges'!F7</f>
        <v>8196503</v>
      </c>
      <c r="G7" s="21">
        <f>'[1]Expenditures Net of Charges'!G7</f>
        <v>14893191</v>
      </c>
      <c r="H7" s="21">
        <f>'[1]Expenditures Net of Charges'!H7</f>
        <v>13691104</v>
      </c>
      <c r="I7" s="21">
        <f>'[1]Expenditures Net of Charges'!I7</f>
        <v>6772039</v>
      </c>
      <c r="J7" s="21">
        <f>'[1]Expenditures Net of Charges'!J7</f>
        <v>8036768</v>
      </c>
      <c r="K7" s="21">
        <f>'[1]Expenditures Net of Charges'!K7</f>
        <v>3918365</v>
      </c>
      <c r="L7" s="21">
        <f>'[1]Expenditures Net of Charges'!L7</f>
        <v>3407322</v>
      </c>
      <c r="M7" s="21">
        <f>'[1]Expenditures Net of Charges'!M7</f>
        <v>-117105</v>
      </c>
      <c r="N7" s="21">
        <f>'[1]Expenditures Net of Charges'!N7</f>
        <v>1276646</v>
      </c>
      <c r="O7" s="21">
        <f>'[1]Expenditures Net of Charges'!O7</f>
        <v>1208950</v>
      </c>
      <c r="P7" s="21">
        <f>'[1]Expenditures Net of Charges'!P7</f>
        <v>127034</v>
      </c>
      <c r="Q7" s="21">
        <f>'[1]Expenditures Net of Charges'!Q7</f>
        <v>-85571</v>
      </c>
      <c r="R7" s="21">
        <f>'[1]Expenditures Net of Charges'!R7</f>
        <v>19892897</v>
      </c>
      <c r="S7" s="20"/>
      <c r="T7" s="9"/>
      <c r="U7" s="9"/>
    </row>
    <row r="8" spans="1:26">
      <c r="A8" s="20" t="str">
        <f>'[1]Expenditures Net of Charges'!A8</f>
        <v>CO</v>
      </c>
      <c r="B8" s="20" t="str">
        <f>'[1]Expenditures Net of Charges'!B8</f>
        <v>Colorado</v>
      </c>
      <c r="C8" s="21">
        <f>'[1]Expenditures Net of Charges'!C8</f>
        <v>7724900</v>
      </c>
      <c r="D8" s="21">
        <f>'[1]Expenditures Net of Charges'!D8</f>
        <v>2616879</v>
      </c>
      <c r="E8" s="21">
        <f>'[1]Expenditures Net of Charges'!E8</f>
        <v>2353581</v>
      </c>
      <c r="F8" s="21">
        <f>'[1]Expenditures Net of Charges'!F8</f>
        <v>952966</v>
      </c>
      <c r="G8" s="21">
        <f>'[1]Expenditures Net of Charges'!G8</f>
        <v>1594966</v>
      </c>
      <c r="H8" s="21">
        <f>'[1]Expenditures Net of Charges'!H8</f>
        <v>1243601</v>
      </c>
      <c r="I8" s="21">
        <f>'[1]Expenditures Net of Charges'!I8</f>
        <v>847815</v>
      </c>
      <c r="J8" s="21">
        <f>'[1]Expenditures Net of Charges'!J8</f>
        <v>680127</v>
      </c>
      <c r="K8" s="21">
        <f>'[1]Expenditures Net of Charges'!K8</f>
        <v>887170</v>
      </c>
      <c r="L8" s="21">
        <f>'[1]Expenditures Net of Charges'!L8</f>
        <v>360136</v>
      </c>
      <c r="M8" s="21">
        <f>'[1]Expenditures Net of Charges'!M8</f>
        <v>61689</v>
      </c>
      <c r="N8" s="21">
        <f>'[1]Expenditures Net of Charges'!N8</f>
        <v>-1345</v>
      </c>
      <c r="O8" s="21">
        <f>'[1]Expenditures Net of Charges'!O8</f>
        <v>-62325</v>
      </c>
      <c r="P8" s="21">
        <f>'[1]Expenditures Net of Charges'!P8</f>
        <v>-14875</v>
      </c>
      <c r="Q8" s="21">
        <f>'[1]Expenditures Net of Charges'!Q8</f>
        <v>-11075</v>
      </c>
      <c r="R8" s="21">
        <f>'[1]Expenditures Net of Charges'!R8</f>
        <v>2374834</v>
      </c>
      <c r="S8" s="20"/>
      <c r="T8" s="9"/>
      <c r="U8" s="9"/>
    </row>
    <row r="9" spans="1:26">
      <c r="A9" s="20" t="str">
        <f>'[1]Expenditures Net of Charges'!A9</f>
        <v>CT</v>
      </c>
      <c r="B9" s="20" t="str">
        <f>'[1]Expenditures Net of Charges'!B9</f>
        <v>Connecticut</v>
      </c>
      <c r="C9" s="21">
        <f>'[1]Expenditures Net of Charges'!C9</f>
        <v>8661924</v>
      </c>
      <c r="D9" s="21">
        <f>'[1]Expenditures Net of Charges'!D9</f>
        <v>1809775</v>
      </c>
      <c r="E9" s="21">
        <f>'[1]Expenditures Net of Charges'!E9</f>
        <v>1698387</v>
      </c>
      <c r="F9" s="21">
        <f>'[1]Expenditures Net of Charges'!F9</f>
        <v>662214</v>
      </c>
      <c r="G9" s="21">
        <f>'[1]Expenditures Net of Charges'!G9</f>
        <v>1117648</v>
      </c>
      <c r="H9" s="21">
        <f>'[1]Expenditures Net of Charges'!H9</f>
        <v>684889</v>
      </c>
      <c r="I9" s="21">
        <f>'[1]Expenditures Net of Charges'!I9</f>
        <v>568863</v>
      </c>
      <c r="J9" s="21">
        <f>'[1]Expenditures Net of Charges'!J9</f>
        <v>736019</v>
      </c>
      <c r="K9" s="21">
        <f>'[1]Expenditures Net of Charges'!K9</f>
        <v>171058</v>
      </c>
      <c r="L9" s="21">
        <f>'[1]Expenditures Net of Charges'!L9</f>
        <v>180853</v>
      </c>
      <c r="M9" s="21">
        <f>'[1]Expenditures Net of Charges'!M9</f>
        <v>229089</v>
      </c>
      <c r="N9" s="21">
        <f>'[1]Expenditures Net of Charges'!N9</f>
        <v>121422</v>
      </c>
      <c r="O9" s="21">
        <f>'[1]Expenditures Net of Charges'!O9</f>
        <v>-23143</v>
      </c>
      <c r="P9" s="21">
        <f>'[1]Expenditures Net of Charges'!P9</f>
        <v>23908</v>
      </c>
      <c r="Q9" s="21">
        <f>'[1]Expenditures Net of Charges'!Q9</f>
        <v>3391</v>
      </c>
      <c r="R9" s="21">
        <f>'[1]Expenditures Net of Charges'!R9</f>
        <v>1788417</v>
      </c>
      <c r="S9" s="20"/>
      <c r="T9" s="9"/>
      <c r="U9" s="9"/>
    </row>
    <row r="10" spans="1:26">
      <c r="A10" s="20" t="str">
        <f>'[1]Expenditures Net of Charges'!A10</f>
        <v>DE</v>
      </c>
      <c r="B10" s="20" t="str">
        <f>'[1]Expenditures Net of Charges'!B10</f>
        <v>Delaware</v>
      </c>
      <c r="C10" s="21">
        <f>'[1]Expenditures Net of Charges'!C10</f>
        <v>1838482</v>
      </c>
      <c r="D10" s="21">
        <f>'[1]Expenditures Net of Charges'!D10</f>
        <v>621216</v>
      </c>
      <c r="E10" s="21">
        <f>'[1]Expenditures Net of Charges'!E10</f>
        <v>439445</v>
      </c>
      <c r="F10" s="21">
        <f>'[1]Expenditures Net of Charges'!F10</f>
        <v>119050</v>
      </c>
      <c r="G10" s="21">
        <f>'[1]Expenditures Net of Charges'!G10</f>
        <v>304486</v>
      </c>
      <c r="H10" s="21">
        <f>'[1]Expenditures Net of Charges'!H10</f>
        <v>282052</v>
      </c>
      <c r="I10" s="21">
        <f>'[1]Expenditures Net of Charges'!I10</f>
        <v>31195</v>
      </c>
      <c r="J10" s="21">
        <f>'[1]Expenditures Net of Charges'!J10</f>
        <v>155239</v>
      </c>
      <c r="K10" s="21">
        <f>'[1]Expenditures Net of Charges'!K10</f>
        <v>49014</v>
      </c>
      <c r="L10" s="21">
        <f>'[1]Expenditures Net of Charges'!L10</f>
        <v>95107</v>
      </c>
      <c r="M10" s="21">
        <f>'[1]Expenditures Net of Charges'!M10</f>
        <v>48580</v>
      </c>
      <c r="N10" s="21">
        <f>'[1]Expenditures Net of Charges'!N10</f>
        <v>5580</v>
      </c>
      <c r="O10" s="21">
        <f>'[1]Expenditures Net of Charges'!O10</f>
        <v>-3793</v>
      </c>
      <c r="P10" s="21">
        <f>'[1]Expenditures Net of Charges'!P10</f>
        <v>-31768</v>
      </c>
      <c r="Q10" s="21">
        <f>'[1]Expenditures Net of Charges'!Q10</f>
        <v>0</v>
      </c>
      <c r="R10" s="21">
        <f>'[1]Expenditures Net of Charges'!R10</f>
        <v>588305</v>
      </c>
      <c r="S10" s="20"/>
      <c r="T10" s="9"/>
      <c r="U10" s="9"/>
    </row>
    <row r="11" spans="1:26">
      <c r="A11" s="20" t="str">
        <f>'[1]Expenditures Net of Charges'!A11</f>
        <v>DC</v>
      </c>
      <c r="B11" s="20" t="str">
        <f>'[1]Expenditures Net of Charges'!B11</f>
        <v>District of Columbia</v>
      </c>
      <c r="C11" s="21">
        <f>'[1]Expenditures Net of Charges'!C11</f>
        <v>2200776</v>
      </c>
      <c r="D11" s="21">
        <f>'[1]Expenditures Net of Charges'!D11</f>
        <v>142125</v>
      </c>
      <c r="E11" s="21">
        <f>'[1]Expenditures Net of Charges'!E11</f>
        <v>525480</v>
      </c>
      <c r="F11" s="21">
        <f>'[1]Expenditures Net of Charges'!F11</f>
        <v>1362209</v>
      </c>
      <c r="G11" s="21">
        <f>'[1]Expenditures Net of Charges'!G11</f>
        <v>563763</v>
      </c>
      <c r="H11" s="21">
        <f>'[1]Expenditures Net of Charges'!H11</f>
        <v>240658</v>
      </c>
      <c r="I11" s="21">
        <f>'[1]Expenditures Net of Charges'!I11</f>
        <v>211472</v>
      </c>
      <c r="J11" s="21">
        <f>'[1]Expenditures Net of Charges'!J11</f>
        <v>517153</v>
      </c>
      <c r="K11" s="21">
        <f>'[1]Expenditures Net of Charges'!K11</f>
        <v>180897</v>
      </c>
      <c r="L11" s="21">
        <f>'[1]Expenditures Net of Charges'!L11</f>
        <v>44753</v>
      </c>
      <c r="M11" s="21">
        <f>'[1]Expenditures Net of Charges'!M11</f>
        <v>230326</v>
      </c>
      <c r="N11" s="21">
        <f>'[1]Expenditures Net of Charges'!N11</f>
        <v>100059</v>
      </c>
      <c r="O11" s="21">
        <f>'[1]Expenditures Net of Charges'!O11</f>
        <v>121848</v>
      </c>
      <c r="P11" s="21">
        <f>'[1]Expenditures Net of Charges'!P11</f>
        <v>0</v>
      </c>
      <c r="Q11" s="21">
        <f>'[1]Expenditures Net of Charges'!Q11</f>
        <v>0</v>
      </c>
      <c r="R11" s="21">
        <f>'[1]Expenditures Net of Charges'!R11</f>
        <v>440064</v>
      </c>
      <c r="S11" s="20"/>
      <c r="T11" s="9"/>
      <c r="U11" s="9"/>
    </row>
    <row r="12" spans="1:26">
      <c r="A12" s="20" t="str">
        <f>'[1]Expenditures Net of Charges'!A12</f>
        <v>FL</v>
      </c>
      <c r="B12" s="20" t="str">
        <f>'[1]Expenditures Net of Charges'!B12</f>
        <v>Florida</v>
      </c>
      <c r="C12" s="21">
        <f>'[1]Expenditures Net of Charges'!C12</f>
        <v>23904413</v>
      </c>
      <c r="D12" s="21">
        <f>'[1]Expenditures Net of Charges'!D12</f>
        <v>8278871</v>
      </c>
      <c r="E12" s="21">
        <f>'[1]Expenditures Net of Charges'!E12</f>
        <v>6682978</v>
      </c>
      <c r="F12" s="21">
        <f>'[1]Expenditures Net of Charges'!F12</f>
        <v>1383345</v>
      </c>
      <c r="G12" s="21">
        <f>'[1]Expenditures Net of Charges'!G12</f>
        <v>7317993</v>
      </c>
      <c r="H12" s="21">
        <f>'[1]Expenditures Net of Charges'!H12</f>
        <v>4065514</v>
      </c>
      <c r="I12" s="21">
        <f>'[1]Expenditures Net of Charges'!I12</f>
        <v>3539686</v>
      </c>
      <c r="J12" s="21">
        <f>'[1]Expenditures Net of Charges'!J12</f>
        <v>2450035</v>
      </c>
      <c r="K12" s="21">
        <f>'[1]Expenditures Net of Charges'!K12</f>
        <v>2188962</v>
      </c>
      <c r="L12" s="21">
        <f>'[1]Expenditures Net of Charges'!L12</f>
        <v>3063999</v>
      </c>
      <c r="M12" s="21">
        <f>'[1]Expenditures Net of Charges'!M12</f>
        <v>161246</v>
      </c>
      <c r="N12" s="21">
        <f>'[1]Expenditures Net of Charges'!N12</f>
        <v>150048</v>
      </c>
      <c r="O12" s="21">
        <f>'[1]Expenditures Net of Charges'!O12</f>
        <v>-498702</v>
      </c>
      <c r="P12" s="21">
        <f>'[1]Expenditures Net of Charges'!P12</f>
        <v>-383167</v>
      </c>
      <c r="Q12" s="21">
        <f>'[1]Expenditures Net of Charges'!Q12</f>
        <v>-41299</v>
      </c>
      <c r="R12" s="21">
        <f>'[1]Expenditures Net of Charges'!R12</f>
        <v>6557459</v>
      </c>
      <c r="S12" s="20"/>
      <c r="T12" s="9"/>
      <c r="U12" s="9"/>
    </row>
    <row r="13" spans="1:26">
      <c r="A13" s="20" t="str">
        <f>'[1]Expenditures Net of Charges'!A13</f>
        <v>GA</v>
      </c>
      <c r="B13" s="20" t="str">
        <f>'[1]Expenditures Net of Charges'!B13</f>
        <v>Georgia</v>
      </c>
      <c r="C13" s="21">
        <f>'[1]Expenditures Net of Charges'!C13</f>
        <v>16817996</v>
      </c>
      <c r="D13" s="21">
        <f>'[1]Expenditures Net of Charges'!D13</f>
        <v>4590329</v>
      </c>
      <c r="E13" s="21">
        <f>'[1]Expenditures Net of Charges'!E13</f>
        <v>3063146</v>
      </c>
      <c r="F13" s="21">
        <f>'[1]Expenditures Net of Charges'!F13</f>
        <v>547604</v>
      </c>
      <c r="G13" s="21">
        <f>'[1]Expenditures Net of Charges'!G13</f>
        <v>2378974</v>
      </c>
      <c r="H13" s="21">
        <f>'[1]Expenditures Net of Charges'!H13</f>
        <v>2330927</v>
      </c>
      <c r="I13" s="21">
        <f>'[1]Expenditures Net of Charges'!I13</f>
        <v>1023580</v>
      </c>
      <c r="J13" s="21">
        <f>'[1]Expenditures Net of Charges'!J13</f>
        <v>1223315</v>
      </c>
      <c r="K13" s="21">
        <f>'[1]Expenditures Net of Charges'!K13</f>
        <v>603218</v>
      </c>
      <c r="L13" s="21">
        <f>'[1]Expenditures Net of Charges'!L13</f>
        <v>443094</v>
      </c>
      <c r="M13" s="21">
        <f>'[1]Expenditures Net of Charges'!M13</f>
        <v>68213</v>
      </c>
      <c r="N13" s="21">
        <f>'[1]Expenditures Net of Charges'!N13</f>
        <v>26000</v>
      </c>
      <c r="O13" s="21">
        <f>'[1]Expenditures Net of Charges'!O13</f>
        <v>-165389</v>
      </c>
      <c r="P13" s="21">
        <f>'[1]Expenditures Net of Charges'!P13</f>
        <v>139663</v>
      </c>
      <c r="Q13" s="21">
        <f>'[1]Expenditures Net of Charges'!Q13</f>
        <v>-65588</v>
      </c>
      <c r="R13" s="21">
        <f>'[1]Expenditures Net of Charges'!R13</f>
        <v>3353868</v>
      </c>
      <c r="S13" s="20"/>
      <c r="T13" s="9"/>
      <c r="U13" s="9"/>
    </row>
    <row r="14" spans="1:26">
      <c r="A14" s="20" t="str">
        <f>'[1]Expenditures Net of Charges'!A14</f>
        <v>HI</v>
      </c>
      <c r="B14" s="20" t="str">
        <f>'[1]Expenditures Net of Charges'!B14</f>
        <v>Hawaii</v>
      </c>
      <c r="C14" s="21">
        <f>'[1]Expenditures Net of Charges'!C14</f>
        <v>1891438</v>
      </c>
      <c r="D14" s="21">
        <f>'[1]Expenditures Net of Charges'!D14</f>
        <v>1225208</v>
      </c>
      <c r="E14" s="21">
        <f>'[1]Expenditures Net of Charges'!E14</f>
        <v>634952</v>
      </c>
      <c r="F14" s="21">
        <f>'[1]Expenditures Net of Charges'!F14</f>
        <v>587990</v>
      </c>
      <c r="G14" s="21">
        <f>'[1]Expenditures Net of Charges'!G14</f>
        <v>388551</v>
      </c>
      <c r="H14" s="21">
        <f>'[1]Expenditures Net of Charges'!H14</f>
        <v>198207</v>
      </c>
      <c r="I14" s="21">
        <f>'[1]Expenditures Net of Charges'!I14</f>
        <v>194866</v>
      </c>
      <c r="J14" s="21">
        <f>'[1]Expenditures Net of Charges'!J14</f>
        <v>185461</v>
      </c>
      <c r="K14" s="21">
        <f>'[1]Expenditures Net of Charges'!K14</f>
        <v>225244</v>
      </c>
      <c r="L14" s="21">
        <f>'[1]Expenditures Net of Charges'!L14</f>
        <v>75249</v>
      </c>
      <c r="M14" s="21">
        <f>'[1]Expenditures Net of Charges'!M14</f>
        <v>-156627</v>
      </c>
      <c r="N14" s="21">
        <f>'[1]Expenditures Net of Charges'!N14</f>
        <v>155732</v>
      </c>
      <c r="O14" s="21">
        <f>'[1]Expenditures Net of Charges'!O14</f>
        <v>-2955</v>
      </c>
      <c r="P14" s="21">
        <f>'[1]Expenditures Net of Charges'!P14</f>
        <v>0</v>
      </c>
      <c r="Q14" s="21">
        <f>'[1]Expenditures Net of Charges'!Q14</f>
        <v>0</v>
      </c>
      <c r="R14" s="21">
        <f>'[1]Expenditures Net of Charges'!R14</f>
        <v>689442</v>
      </c>
      <c r="S14" s="20"/>
      <c r="T14" s="9"/>
      <c r="U14" s="9"/>
    </row>
    <row r="15" spans="1:26">
      <c r="A15" s="20" t="str">
        <f>'[1]Expenditures Net of Charges'!A15</f>
        <v>ID</v>
      </c>
      <c r="B15" s="20" t="str">
        <f>'[1]Expenditures Net of Charges'!B15</f>
        <v>Idaho</v>
      </c>
      <c r="C15" s="21">
        <f>'[1]Expenditures Net of Charges'!C15</f>
        <v>1847277</v>
      </c>
      <c r="D15" s="21">
        <f>'[1]Expenditures Net of Charges'!D15</f>
        <v>676066</v>
      </c>
      <c r="E15" s="21">
        <f>'[1]Expenditures Net of Charges'!E15</f>
        <v>846547</v>
      </c>
      <c r="F15" s="21">
        <f>'[1]Expenditures Net of Charges'!F15</f>
        <v>13720</v>
      </c>
      <c r="G15" s="21">
        <f>'[1]Expenditures Net of Charges'!G15</f>
        <v>400205</v>
      </c>
      <c r="H15" s="21">
        <f>'[1]Expenditures Net of Charges'!H15</f>
        <v>304877</v>
      </c>
      <c r="I15" s="21">
        <f>'[1]Expenditures Net of Charges'!I15</f>
        <v>169100</v>
      </c>
      <c r="J15" s="21">
        <f>'[1]Expenditures Net of Charges'!J15</f>
        <v>105324</v>
      </c>
      <c r="K15" s="21">
        <f>'[1]Expenditures Net of Charges'!K15</f>
        <v>92113</v>
      </c>
      <c r="L15" s="21">
        <f>'[1]Expenditures Net of Charges'!L15</f>
        <v>177108</v>
      </c>
      <c r="M15" s="21">
        <f>'[1]Expenditures Net of Charges'!M15</f>
        <v>-5034</v>
      </c>
      <c r="N15" s="21">
        <f>'[1]Expenditures Net of Charges'!N15</f>
        <v>1018</v>
      </c>
      <c r="O15" s="21">
        <f>'[1]Expenditures Net of Charges'!O15</f>
        <v>27299</v>
      </c>
      <c r="P15" s="21">
        <f>'[1]Expenditures Net of Charges'!P15</f>
        <v>-11837</v>
      </c>
      <c r="Q15" s="21">
        <f>'[1]Expenditures Net of Charges'!Q15</f>
        <v>24</v>
      </c>
      <c r="R15" s="21">
        <f>'[1]Expenditures Net of Charges'!R15</f>
        <v>575922</v>
      </c>
      <c r="S15" s="20"/>
      <c r="T15" s="9"/>
      <c r="U15" s="9"/>
    </row>
    <row r="16" spans="1:26">
      <c r="A16" s="20" t="str">
        <f>'[1]Expenditures Net of Charges'!A16</f>
        <v>IL</v>
      </c>
      <c r="B16" s="20" t="str">
        <f>'[1]Expenditures Net of Charges'!B16</f>
        <v>Illinois</v>
      </c>
      <c r="C16" s="21">
        <f>'[1]Expenditures Net of Charges'!C16</f>
        <v>24584179</v>
      </c>
      <c r="D16" s="21">
        <f>'[1]Expenditures Net of Charges'!D16</f>
        <v>6297777</v>
      </c>
      <c r="E16" s="21">
        <f>'[1]Expenditures Net of Charges'!E16</f>
        <v>6470037</v>
      </c>
      <c r="F16" s="21">
        <f>'[1]Expenditures Net of Charges'!F16</f>
        <v>2531758</v>
      </c>
      <c r="G16" s="21">
        <f>'[1]Expenditures Net of Charges'!G16</f>
        <v>4604976</v>
      </c>
      <c r="H16" s="21">
        <f>'[1]Expenditures Net of Charges'!H16</f>
        <v>2062068</v>
      </c>
      <c r="I16" s="21">
        <f>'[1]Expenditures Net of Charges'!I16</f>
        <v>2267188</v>
      </c>
      <c r="J16" s="21">
        <f>'[1]Expenditures Net of Charges'!J16</f>
        <v>1964844</v>
      </c>
      <c r="K16" s="21">
        <f>'[1]Expenditures Net of Charges'!K16</f>
        <v>1687156</v>
      </c>
      <c r="L16" s="21">
        <f>'[1]Expenditures Net of Charges'!L16</f>
        <v>585562</v>
      </c>
      <c r="M16" s="21">
        <f>'[1]Expenditures Net of Charges'!M16</f>
        <v>864196</v>
      </c>
      <c r="N16" s="21">
        <f>'[1]Expenditures Net of Charges'!N16</f>
        <v>250466</v>
      </c>
      <c r="O16" s="21">
        <f>'[1]Expenditures Net of Charges'!O16</f>
        <v>-126134</v>
      </c>
      <c r="P16" s="21">
        <f>'[1]Expenditures Net of Charges'!P16</f>
        <v>89088</v>
      </c>
      <c r="Q16" s="21">
        <f>'[1]Expenditures Net of Charges'!Q16</f>
        <v>-3459</v>
      </c>
      <c r="R16" s="21">
        <f>'[1]Expenditures Net of Charges'!R16</f>
        <v>4757663</v>
      </c>
      <c r="S16" s="20"/>
      <c r="T16" s="9"/>
      <c r="U16" s="9"/>
    </row>
    <row r="17" spans="1:21">
      <c r="A17" s="20" t="str">
        <f>'[1]Expenditures Net of Charges'!A17</f>
        <v>IN</v>
      </c>
      <c r="B17" s="20" t="str">
        <f>'[1]Expenditures Net of Charges'!B17</f>
        <v>Indiana</v>
      </c>
      <c r="C17" s="21">
        <f>'[1]Expenditures Net of Charges'!C17</f>
        <v>9667774</v>
      </c>
      <c r="D17" s="21">
        <f>'[1]Expenditures Net of Charges'!D17</f>
        <v>3534095</v>
      </c>
      <c r="E17" s="21">
        <f>'[1]Expenditures Net of Charges'!E17</f>
        <v>2817317</v>
      </c>
      <c r="F17" s="21">
        <f>'[1]Expenditures Net of Charges'!F17</f>
        <v>135964</v>
      </c>
      <c r="G17" s="21">
        <f>'[1]Expenditures Net of Charges'!G17</f>
        <v>1154509</v>
      </c>
      <c r="H17" s="21">
        <f>'[1]Expenditures Net of Charges'!H17</f>
        <v>958650</v>
      </c>
      <c r="I17" s="21">
        <f>'[1]Expenditures Net of Charges'!I17</f>
        <v>675507</v>
      </c>
      <c r="J17" s="21">
        <f>'[1]Expenditures Net of Charges'!J17</f>
        <v>1058175</v>
      </c>
      <c r="K17" s="21">
        <f>'[1]Expenditures Net of Charges'!K17</f>
        <v>521512</v>
      </c>
      <c r="L17" s="21">
        <f>'[1]Expenditures Net of Charges'!L17</f>
        <v>317564</v>
      </c>
      <c r="M17" s="21">
        <f>'[1]Expenditures Net of Charges'!M17</f>
        <v>115968</v>
      </c>
      <c r="N17" s="21">
        <f>'[1]Expenditures Net of Charges'!N17</f>
        <v>106210</v>
      </c>
      <c r="O17" s="21">
        <f>'[1]Expenditures Net of Charges'!O17</f>
        <v>-118207</v>
      </c>
      <c r="P17" s="21">
        <f>'[1]Expenditures Net of Charges'!P17</f>
        <v>36417</v>
      </c>
      <c r="Q17" s="21">
        <f>'[1]Expenditures Net of Charges'!Q17</f>
        <v>154862</v>
      </c>
      <c r="R17" s="21">
        <f>'[1]Expenditures Net of Charges'!R17</f>
        <v>1903391</v>
      </c>
      <c r="S17" s="20"/>
      <c r="T17" s="9"/>
      <c r="U17" s="9"/>
    </row>
    <row r="18" spans="1:21">
      <c r="A18" s="20" t="str">
        <f>'[1]Expenditures Net of Charges'!A18</f>
        <v>IA</v>
      </c>
      <c r="B18" s="20" t="str">
        <f>'[1]Expenditures Net of Charges'!B18</f>
        <v>Iowa</v>
      </c>
      <c r="C18" s="21">
        <f>'[1]Expenditures Net of Charges'!C18</f>
        <v>5854848</v>
      </c>
      <c r="D18" s="21">
        <f>'[1]Expenditures Net of Charges'!D18</f>
        <v>2170296</v>
      </c>
      <c r="E18" s="21">
        <f>'[1]Expenditures Net of Charges'!E18</f>
        <v>2361085</v>
      </c>
      <c r="F18" s="21">
        <f>'[1]Expenditures Net of Charges'!F18</f>
        <v>87237</v>
      </c>
      <c r="G18" s="21">
        <f>'[1]Expenditures Net of Charges'!G18</f>
        <v>688761</v>
      </c>
      <c r="H18" s="21">
        <f>'[1]Expenditures Net of Charges'!H18</f>
        <v>522885</v>
      </c>
      <c r="I18" s="21">
        <f>'[1]Expenditures Net of Charges'!I18</f>
        <v>236974</v>
      </c>
      <c r="J18" s="21">
        <f>'[1]Expenditures Net of Charges'!J18</f>
        <v>226959</v>
      </c>
      <c r="K18" s="21">
        <f>'[1]Expenditures Net of Charges'!K18</f>
        <v>268889</v>
      </c>
      <c r="L18" s="21">
        <f>'[1]Expenditures Net of Charges'!L18</f>
        <v>539458</v>
      </c>
      <c r="M18" s="21">
        <f>'[1]Expenditures Net of Charges'!M18</f>
        <v>193259</v>
      </c>
      <c r="N18" s="21">
        <f>'[1]Expenditures Net of Charges'!N18</f>
        <v>12194</v>
      </c>
      <c r="O18" s="21">
        <f>'[1]Expenditures Net of Charges'!O18</f>
        <v>27113</v>
      </c>
      <c r="P18" s="21">
        <f>'[1]Expenditures Net of Charges'!P18</f>
        <v>-3494</v>
      </c>
      <c r="Q18" s="21">
        <f>'[1]Expenditures Net of Charges'!Q18</f>
        <v>-1470</v>
      </c>
      <c r="R18" s="21">
        <f>'[1]Expenditures Net of Charges'!R18</f>
        <v>1024949</v>
      </c>
      <c r="S18" s="20"/>
      <c r="T18" s="9"/>
      <c r="U18" s="9"/>
    </row>
    <row r="19" spans="1:21">
      <c r="A19" s="20" t="str">
        <f>'[1]Expenditures Net of Charges'!A19</f>
        <v>KS</v>
      </c>
      <c r="B19" s="20" t="str">
        <f>'[1]Expenditures Net of Charges'!B19</f>
        <v>Kansas</v>
      </c>
      <c r="C19" s="21">
        <f>'[1]Expenditures Net of Charges'!C19</f>
        <v>5040328</v>
      </c>
      <c r="D19" s="21">
        <f>'[1]Expenditures Net of Charges'!D19</f>
        <v>1997673</v>
      </c>
      <c r="E19" s="21">
        <f>'[1]Expenditures Net of Charges'!E19</f>
        <v>1713965</v>
      </c>
      <c r="F19" s="21">
        <f>'[1]Expenditures Net of Charges'!F19</f>
        <v>40575</v>
      </c>
      <c r="G19" s="21">
        <f>'[1]Expenditures Net of Charges'!G19</f>
        <v>738489</v>
      </c>
      <c r="H19" s="21">
        <f>'[1]Expenditures Net of Charges'!H19</f>
        <v>480617</v>
      </c>
      <c r="I19" s="21">
        <f>'[1]Expenditures Net of Charges'!I19</f>
        <v>294485</v>
      </c>
      <c r="J19" s="21">
        <f>'[1]Expenditures Net of Charges'!J19</f>
        <v>234666</v>
      </c>
      <c r="K19" s="21">
        <f>'[1]Expenditures Net of Charges'!K19</f>
        <v>227314</v>
      </c>
      <c r="L19" s="21">
        <f>'[1]Expenditures Net of Charges'!L19</f>
        <v>242469</v>
      </c>
      <c r="M19" s="21">
        <f>'[1]Expenditures Net of Charges'!M19</f>
        <v>-40053</v>
      </c>
      <c r="N19" s="21">
        <f>'[1]Expenditures Net of Charges'!N19</f>
        <v>-3454</v>
      </c>
      <c r="O19" s="21">
        <f>'[1]Expenditures Net of Charges'!O19</f>
        <v>-53540</v>
      </c>
      <c r="P19" s="21">
        <f>'[1]Expenditures Net of Charges'!P19</f>
        <v>-76438</v>
      </c>
      <c r="Q19" s="21">
        <f>'[1]Expenditures Net of Charges'!Q19</f>
        <v>-9269</v>
      </c>
      <c r="R19" s="21">
        <f>'[1]Expenditures Net of Charges'!R19</f>
        <v>1107374</v>
      </c>
      <c r="S19" s="20"/>
      <c r="T19" s="9"/>
      <c r="U19" s="9"/>
    </row>
    <row r="20" spans="1:21">
      <c r="A20" s="20" t="str">
        <f>'[1]Expenditures Net of Charges'!A20</f>
        <v>KY</v>
      </c>
      <c r="B20" s="20" t="str">
        <f>'[1]Expenditures Net of Charges'!B20</f>
        <v>Kentucky</v>
      </c>
      <c r="C20" s="21">
        <f>'[1]Expenditures Net of Charges'!C20</f>
        <v>6920078</v>
      </c>
      <c r="D20" s="21">
        <f>'[1]Expenditures Net of Charges'!D20</f>
        <v>3149683</v>
      </c>
      <c r="E20" s="21">
        <f>'[1]Expenditures Net of Charges'!E20</f>
        <v>2484353</v>
      </c>
      <c r="F20" s="21">
        <f>'[1]Expenditures Net of Charges'!F20</f>
        <v>120180</v>
      </c>
      <c r="G20" s="21">
        <f>'[1]Expenditures Net of Charges'!G20</f>
        <v>679586</v>
      </c>
      <c r="H20" s="21">
        <f>'[1]Expenditures Net of Charges'!H20</f>
        <v>738949</v>
      </c>
      <c r="I20" s="21">
        <f>'[1]Expenditures Net of Charges'!I20</f>
        <v>414942</v>
      </c>
      <c r="J20" s="21">
        <f>'[1]Expenditures Net of Charges'!J20</f>
        <v>412943</v>
      </c>
      <c r="K20" s="21">
        <f>'[1]Expenditures Net of Charges'!K20</f>
        <v>164091</v>
      </c>
      <c r="L20" s="21">
        <f>'[1]Expenditures Net of Charges'!L20</f>
        <v>296609</v>
      </c>
      <c r="M20" s="21">
        <f>'[1]Expenditures Net of Charges'!M20</f>
        <v>240195</v>
      </c>
      <c r="N20" s="21">
        <f>'[1]Expenditures Net of Charges'!N20</f>
        <v>80483</v>
      </c>
      <c r="O20" s="21">
        <f>'[1]Expenditures Net of Charges'!O20</f>
        <v>254760</v>
      </c>
      <c r="P20" s="21">
        <f>'[1]Expenditures Net of Charges'!P20</f>
        <v>-15918</v>
      </c>
      <c r="Q20" s="21">
        <f>'[1]Expenditures Net of Charges'!Q20</f>
        <v>-40699</v>
      </c>
      <c r="R20" s="21">
        <f>'[1]Expenditures Net of Charges'!R20</f>
        <v>1460155</v>
      </c>
      <c r="S20" s="20"/>
      <c r="T20" s="9"/>
      <c r="U20" s="9"/>
    </row>
    <row r="21" spans="1:21">
      <c r="A21" s="20" t="str">
        <f>'[1]Expenditures Net of Charges'!A21</f>
        <v>LA</v>
      </c>
      <c r="B21" s="20" t="str">
        <f>'[1]Expenditures Net of Charges'!B21</f>
        <v>Louisiana</v>
      </c>
      <c r="C21" s="21">
        <f>'[1]Expenditures Net of Charges'!C21</f>
        <v>8718725</v>
      </c>
      <c r="D21" s="21">
        <f>'[1]Expenditures Net of Charges'!D21</f>
        <v>2324803</v>
      </c>
      <c r="E21" s="21">
        <f>'[1]Expenditures Net of Charges'!E21</f>
        <v>2714945</v>
      </c>
      <c r="F21" s="21">
        <f>'[1]Expenditures Net of Charges'!F21</f>
        <v>188454</v>
      </c>
      <c r="G21" s="21">
        <f>'[1]Expenditures Net of Charges'!G21</f>
        <v>1552150</v>
      </c>
      <c r="H21" s="21">
        <f>'[1]Expenditures Net of Charges'!H21</f>
        <v>1329243</v>
      </c>
      <c r="I21" s="21">
        <f>'[1]Expenditures Net of Charges'!I21</f>
        <v>650734</v>
      </c>
      <c r="J21" s="21">
        <f>'[1]Expenditures Net of Charges'!J21</f>
        <v>1436066</v>
      </c>
      <c r="K21" s="21">
        <f>'[1]Expenditures Net of Charges'!K21</f>
        <v>561844</v>
      </c>
      <c r="L21" s="21">
        <f>'[1]Expenditures Net of Charges'!L21</f>
        <v>917025</v>
      </c>
      <c r="M21" s="21">
        <f>'[1]Expenditures Net of Charges'!M21</f>
        <v>486179</v>
      </c>
      <c r="N21" s="21">
        <f>'[1]Expenditures Net of Charges'!N21</f>
        <v>149474</v>
      </c>
      <c r="O21" s="21">
        <f>'[1]Expenditures Net of Charges'!O21</f>
        <v>61224</v>
      </c>
      <c r="P21" s="21">
        <f>'[1]Expenditures Net of Charges'!P21</f>
        <v>-89585</v>
      </c>
      <c r="Q21" s="21">
        <f>'[1]Expenditures Net of Charges'!Q21</f>
        <v>-31391</v>
      </c>
      <c r="R21" s="21">
        <f>'[1]Expenditures Net of Charges'!R21</f>
        <v>2129864</v>
      </c>
      <c r="S21" s="20"/>
      <c r="T21" s="9"/>
      <c r="U21" s="9"/>
    </row>
    <row r="22" spans="1:21">
      <c r="A22" s="20" t="str">
        <f>'[1]Expenditures Net of Charges'!A22</f>
        <v>ME</v>
      </c>
      <c r="B22" s="20" t="str">
        <f>'[1]Expenditures Net of Charges'!B22</f>
        <v>Maine</v>
      </c>
      <c r="C22" s="21">
        <f>'[1]Expenditures Net of Charges'!C22</f>
        <v>2335878</v>
      </c>
      <c r="D22" s="21">
        <f>'[1]Expenditures Net of Charges'!D22</f>
        <v>564158</v>
      </c>
      <c r="E22" s="21">
        <f>'[1]Expenditures Net of Charges'!E22</f>
        <v>771821</v>
      </c>
      <c r="F22" s="21">
        <f>'[1]Expenditures Net of Charges'!F22</f>
        <v>12932</v>
      </c>
      <c r="G22" s="21">
        <f>'[1]Expenditures Net of Charges'!G22</f>
        <v>245875</v>
      </c>
      <c r="H22" s="21">
        <f>'[1]Expenditures Net of Charges'!H22</f>
        <v>193735</v>
      </c>
      <c r="I22" s="21">
        <f>'[1]Expenditures Net of Charges'!I22</f>
        <v>137184</v>
      </c>
      <c r="J22" s="21">
        <f>'[1]Expenditures Net of Charges'!J22</f>
        <v>304506</v>
      </c>
      <c r="K22" s="21">
        <f>'[1]Expenditures Net of Charges'!K22</f>
        <v>98661</v>
      </c>
      <c r="L22" s="21">
        <f>'[1]Expenditures Net of Charges'!L22</f>
        <v>157681</v>
      </c>
      <c r="M22" s="21">
        <f>'[1]Expenditures Net of Charges'!M22</f>
        <v>27819</v>
      </c>
      <c r="N22" s="21">
        <f>'[1]Expenditures Net of Charges'!N22</f>
        <v>51078</v>
      </c>
      <c r="O22" s="21">
        <f>'[1]Expenditures Net of Charges'!O22</f>
        <v>10802</v>
      </c>
      <c r="P22" s="21">
        <f>'[1]Expenditures Net of Charges'!P22</f>
        <v>-344</v>
      </c>
      <c r="Q22" s="21">
        <f>'[1]Expenditures Net of Charges'!Q22</f>
        <v>0</v>
      </c>
      <c r="R22" s="21">
        <f>'[1]Expenditures Net of Charges'!R22</f>
        <v>499640</v>
      </c>
      <c r="S22" s="20"/>
      <c r="T22" s="9"/>
      <c r="U22" s="9"/>
    </row>
    <row r="23" spans="1:21">
      <c r="A23" s="20" t="str">
        <f>'[1]Expenditures Net of Charges'!A23</f>
        <v>MD</v>
      </c>
      <c r="B23" s="20" t="str">
        <f>'[1]Expenditures Net of Charges'!B23</f>
        <v>Maryland</v>
      </c>
      <c r="C23" s="21">
        <f>'[1]Expenditures Net of Charges'!C23</f>
        <v>11947759</v>
      </c>
      <c r="D23" s="21">
        <f>'[1]Expenditures Net of Charges'!D23</f>
        <v>4073179</v>
      </c>
      <c r="E23" s="21">
        <f>'[1]Expenditures Net of Charges'!E23</f>
        <v>4601683</v>
      </c>
      <c r="F23" s="21">
        <f>'[1]Expenditures Net of Charges'!F23</f>
        <v>1014365</v>
      </c>
      <c r="G23" s="21">
        <f>'[1]Expenditures Net of Charges'!G23</f>
        <v>2123384</v>
      </c>
      <c r="H23" s="21">
        <f>'[1]Expenditures Net of Charges'!H23</f>
        <v>1749707</v>
      </c>
      <c r="I23" s="21">
        <f>'[1]Expenditures Net of Charges'!I23</f>
        <v>890714</v>
      </c>
      <c r="J23" s="21">
        <f>'[1]Expenditures Net of Charges'!J23</f>
        <v>1212078</v>
      </c>
      <c r="K23" s="21">
        <f>'[1]Expenditures Net of Charges'!K23</f>
        <v>670491</v>
      </c>
      <c r="L23" s="21">
        <f>'[1]Expenditures Net of Charges'!L23</f>
        <v>494841</v>
      </c>
      <c r="M23" s="21">
        <f>'[1]Expenditures Net of Charges'!M23</f>
        <v>104897</v>
      </c>
      <c r="N23" s="21">
        <f>'[1]Expenditures Net of Charges'!N23</f>
        <v>227848</v>
      </c>
      <c r="O23" s="21">
        <f>'[1]Expenditures Net of Charges'!O23</f>
        <v>219513</v>
      </c>
      <c r="P23" s="21">
        <f>'[1]Expenditures Net of Charges'!P23</f>
        <v>9847</v>
      </c>
      <c r="Q23" s="21">
        <f>'[1]Expenditures Net of Charges'!Q23</f>
        <v>0</v>
      </c>
      <c r="R23" s="21">
        <f>'[1]Expenditures Net of Charges'!R23</f>
        <v>2727900</v>
      </c>
      <c r="S23" s="20"/>
      <c r="T23" s="9"/>
      <c r="U23" s="9"/>
    </row>
    <row r="24" spans="1:21">
      <c r="A24" s="20" t="str">
        <f>'[1]Expenditures Net of Charges'!A24</f>
        <v>MA</v>
      </c>
      <c r="B24" s="20" t="str">
        <f>'[1]Expenditures Net of Charges'!B24</f>
        <v>Massachusetts</v>
      </c>
      <c r="C24" s="21">
        <f>'[1]Expenditures Net of Charges'!C24</f>
        <v>14407193</v>
      </c>
      <c r="D24" s="21">
        <f>'[1]Expenditures Net of Charges'!D24</f>
        <v>3127354</v>
      </c>
      <c r="E24" s="21">
        <f>'[1]Expenditures Net of Charges'!E24</f>
        <v>2102053</v>
      </c>
      <c r="F24" s="21">
        <f>'[1]Expenditures Net of Charges'!F24</f>
        <v>1558608</v>
      </c>
      <c r="G24" s="21">
        <f>'[1]Expenditures Net of Charges'!G24</f>
        <v>2136398</v>
      </c>
      <c r="H24" s="21">
        <f>'[1]Expenditures Net of Charges'!H24</f>
        <v>1056190</v>
      </c>
      <c r="I24" s="21">
        <f>'[1]Expenditures Net of Charges'!I24</f>
        <v>1074996</v>
      </c>
      <c r="J24" s="21">
        <f>'[1]Expenditures Net of Charges'!J24</f>
        <v>2581039</v>
      </c>
      <c r="K24" s="21">
        <f>'[1]Expenditures Net of Charges'!K24</f>
        <v>256047</v>
      </c>
      <c r="L24" s="21">
        <f>'[1]Expenditures Net of Charges'!L24</f>
        <v>270255</v>
      </c>
      <c r="M24" s="21">
        <f>'[1]Expenditures Net of Charges'!M24</f>
        <v>-404015</v>
      </c>
      <c r="N24" s="21">
        <f>'[1]Expenditures Net of Charges'!N24</f>
        <v>265838</v>
      </c>
      <c r="O24" s="21">
        <f>'[1]Expenditures Net of Charges'!O24</f>
        <v>-235314</v>
      </c>
      <c r="P24" s="21">
        <f>'[1]Expenditures Net of Charges'!P24</f>
        <v>-156500</v>
      </c>
      <c r="Q24" s="21">
        <f>'[1]Expenditures Net of Charges'!Q24</f>
        <v>-2708</v>
      </c>
      <c r="R24" s="21">
        <f>'[1]Expenditures Net of Charges'!R24</f>
        <v>2554585</v>
      </c>
      <c r="S24" s="20"/>
      <c r="T24" s="9"/>
      <c r="U24" s="9"/>
    </row>
    <row r="25" spans="1:21">
      <c r="A25" s="20" t="str">
        <f>'[1]Expenditures Net of Charges'!A25</f>
        <v>MI</v>
      </c>
      <c r="B25" s="20" t="str">
        <f>'[1]Expenditures Net of Charges'!B25</f>
        <v>Michigan</v>
      </c>
      <c r="C25" s="21">
        <f>'[1]Expenditures Net of Charges'!C25</f>
        <v>16657455</v>
      </c>
      <c r="D25" s="21">
        <f>'[1]Expenditures Net of Charges'!D25</f>
        <v>6709549</v>
      </c>
      <c r="E25" s="21">
        <f>'[1]Expenditures Net of Charges'!E25</f>
        <v>3164736</v>
      </c>
      <c r="F25" s="21">
        <f>'[1]Expenditures Net of Charges'!F25</f>
        <v>526953</v>
      </c>
      <c r="G25" s="21">
        <f>'[1]Expenditures Net of Charges'!G25</f>
        <v>2340459</v>
      </c>
      <c r="H25" s="21">
        <f>'[1]Expenditures Net of Charges'!H25</f>
        <v>2245657</v>
      </c>
      <c r="I25" s="21">
        <f>'[1]Expenditures Net of Charges'!I25</f>
        <v>946508</v>
      </c>
      <c r="J25" s="21">
        <f>'[1]Expenditures Net of Charges'!J25</f>
        <v>1279152</v>
      </c>
      <c r="K25" s="21">
        <f>'[1]Expenditures Net of Charges'!K25</f>
        <v>570339</v>
      </c>
      <c r="L25" s="21">
        <f>'[1]Expenditures Net of Charges'!L25</f>
        <v>335926</v>
      </c>
      <c r="M25" s="21">
        <f>'[1]Expenditures Net of Charges'!M25</f>
        <v>-1552</v>
      </c>
      <c r="N25" s="21">
        <f>'[1]Expenditures Net of Charges'!N25</f>
        <v>205587</v>
      </c>
      <c r="O25" s="21">
        <f>'[1]Expenditures Net of Charges'!O25</f>
        <v>-95140</v>
      </c>
      <c r="P25" s="21">
        <f>'[1]Expenditures Net of Charges'!P25</f>
        <v>40681</v>
      </c>
      <c r="Q25" s="21">
        <f>'[1]Expenditures Net of Charges'!Q25</f>
        <v>0</v>
      </c>
      <c r="R25" s="21">
        <f>'[1]Expenditures Net of Charges'!R25</f>
        <v>2845482</v>
      </c>
      <c r="S25" s="20"/>
      <c r="T25" s="9"/>
      <c r="U25" s="9"/>
    </row>
    <row r="26" spans="1:21">
      <c r="A26" s="20" t="str">
        <f>'[1]Expenditures Net of Charges'!A26</f>
        <v>MN</v>
      </c>
      <c r="B26" s="20" t="str">
        <f>'[1]Expenditures Net of Charges'!B26</f>
        <v>Minnesota</v>
      </c>
      <c r="C26" s="21">
        <f>'[1]Expenditures Net of Charges'!C26</f>
        <v>9881766</v>
      </c>
      <c r="D26" s="21">
        <f>'[1]Expenditures Net of Charges'!D26</f>
        <v>3100350</v>
      </c>
      <c r="E26" s="21">
        <f>'[1]Expenditures Net of Charges'!E26</f>
        <v>3557279</v>
      </c>
      <c r="F26" s="21">
        <f>'[1]Expenditures Net of Charges'!F26</f>
        <v>289411</v>
      </c>
      <c r="G26" s="21">
        <f>'[1]Expenditures Net of Charges'!G26</f>
        <v>1635734</v>
      </c>
      <c r="H26" s="21">
        <f>'[1]Expenditures Net of Charges'!H26</f>
        <v>863920</v>
      </c>
      <c r="I26" s="21">
        <f>'[1]Expenditures Net of Charges'!I26</f>
        <v>411774</v>
      </c>
      <c r="J26" s="21">
        <f>'[1]Expenditures Net of Charges'!J26</f>
        <v>725054</v>
      </c>
      <c r="K26" s="21">
        <f>'[1]Expenditures Net of Charges'!K26</f>
        <v>737812</v>
      </c>
      <c r="L26" s="21">
        <f>'[1]Expenditures Net of Charges'!L26</f>
        <v>638890</v>
      </c>
      <c r="M26" s="21">
        <f>'[1]Expenditures Net of Charges'!M26</f>
        <v>30939</v>
      </c>
      <c r="N26" s="21">
        <f>'[1]Expenditures Net of Charges'!N26</f>
        <v>77953</v>
      </c>
      <c r="O26" s="21">
        <f>'[1]Expenditures Net of Charges'!O26</f>
        <v>58884</v>
      </c>
      <c r="P26" s="21">
        <f>'[1]Expenditures Net of Charges'!P26</f>
        <v>-124876</v>
      </c>
      <c r="Q26" s="21">
        <f>'[1]Expenditures Net of Charges'!Q26</f>
        <v>-12208</v>
      </c>
      <c r="R26" s="21">
        <f>'[1]Expenditures Net of Charges'!R26</f>
        <v>2089381</v>
      </c>
      <c r="S26" s="20"/>
      <c r="T26" s="9"/>
      <c r="U26" s="9"/>
    </row>
    <row r="27" spans="1:21">
      <c r="A27" s="20" t="str">
        <f>'[1]Expenditures Net of Charges'!A27</f>
        <v>MS</v>
      </c>
      <c r="B27" s="20" t="str">
        <f>'[1]Expenditures Net of Charges'!B27</f>
        <v>Mississippi</v>
      </c>
      <c r="C27" s="21">
        <f>'[1]Expenditures Net of Charges'!C27</f>
        <v>4215203</v>
      </c>
      <c r="D27" s="21">
        <f>'[1]Expenditures Net of Charges'!D27</f>
        <v>1938235</v>
      </c>
      <c r="E27" s="21">
        <f>'[1]Expenditures Net of Charges'!E27</f>
        <v>1733363</v>
      </c>
      <c r="F27" s="21">
        <f>'[1]Expenditures Net of Charges'!F27</f>
        <v>15035</v>
      </c>
      <c r="G27" s="21">
        <f>'[1]Expenditures Net of Charges'!G27</f>
        <v>661915</v>
      </c>
      <c r="H27" s="21">
        <f>'[1]Expenditures Net of Charges'!H27</f>
        <v>558273</v>
      </c>
      <c r="I27" s="21">
        <f>'[1]Expenditures Net of Charges'!I27</f>
        <v>260001</v>
      </c>
      <c r="J27" s="21">
        <f>'[1]Expenditures Net of Charges'!J27</f>
        <v>297025</v>
      </c>
      <c r="K27" s="21">
        <f>'[1]Expenditures Net of Charges'!K27</f>
        <v>223037</v>
      </c>
      <c r="L27" s="21">
        <f>'[1]Expenditures Net of Charges'!L27</f>
        <v>256896</v>
      </c>
      <c r="M27" s="21">
        <f>'[1]Expenditures Net of Charges'!M27</f>
        <v>184688</v>
      </c>
      <c r="N27" s="21">
        <f>'[1]Expenditures Net of Charges'!N27</f>
        <v>42461</v>
      </c>
      <c r="O27" s="21">
        <f>'[1]Expenditures Net of Charges'!O27</f>
        <v>20387</v>
      </c>
      <c r="P27" s="21">
        <f>'[1]Expenditures Net of Charges'!P27</f>
        <v>-27725</v>
      </c>
      <c r="Q27" s="21">
        <f>'[1]Expenditures Net of Charges'!Q27</f>
        <v>-17357</v>
      </c>
      <c r="R27" s="21">
        <f>'[1]Expenditures Net of Charges'!R27</f>
        <v>1003451</v>
      </c>
      <c r="S27" s="20"/>
      <c r="T27" s="9"/>
      <c r="U27" s="9"/>
    </row>
    <row r="28" spans="1:21">
      <c r="A28" s="20" t="str">
        <f>'[1]Expenditures Net of Charges'!A28</f>
        <v>MO</v>
      </c>
      <c r="B28" s="20" t="str">
        <f>'[1]Expenditures Net of Charges'!B28</f>
        <v>Missouri</v>
      </c>
      <c r="C28" s="21">
        <f>'[1]Expenditures Net of Charges'!C28</f>
        <v>9259412</v>
      </c>
      <c r="D28" s="21">
        <f>'[1]Expenditures Net of Charges'!D28</f>
        <v>2493507</v>
      </c>
      <c r="E28" s="21">
        <f>'[1]Expenditures Net of Charges'!E28</f>
        <v>2910020</v>
      </c>
      <c r="F28" s="21">
        <f>'[1]Expenditures Net of Charges'!F28</f>
        <v>348088</v>
      </c>
      <c r="G28" s="21">
        <f>'[1]Expenditures Net of Charges'!G28</f>
        <v>1691859</v>
      </c>
      <c r="H28" s="21">
        <f>'[1]Expenditures Net of Charges'!H28</f>
        <v>862170</v>
      </c>
      <c r="I28" s="21">
        <f>'[1]Expenditures Net of Charges'!I28</f>
        <v>786008</v>
      </c>
      <c r="J28" s="21">
        <f>'[1]Expenditures Net of Charges'!J28</f>
        <v>595800</v>
      </c>
      <c r="K28" s="21">
        <f>'[1]Expenditures Net of Charges'!K28</f>
        <v>499117</v>
      </c>
      <c r="L28" s="21">
        <f>'[1]Expenditures Net of Charges'!L28</f>
        <v>384646</v>
      </c>
      <c r="M28" s="21">
        <f>'[1]Expenditures Net of Charges'!M28</f>
        <v>148076</v>
      </c>
      <c r="N28" s="21">
        <f>'[1]Expenditures Net of Charges'!N28</f>
        <v>46911</v>
      </c>
      <c r="O28" s="21">
        <f>'[1]Expenditures Net of Charges'!O28</f>
        <v>-73498</v>
      </c>
      <c r="P28" s="21">
        <f>'[1]Expenditures Net of Charges'!P28</f>
        <v>51935</v>
      </c>
      <c r="Q28" s="21">
        <f>'[1]Expenditures Net of Charges'!Q28</f>
        <v>2142</v>
      </c>
      <c r="R28" s="21">
        <f>'[1]Expenditures Net of Charges'!R28</f>
        <v>1501085</v>
      </c>
      <c r="S28" s="20"/>
      <c r="T28" s="9"/>
      <c r="U28" s="9"/>
    </row>
    <row r="29" spans="1:21">
      <c r="A29" s="20" t="str">
        <f>'[1]Expenditures Net of Charges'!A29</f>
        <v>MT</v>
      </c>
      <c r="B29" s="20" t="str">
        <f>'[1]Expenditures Net of Charges'!B29</f>
        <v>Montana</v>
      </c>
      <c r="C29" s="21">
        <f>'[1]Expenditures Net of Charges'!C29</f>
        <v>1581080</v>
      </c>
      <c r="D29" s="21">
        <f>'[1]Expenditures Net of Charges'!D29</f>
        <v>469730</v>
      </c>
      <c r="E29" s="21">
        <f>'[1]Expenditures Net of Charges'!E29</f>
        <v>1036312</v>
      </c>
      <c r="F29" s="21">
        <f>'[1]Expenditures Net of Charges'!F29</f>
        <v>31911</v>
      </c>
      <c r="G29" s="21">
        <f>'[1]Expenditures Net of Charges'!G29</f>
        <v>275343</v>
      </c>
      <c r="H29" s="21">
        <f>'[1]Expenditures Net of Charges'!H29</f>
        <v>237556</v>
      </c>
      <c r="I29" s="21">
        <f>'[1]Expenditures Net of Charges'!I29</f>
        <v>94245</v>
      </c>
      <c r="J29" s="21">
        <f>'[1]Expenditures Net of Charges'!J29</f>
        <v>103973</v>
      </c>
      <c r="K29" s="21">
        <f>'[1]Expenditures Net of Charges'!K29</f>
        <v>56132</v>
      </c>
      <c r="L29" s="21">
        <f>'[1]Expenditures Net of Charges'!L29</f>
        <v>247871</v>
      </c>
      <c r="M29" s="21">
        <f>'[1]Expenditures Net of Charges'!M29</f>
        <v>25865</v>
      </c>
      <c r="N29" s="21">
        <f>'[1]Expenditures Net of Charges'!N29</f>
        <v>19756</v>
      </c>
      <c r="O29" s="21">
        <f>'[1]Expenditures Net of Charges'!O29</f>
        <v>28857</v>
      </c>
      <c r="P29" s="21">
        <f>'[1]Expenditures Net of Charges'!P29</f>
        <v>315</v>
      </c>
      <c r="Q29" s="21">
        <f>'[1]Expenditures Net of Charges'!Q29</f>
        <v>0</v>
      </c>
      <c r="R29" s="21">
        <f>'[1]Expenditures Net of Charges'!R29</f>
        <v>536191</v>
      </c>
      <c r="S29" s="20"/>
      <c r="T29" s="9"/>
      <c r="U29" s="9"/>
    </row>
    <row r="30" spans="1:21">
      <c r="A30" s="20" t="str">
        <f>'[1]Expenditures Net of Charges'!A30</f>
        <v>NE</v>
      </c>
      <c r="B30" s="20" t="str">
        <f>'[1]Expenditures Net of Charges'!B30</f>
        <v>Nebraska</v>
      </c>
      <c r="C30" s="21">
        <f>'[1]Expenditures Net of Charges'!C30</f>
        <v>3693853</v>
      </c>
      <c r="D30" s="21">
        <f>'[1]Expenditures Net of Charges'!D30</f>
        <v>1337784</v>
      </c>
      <c r="E30" s="21">
        <f>'[1]Expenditures Net of Charges'!E30</f>
        <v>1178384</v>
      </c>
      <c r="F30" s="21">
        <f>'[1]Expenditures Net of Charges'!F30</f>
        <v>34259</v>
      </c>
      <c r="G30" s="21">
        <f>'[1]Expenditures Net of Charges'!G30</f>
        <v>404442</v>
      </c>
      <c r="H30" s="21">
        <f>'[1]Expenditures Net of Charges'!H30</f>
        <v>361679</v>
      </c>
      <c r="I30" s="21">
        <f>'[1]Expenditures Net of Charges'!I30</f>
        <v>189843</v>
      </c>
      <c r="J30" s="21">
        <f>'[1]Expenditures Net of Charges'!J30</f>
        <v>149313</v>
      </c>
      <c r="K30" s="21">
        <f>'[1]Expenditures Net of Charges'!K30</f>
        <v>177952</v>
      </c>
      <c r="L30" s="21">
        <f>'[1]Expenditures Net of Charges'!L30</f>
        <v>292114</v>
      </c>
      <c r="M30" s="21">
        <f>'[1]Expenditures Net of Charges'!M30</f>
        <v>41355</v>
      </c>
      <c r="N30" s="21">
        <f>'[1]Expenditures Net of Charges'!N30</f>
        <v>33574</v>
      </c>
      <c r="O30" s="21">
        <f>'[1]Expenditures Net of Charges'!O30</f>
        <v>-5446</v>
      </c>
      <c r="P30" s="21">
        <f>'[1]Expenditures Net of Charges'!P30</f>
        <v>-167532</v>
      </c>
      <c r="Q30" s="21">
        <f>'[1]Expenditures Net of Charges'!Q30</f>
        <v>18005</v>
      </c>
      <c r="R30" s="21">
        <f>'[1]Expenditures Net of Charges'!R30</f>
        <v>577548</v>
      </c>
      <c r="S30" s="20"/>
      <c r="T30" s="9"/>
      <c r="U30" s="9"/>
    </row>
    <row r="31" spans="1:21">
      <c r="A31" s="20" t="str">
        <f>'[1]Expenditures Net of Charges'!A31</f>
        <v>NV</v>
      </c>
      <c r="B31" s="20" t="str">
        <f>'[1]Expenditures Net of Charges'!B31</f>
        <v>Nevada</v>
      </c>
      <c r="C31" s="21">
        <f>'[1]Expenditures Net of Charges'!C31</f>
        <v>3862457</v>
      </c>
      <c r="D31" s="21">
        <f>'[1]Expenditures Net of Charges'!D31</f>
        <v>994231</v>
      </c>
      <c r="E31" s="21">
        <f>'[1]Expenditures Net of Charges'!E31</f>
        <v>1667856</v>
      </c>
      <c r="F31" s="21">
        <f>'[1]Expenditures Net of Charges'!F31</f>
        <v>269586</v>
      </c>
      <c r="G31" s="21">
        <f>'[1]Expenditures Net of Charges'!G31</f>
        <v>1098930</v>
      </c>
      <c r="H31" s="21">
        <f>'[1]Expenditures Net of Charges'!H31</f>
        <v>704917</v>
      </c>
      <c r="I31" s="21">
        <f>'[1]Expenditures Net of Charges'!I31</f>
        <v>512282</v>
      </c>
      <c r="J31" s="21">
        <f>'[1]Expenditures Net of Charges'!J31</f>
        <v>148560</v>
      </c>
      <c r="K31" s="21">
        <f>'[1]Expenditures Net of Charges'!K31</f>
        <v>473642</v>
      </c>
      <c r="L31" s="21">
        <f>'[1]Expenditures Net of Charges'!L31</f>
        <v>334494</v>
      </c>
      <c r="M31" s="21">
        <f>'[1]Expenditures Net of Charges'!M31</f>
        <v>-35047</v>
      </c>
      <c r="N31" s="21">
        <f>'[1]Expenditures Net of Charges'!N31</f>
        <v>-16807</v>
      </c>
      <c r="O31" s="21">
        <f>'[1]Expenditures Net of Charges'!O31</f>
        <v>35435</v>
      </c>
      <c r="P31" s="21">
        <f>'[1]Expenditures Net of Charges'!P31</f>
        <v>-12481</v>
      </c>
      <c r="Q31" s="21">
        <f>'[1]Expenditures Net of Charges'!Q31</f>
        <v>0</v>
      </c>
      <c r="R31" s="21">
        <f>'[1]Expenditures Net of Charges'!R31</f>
        <v>1221274</v>
      </c>
      <c r="S31" s="20"/>
      <c r="T31" s="9"/>
      <c r="U31" s="9"/>
    </row>
    <row r="32" spans="1:21">
      <c r="A32" s="20" t="str">
        <f>'[1]Expenditures Net of Charges'!A32</f>
        <v>NH</v>
      </c>
      <c r="B32" s="20" t="str">
        <f>'[1]Expenditures Net of Charges'!B32</f>
        <v>New Hampshire</v>
      </c>
      <c r="C32" s="21">
        <f>'[1]Expenditures Net of Charges'!C32</f>
        <v>2754045</v>
      </c>
      <c r="D32" s="21">
        <f>'[1]Expenditures Net of Charges'!D32</f>
        <v>455397</v>
      </c>
      <c r="E32" s="21">
        <f>'[1]Expenditures Net of Charges'!E32</f>
        <v>590757</v>
      </c>
      <c r="F32" s="21">
        <f>'[1]Expenditures Net of Charges'!F32</f>
        <v>10551</v>
      </c>
      <c r="G32" s="21">
        <f>'[1]Expenditures Net of Charges'!G32</f>
        <v>352167</v>
      </c>
      <c r="H32" s="21">
        <f>'[1]Expenditures Net of Charges'!H32</f>
        <v>182525</v>
      </c>
      <c r="I32" s="21">
        <f>'[1]Expenditures Net of Charges'!I32</f>
        <v>201424</v>
      </c>
      <c r="J32" s="21">
        <f>'[1]Expenditures Net of Charges'!J32</f>
        <v>179712</v>
      </c>
      <c r="K32" s="21">
        <f>'[1]Expenditures Net of Charges'!K32</f>
        <v>46672</v>
      </c>
      <c r="L32" s="21">
        <f>'[1]Expenditures Net of Charges'!L32</f>
        <v>62353</v>
      </c>
      <c r="M32" s="21">
        <f>'[1]Expenditures Net of Charges'!M32</f>
        <v>11977</v>
      </c>
      <c r="N32" s="21">
        <f>'[1]Expenditures Net of Charges'!N32</f>
        <v>83882</v>
      </c>
      <c r="O32" s="21">
        <f>'[1]Expenditures Net of Charges'!O32</f>
        <v>-2544</v>
      </c>
      <c r="P32" s="21">
        <f>'[1]Expenditures Net of Charges'!P32</f>
        <v>-1329</v>
      </c>
      <c r="Q32" s="21">
        <f>'[1]Expenditures Net of Charges'!Q32</f>
        <v>0</v>
      </c>
      <c r="R32" s="21">
        <f>'[1]Expenditures Net of Charges'!R32</f>
        <v>511062</v>
      </c>
      <c r="S32" s="20"/>
      <c r="T32" s="9"/>
      <c r="U32" s="9"/>
    </row>
    <row r="33" spans="1:21">
      <c r="A33" s="20" t="str">
        <f>'[1]Expenditures Net of Charges'!A33</f>
        <v>NJ</v>
      </c>
      <c r="B33" s="20" t="str">
        <f>'[1]Expenditures Net of Charges'!B33</f>
        <v>New Jersey</v>
      </c>
      <c r="C33" s="21">
        <f>'[1]Expenditures Net of Charges'!C33</f>
        <v>23641152</v>
      </c>
      <c r="D33" s="21">
        <f>'[1]Expenditures Net of Charges'!D33</f>
        <v>3769222</v>
      </c>
      <c r="E33" s="21">
        <f>'[1]Expenditures Net of Charges'!E33</f>
        <v>2687742</v>
      </c>
      <c r="F33" s="21">
        <f>'[1]Expenditures Net of Charges'!F33</f>
        <v>1414825</v>
      </c>
      <c r="G33" s="21">
        <f>'[1]Expenditures Net of Charges'!G33</f>
        <v>3322725</v>
      </c>
      <c r="H33" s="21">
        <f>'[1]Expenditures Net of Charges'!H33</f>
        <v>2074942</v>
      </c>
      <c r="I33" s="21">
        <f>'[1]Expenditures Net of Charges'!I33</f>
        <v>973639</v>
      </c>
      <c r="J33" s="21">
        <f>'[1]Expenditures Net of Charges'!J33</f>
        <v>1161856</v>
      </c>
      <c r="K33" s="21">
        <f>'[1]Expenditures Net of Charges'!K33</f>
        <v>521423</v>
      </c>
      <c r="L33" s="21">
        <f>'[1]Expenditures Net of Charges'!L33</f>
        <v>611307</v>
      </c>
      <c r="M33" s="21">
        <f>'[1]Expenditures Net of Charges'!M33</f>
        <v>-217166</v>
      </c>
      <c r="N33" s="21">
        <f>'[1]Expenditures Net of Charges'!N33</f>
        <v>498548</v>
      </c>
      <c r="O33" s="21">
        <f>'[1]Expenditures Net of Charges'!O33</f>
        <v>-137601</v>
      </c>
      <c r="P33" s="21">
        <f>'[1]Expenditures Net of Charges'!P33</f>
        <v>-3289</v>
      </c>
      <c r="Q33" s="21">
        <f>'[1]Expenditures Net of Charges'!Q33</f>
        <v>0</v>
      </c>
      <c r="R33" s="21">
        <f>'[1]Expenditures Net of Charges'!R33</f>
        <v>3364941</v>
      </c>
      <c r="S33" s="20"/>
      <c r="T33" s="9"/>
      <c r="U33" s="9"/>
    </row>
    <row r="34" spans="1:21">
      <c r="A34" s="20" t="str">
        <f>'[1]Expenditures Net of Charges'!A34</f>
        <v>NM</v>
      </c>
      <c r="B34" s="20" t="str">
        <f>'[1]Expenditures Net of Charges'!B34</f>
        <v>New Mexico</v>
      </c>
      <c r="C34" s="21">
        <f>'[1]Expenditures Net of Charges'!C34</f>
        <v>3515736</v>
      </c>
      <c r="D34" s="21">
        <f>'[1]Expenditures Net of Charges'!D34</f>
        <v>1950766</v>
      </c>
      <c r="E34" s="21">
        <f>'[1]Expenditures Net of Charges'!E34</f>
        <v>1022150</v>
      </c>
      <c r="F34" s="21">
        <f>'[1]Expenditures Net of Charges'!F34</f>
        <v>120094</v>
      </c>
      <c r="G34" s="21">
        <f>'[1]Expenditures Net of Charges'!G34</f>
        <v>647654</v>
      </c>
      <c r="H34" s="21">
        <f>'[1]Expenditures Net of Charges'!H34</f>
        <v>602064</v>
      </c>
      <c r="I34" s="21">
        <f>'[1]Expenditures Net of Charges'!I34</f>
        <v>306330</v>
      </c>
      <c r="J34" s="21">
        <f>'[1]Expenditures Net of Charges'!J34</f>
        <v>169015</v>
      </c>
      <c r="K34" s="21">
        <f>'[1]Expenditures Net of Charges'!K34</f>
        <v>299501</v>
      </c>
      <c r="L34" s="21">
        <f>'[1]Expenditures Net of Charges'!L34</f>
        <v>245037</v>
      </c>
      <c r="M34" s="21">
        <f>'[1]Expenditures Net of Charges'!M34</f>
        <v>-5207</v>
      </c>
      <c r="N34" s="21">
        <f>'[1]Expenditures Net of Charges'!N34</f>
        <v>3676</v>
      </c>
      <c r="O34" s="21">
        <f>'[1]Expenditures Net of Charges'!O34</f>
        <v>4591</v>
      </c>
      <c r="P34" s="21">
        <f>'[1]Expenditures Net of Charges'!P34</f>
        <v>-29151</v>
      </c>
      <c r="Q34" s="21">
        <f>'[1]Expenditures Net of Charges'!Q34</f>
        <v>-8067</v>
      </c>
      <c r="R34" s="21">
        <f>'[1]Expenditures Net of Charges'!R34</f>
        <v>1069551</v>
      </c>
      <c r="S34" s="20"/>
      <c r="T34" s="9"/>
      <c r="U34" s="9"/>
    </row>
    <row r="35" spans="1:21">
      <c r="A35" s="20" t="str">
        <f>'[1]Expenditures Net of Charges'!A35</f>
        <v>NY</v>
      </c>
      <c r="B35" s="20" t="str">
        <f>'[1]Expenditures Net of Charges'!B35</f>
        <v>New York</v>
      </c>
      <c r="C35" s="21">
        <f>'[1]Expenditures Net of Charges'!C35</f>
        <v>55392350</v>
      </c>
      <c r="D35" s="21">
        <f>'[1]Expenditures Net of Charges'!D35</f>
        <v>12044515</v>
      </c>
      <c r="E35" s="21">
        <f>'[1]Expenditures Net of Charges'!E35</f>
        <v>6925976</v>
      </c>
      <c r="F35" s="21">
        <f>'[1]Expenditures Net of Charges'!F35</f>
        <v>13071666</v>
      </c>
      <c r="G35" s="21">
        <f>'[1]Expenditures Net of Charges'!G35</f>
        <v>9284057</v>
      </c>
      <c r="H35" s="21">
        <f>'[1]Expenditures Net of Charges'!H35</f>
        <v>5771741</v>
      </c>
      <c r="I35" s="21">
        <f>'[1]Expenditures Net of Charges'!I35</f>
        <v>3417015</v>
      </c>
      <c r="J35" s="21">
        <f>'[1]Expenditures Net of Charges'!J35</f>
        <v>4762704</v>
      </c>
      <c r="K35" s="21">
        <f>'[1]Expenditures Net of Charges'!K35</f>
        <v>2037834</v>
      </c>
      <c r="L35" s="21">
        <f>'[1]Expenditures Net of Charges'!L35</f>
        <v>666200</v>
      </c>
      <c r="M35" s="21">
        <f>'[1]Expenditures Net of Charges'!M35</f>
        <v>1827916</v>
      </c>
      <c r="N35" s="21">
        <f>'[1]Expenditures Net of Charges'!N35</f>
        <v>2359168</v>
      </c>
      <c r="O35" s="21">
        <f>'[1]Expenditures Net of Charges'!O35</f>
        <v>-693970</v>
      </c>
      <c r="P35" s="21">
        <f>'[1]Expenditures Net of Charges'!P35</f>
        <v>-593174</v>
      </c>
      <c r="Q35" s="21">
        <f>'[1]Expenditures Net of Charges'!Q35</f>
        <v>5041</v>
      </c>
      <c r="R35" s="21">
        <f>'[1]Expenditures Net of Charges'!R35</f>
        <v>10178393</v>
      </c>
      <c r="S35" s="20"/>
      <c r="T35" s="9"/>
      <c r="U35" s="9"/>
    </row>
    <row r="36" spans="1:21">
      <c r="A36" s="20" t="str">
        <f>'[1]Expenditures Net of Charges'!A36</f>
        <v>NC</v>
      </c>
      <c r="B36" s="20" t="str">
        <f>'[1]Expenditures Net of Charges'!B36</f>
        <v>North Carolina</v>
      </c>
      <c r="C36" s="21">
        <f>'[1]Expenditures Net of Charges'!C36</f>
        <v>12824291</v>
      </c>
      <c r="D36" s="21">
        <f>'[1]Expenditures Net of Charges'!D36</f>
        <v>7026156</v>
      </c>
      <c r="E36" s="21">
        <f>'[1]Expenditures Net of Charges'!E36</f>
        <v>3898808</v>
      </c>
      <c r="F36" s="21">
        <f>'[1]Expenditures Net of Charges'!F36</f>
        <v>487615</v>
      </c>
      <c r="G36" s="21">
        <f>'[1]Expenditures Net of Charges'!G36</f>
        <v>2852058</v>
      </c>
      <c r="H36" s="21">
        <f>'[1]Expenditures Net of Charges'!H36</f>
        <v>1892107</v>
      </c>
      <c r="I36" s="21">
        <f>'[1]Expenditures Net of Charges'!I36</f>
        <v>935309</v>
      </c>
      <c r="J36" s="21">
        <f>'[1]Expenditures Net of Charges'!J36</f>
        <v>1332947</v>
      </c>
      <c r="K36" s="21">
        <f>'[1]Expenditures Net of Charges'!K36</f>
        <v>759549</v>
      </c>
      <c r="L36" s="21">
        <f>'[1]Expenditures Net of Charges'!L36</f>
        <v>717904</v>
      </c>
      <c r="M36" s="21">
        <f>'[1]Expenditures Net of Charges'!M36</f>
        <v>40746</v>
      </c>
      <c r="N36" s="21">
        <f>'[1]Expenditures Net of Charges'!N36</f>
        <v>267483</v>
      </c>
      <c r="O36" s="21">
        <f>'[1]Expenditures Net of Charges'!O36</f>
        <v>133228</v>
      </c>
      <c r="P36" s="21">
        <f>'[1]Expenditures Net of Charges'!P36</f>
        <v>-469604</v>
      </c>
      <c r="Q36" s="21">
        <f>'[1]Expenditures Net of Charges'!Q36</f>
        <v>-14358</v>
      </c>
      <c r="R36" s="21">
        <f>'[1]Expenditures Net of Charges'!R36</f>
        <v>2620583</v>
      </c>
      <c r="S36" s="20"/>
      <c r="T36" s="9"/>
      <c r="U36" s="9"/>
    </row>
    <row r="37" spans="1:21">
      <c r="A37" s="20" t="str">
        <f>'[1]Expenditures Net of Charges'!A37</f>
        <v>ND</v>
      </c>
      <c r="B37" s="20" t="str">
        <f>'[1]Expenditures Net of Charges'!B37</f>
        <v>North Dakota</v>
      </c>
      <c r="C37" s="21">
        <f>'[1]Expenditures Net of Charges'!C37</f>
        <v>1283014</v>
      </c>
      <c r="D37" s="21">
        <f>'[1]Expenditures Net of Charges'!D37</f>
        <v>611623</v>
      </c>
      <c r="E37" s="21">
        <f>'[1]Expenditures Net of Charges'!E37</f>
        <v>1260494</v>
      </c>
      <c r="F37" s="21">
        <f>'[1]Expenditures Net of Charges'!F37</f>
        <v>9203</v>
      </c>
      <c r="G37" s="21">
        <f>'[1]Expenditures Net of Charges'!G37</f>
        <v>172399</v>
      </c>
      <c r="H37" s="21">
        <f>'[1]Expenditures Net of Charges'!H37</f>
        <v>139825</v>
      </c>
      <c r="I37" s="21">
        <f>'[1]Expenditures Net of Charges'!I37</f>
        <v>54647</v>
      </c>
      <c r="J37" s="21">
        <f>'[1]Expenditures Net of Charges'!J37</f>
        <v>71711</v>
      </c>
      <c r="K37" s="21">
        <f>'[1]Expenditures Net of Charges'!K37</f>
        <v>123059</v>
      </c>
      <c r="L37" s="21">
        <f>'[1]Expenditures Net of Charges'!L37</f>
        <v>335774</v>
      </c>
      <c r="M37" s="21">
        <f>'[1]Expenditures Net of Charges'!M37</f>
        <v>22806</v>
      </c>
      <c r="N37" s="21">
        <f>'[1]Expenditures Net of Charges'!N37</f>
        <v>-6548</v>
      </c>
      <c r="O37" s="21">
        <f>'[1]Expenditures Net of Charges'!O37</f>
        <v>87607</v>
      </c>
      <c r="P37" s="21">
        <f>'[1]Expenditures Net of Charges'!P37</f>
        <v>-2076</v>
      </c>
      <c r="Q37" s="21">
        <f>'[1]Expenditures Net of Charges'!Q37</f>
        <v>-30</v>
      </c>
      <c r="R37" s="21">
        <f>'[1]Expenditures Net of Charges'!R37</f>
        <v>286920</v>
      </c>
      <c r="S37" s="20"/>
      <c r="T37" s="9"/>
      <c r="U37" s="9"/>
    </row>
    <row r="38" spans="1:21">
      <c r="A38" s="20" t="str">
        <f>'[1]Expenditures Net of Charges'!A38</f>
        <v>OH</v>
      </c>
      <c r="B38" s="20" t="str">
        <f>'[1]Expenditures Net of Charges'!B38</f>
        <v>Ohio</v>
      </c>
      <c r="C38" s="21">
        <f>'[1]Expenditures Net of Charges'!C38</f>
        <v>21753758</v>
      </c>
      <c r="D38" s="21">
        <f>'[1]Expenditures Net of Charges'!D38</f>
        <v>4924731</v>
      </c>
      <c r="E38" s="21">
        <f>'[1]Expenditures Net of Charges'!E38</f>
        <v>5083314</v>
      </c>
      <c r="F38" s="21">
        <f>'[1]Expenditures Net of Charges'!F38</f>
        <v>594837</v>
      </c>
      <c r="G38" s="21">
        <f>'[1]Expenditures Net of Charges'!G38</f>
        <v>3226478</v>
      </c>
      <c r="H38" s="21">
        <f>'[1]Expenditures Net of Charges'!H38</f>
        <v>1819327</v>
      </c>
      <c r="I38" s="21">
        <f>'[1]Expenditures Net of Charges'!I38</f>
        <v>1724366</v>
      </c>
      <c r="J38" s="21">
        <f>'[1]Expenditures Net of Charges'!J38</f>
        <v>2206959</v>
      </c>
      <c r="K38" s="21">
        <f>'[1]Expenditures Net of Charges'!K38</f>
        <v>910144</v>
      </c>
      <c r="L38" s="21">
        <f>'[1]Expenditures Net of Charges'!L38</f>
        <v>399351</v>
      </c>
      <c r="M38" s="21">
        <f>'[1]Expenditures Net of Charges'!M38</f>
        <v>16076</v>
      </c>
      <c r="N38" s="21">
        <f>'[1]Expenditures Net of Charges'!N38</f>
        <v>148586</v>
      </c>
      <c r="O38" s="21">
        <f>'[1]Expenditures Net of Charges'!O38</f>
        <v>-32675</v>
      </c>
      <c r="P38" s="21">
        <f>'[1]Expenditures Net of Charges'!P38</f>
        <v>-67588</v>
      </c>
      <c r="Q38" s="21">
        <f>'[1]Expenditures Net of Charges'!Q38</f>
        <v>-3351</v>
      </c>
      <c r="R38" s="21">
        <f>'[1]Expenditures Net of Charges'!R38</f>
        <v>4989181</v>
      </c>
      <c r="S38" s="20"/>
      <c r="T38" s="9"/>
      <c r="U38" s="9"/>
    </row>
    <row r="39" spans="1:21">
      <c r="A39" s="20" t="str">
        <f>'[1]Expenditures Net of Charges'!A39</f>
        <v>OK</v>
      </c>
      <c r="B39" s="20" t="str">
        <f>'[1]Expenditures Net of Charges'!B39</f>
        <v>Oklahoma</v>
      </c>
      <c r="C39" s="21">
        <f>'[1]Expenditures Net of Charges'!C39</f>
        <v>5304279</v>
      </c>
      <c r="D39" s="21">
        <f>'[1]Expenditures Net of Charges'!D39</f>
        <v>2060584</v>
      </c>
      <c r="E39" s="21">
        <f>'[1]Expenditures Net of Charges'!E39</f>
        <v>2085836</v>
      </c>
      <c r="F39" s="21">
        <f>'[1]Expenditures Net of Charges'!F39</f>
        <v>58936</v>
      </c>
      <c r="G39" s="21">
        <f>'[1]Expenditures Net of Charges'!G39</f>
        <v>902397</v>
      </c>
      <c r="H39" s="21">
        <f>'[1]Expenditures Net of Charges'!H39</f>
        <v>680777</v>
      </c>
      <c r="I39" s="21">
        <f>'[1]Expenditures Net of Charges'!I39</f>
        <v>479791</v>
      </c>
      <c r="J39" s="21">
        <f>'[1]Expenditures Net of Charges'!J39</f>
        <v>430076</v>
      </c>
      <c r="K39" s="21">
        <f>'[1]Expenditures Net of Charges'!K39</f>
        <v>301879</v>
      </c>
      <c r="L39" s="21">
        <f>'[1]Expenditures Net of Charges'!L39</f>
        <v>224559</v>
      </c>
      <c r="M39" s="21">
        <f>'[1]Expenditures Net of Charges'!M39</f>
        <v>-17326</v>
      </c>
      <c r="N39" s="21">
        <f>'[1]Expenditures Net of Charges'!N39</f>
        <v>-39772</v>
      </c>
      <c r="O39" s="21">
        <f>'[1]Expenditures Net of Charges'!O39</f>
        <v>-11706</v>
      </c>
      <c r="P39" s="21">
        <f>'[1]Expenditures Net of Charges'!P39</f>
        <v>-84274</v>
      </c>
      <c r="Q39" s="21">
        <f>'[1]Expenditures Net of Charges'!Q39</f>
        <v>-3383</v>
      </c>
      <c r="R39" s="21">
        <f>'[1]Expenditures Net of Charges'!R39</f>
        <v>1149429</v>
      </c>
      <c r="S39" s="20"/>
      <c r="T39" s="9"/>
      <c r="U39" s="9"/>
    </row>
    <row r="40" spans="1:21">
      <c r="A40" s="20" t="str">
        <f>'[1]Expenditures Net of Charges'!A40</f>
        <v>OR</v>
      </c>
      <c r="B40" s="20" t="str">
        <f>'[1]Expenditures Net of Charges'!B40</f>
        <v>Oregon</v>
      </c>
      <c r="C40" s="21">
        <f>'[1]Expenditures Net of Charges'!C40</f>
        <v>5872576</v>
      </c>
      <c r="D40" s="21">
        <f>'[1]Expenditures Net of Charges'!D40</f>
        <v>2471499</v>
      </c>
      <c r="E40" s="21">
        <f>'[1]Expenditures Net of Charges'!E40</f>
        <v>1793190</v>
      </c>
      <c r="F40" s="21">
        <f>'[1]Expenditures Net of Charges'!F40</f>
        <v>689156</v>
      </c>
      <c r="G40" s="21">
        <f>'[1]Expenditures Net of Charges'!G40</f>
        <v>1149792</v>
      </c>
      <c r="H40" s="21">
        <f>'[1]Expenditures Net of Charges'!H40</f>
        <v>1070641</v>
      </c>
      <c r="I40" s="21">
        <f>'[1]Expenditures Net of Charges'!I40</f>
        <v>638885</v>
      </c>
      <c r="J40" s="21">
        <f>'[1]Expenditures Net of Charges'!J40</f>
        <v>575307</v>
      </c>
      <c r="K40" s="21">
        <f>'[1]Expenditures Net of Charges'!K40</f>
        <v>366541</v>
      </c>
      <c r="L40" s="21">
        <f>'[1]Expenditures Net of Charges'!L40</f>
        <v>379348</v>
      </c>
      <c r="M40" s="21">
        <f>'[1]Expenditures Net of Charges'!M40</f>
        <v>-345</v>
      </c>
      <c r="N40" s="21">
        <f>'[1]Expenditures Net of Charges'!N40</f>
        <v>10390</v>
      </c>
      <c r="O40" s="21">
        <f>'[1]Expenditures Net of Charges'!O40</f>
        <v>47754</v>
      </c>
      <c r="P40" s="21">
        <f>'[1]Expenditures Net of Charges'!P40</f>
        <v>-51271</v>
      </c>
      <c r="Q40" s="21">
        <f>'[1]Expenditures Net of Charges'!Q40</f>
        <v>24</v>
      </c>
      <c r="R40" s="21">
        <f>'[1]Expenditures Net of Charges'!R40</f>
        <v>1942193</v>
      </c>
      <c r="S40" s="20"/>
      <c r="T40" s="9"/>
      <c r="U40" s="9"/>
    </row>
    <row r="41" spans="1:21">
      <c r="A41" s="20" t="str">
        <f>'[1]Expenditures Net of Charges'!A41</f>
        <v>PA</v>
      </c>
      <c r="B41" s="20" t="str">
        <f>'[1]Expenditures Net of Charges'!B41</f>
        <v>Pennsylvania</v>
      </c>
      <c r="C41" s="21">
        <f>'[1]Expenditures Net of Charges'!C41</f>
        <v>24088051</v>
      </c>
      <c r="D41" s="21">
        <f>'[1]Expenditures Net of Charges'!D41</f>
        <v>4935790</v>
      </c>
      <c r="E41" s="21">
        <f>'[1]Expenditures Net of Charges'!E41</f>
        <v>7764427</v>
      </c>
      <c r="F41" s="21">
        <f>'[1]Expenditures Net of Charges'!F41</f>
        <v>1769725</v>
      </c>
      <c r="G41" s="21">
        <f>'[1]Expenditures Net of Charges'!G41</f>
        <v>3244571</v>
      </c>
      <c r="H41" s="21">
        <f>'[1]Expenditures Net of Charges'!H41</f>
        <v>3303388</v>
      </c>
      <c r="I41" s="21">
        <f>'[1]Expenditures Net of Charges'!I41</f>
        <v>734453</v>
      </c>
      <c r="J41" s="21">
        <f>'[1]Expenditures Net of Charges'!J41</f>
        <v>1801349</v>
      </c>
      <c r="K41" s="21">
        <f>'[1]Expenditures Net of Charges'!K41</f>
        <v>737239</v>
      </c>
      <c r="L41" s="21">
        <f>'[1]Expenditures Net of Charges'!L41</f>
        <v>694798</v>
      </c>
      <c r="M41" s="21">
        <f>'[1]Expenditures Net of Charges'!M41</f>
        <v>160882</v>
      </c>
      <c r="N41" s="21">
        <f>'[1]Expenditures Net of Charges'!N41</f>
        <v>190668</v>
      </c>
      <c r="O41" s="21">
        <f>'[1]Expenditures Net of Charges'!O41</f>
        <v>-169113</v>
      </c>
      <c r="P41" s="21">
        <f>'[1]Expenditures Net of Charges'!P41</f>
        <v>-32672</v>
      </c>
      <c r="Q41" s="21">
        <f>'[1]Expenditures Net of Charges'!Q41</f>
        <v>-87247</v>
      </c>
      <c r="R41" s="21">
        <f>'[1]Expenditures Net of Charges'!R41</f>
        <v>6073578</v>
      </c>
      <c r="S41" s="20"/>
      <c r="T41" s="9"/>
      <c r="U41" s="9"/>
    </row>
    <row r="42" spans="1:21">
      <c r="A42" s="20" t="str">
        <f>'[1]Expenditures Net of Charges'!A42</f>
        <v>RI</v>
      </c>
      <c r="B42" s="20" t="str">
        <f>'[1]Expenditures Net of Charges'!B42</f>
        <v>Rhode Island</v>
      </c>
      <c r="C42" s="21">
        <f>'[1]Expenditures Net of Charges'!C42</f>
        <v>2193570</v>
      </c>
      <c r="D42" s="21">
        <f>'[1]Expenditures Net of Charges'!D42</f>
        <v>394034</v>
      </c>
      <c r="E42" s="21">
        <f>'[1]Expenditures Net of Charges'!E42</f>
        <v>420206</v>
      </c>
      <c r="F42" s="21">
        <f>'[1]Expenditures Net of Charges'!F42</f>
        <v>116387</v>
      </c>
      <c r="G42" s="21">
        <f>'[1]Expenditures Net of Charges'!G42</f>
        <v>354223</v>
      </c>
      <c r="H42" s="21">
        <f>'[1]Expenditures Net of Charges'!H42</f>
        <v>199280</v>
      </c>
      <c r="I42" s="21">
        <f>'[1]Expenditures Net of Charges'!I42</f>
        <v>288342</v>
      </c>
      <c r="J42" s="21">
        <f>'[1]Expenditures Net of Charges'!J42</f>
        <v>181574</v>
      </c>
      <c r="K42" s="21">
        <f>'[1]Expenditures Net of Charges'!K42</f>
        <v>28606</v>
      </c>
      <c r="L42" s="21">
        <f>'[1]Expenditures Net of Charges'!L42</f>
        <v>63093</v>
      </c>
      <c r="M42" s="21">
        <f>'[1]Expenditures Net of Charges'!M42</f>
        <v>-62679</v>
      </c>
      <c r="N42" s="21">
        <f>'[1]Expenditures Net of Charges'!N42</f>
        <v>65451</v>
      </c>
      <c r="O42" s="21">
        <f>'[1]Expenditures Net of Charges'!O42</f>
        <v>-1392</v>
      </c>
      <c r="P42" s="21">
        <f>'[1]Expenditures Net of Charges'!P42</f>
        <v>160</v>
      </c>
      <c r="Q42" s="21">
        <f>'[1]Expenditures Net of Charges'!Q42</f>
        <v>0</v>
      </c>
      <c r="R42" s="21">
        <f>'[1]Expenditures Net of Charges'!R42</f>
        <v>503009</v>
      </c>
      <c r="S42" s="20"/>
      <c r="T42" s="9"/>
      <c r="U42" s="9"/>
    </row>
    <row r="43" spans="1:21">
      <c r="A43" s="20" t="str">
        <f>'[1]Expenditures Net of Charges'!A43</f>
        <v>SC</v>
      </c>
      <c r="B43" s="20" t="str">
        <f>'[1]Expenditures Net of Charges'!B43</f>
        <v>South Carolina</v>
      </c>
      <c r="C43" s="21">
        <f>'[1]Expenditures Net of Charges'!C43</f>
        <v>7351545</v>
      </c>
      <c r="D43" s="21">
        <f>'[1]Expenditures Net of Charges'!D43</f>
        <v>2459093</v>
      </c>
      <c r="E43" s="21">
        <f>'[1]Expenditures Net of Charges'!E43</f>
        <v>1506033</v>
      </c>
      <c r="F43" s="21">
        <f>'[1]Expenditures Net of Charges'!F43</f>
        <v>70023</v>
      </c>
      <c r="G43" s="21">
        <f>'[1]Expenditures Net of Charges'!G43</f>
        <v>1061209</v>
      </c>
      <c r="H43" s="21">
        <f>'[1]Expenditures Net of Charges'!H43</f>
        <v>675710</v>
      </c>
      <c r="I43" s="21">
        <f>'[1]Expenditures Net of Charges'!I43</f>
        <v>438428</v>
      </c>
      <c r="J43" s="21">
        <f>'[1]Expenditures Net of Charges'!J43</f>
        <v>443577</v>
      </c>
      <c r="K43" s="21">
        <f>'[1]Expenditures Net of Charges'!K43</f>
        <v>346130</v>
      </c>
      <c r="L43" s="21">
        <f>'[1]Expenditures Net of Charges'!L43</f>
        <v>186582</v>
      </c>
      <c r="M43" s="21">
        <f>'[1]Expenditures Net of Charges'!M43</f>
        <v>-45496</v>
      </c>
      <c r="N43" s="21">
        <f>'[1]Expenditures Net of Charges'!N43</f>
        <v>112840</v>
      </c>
      <c r="O43" s="21">
        <f>'[1]Expenditures Net of Charges'!O43</f>
        <v>-91283</v>
      </c>
      <c r="P43" s="21">
        <f>'[1]Expenditures Net of Charges'!P43</f>
        <v>-513266</v>
      </c>
      <c r="Q43" s="21">
        <f>'[1]Expenditures Net of Charges'!Q43</f>
        <v>-4650</v>
      </c>
      <c r="R43" s="21">
        <f>'[1]Expenditures Net of Charges'!R43</f>
        <v>1421100</v>
      </c>
      <c r="S43" s="20"/>
      <c r="T43" s="9"/>
      <c r="U43" s="9"/>
    </row>
    <row r="44" spans="1:21">
      <c r="A44" s="20" t="str">
        <f>'[1]Expenditures Net of Charges'!A44</f>
        <v>SD</v>
      </c>
      <c r="B44" s="20" t="str">
        <f>'[1]Expenditures Net of Charges'!B44</f>
        <v>South Dakota</v>
      </c>
      <c r="C44" s="21">
        <f>'[1]Expenditures Net of Charges'!C44</f>
        <v>1239644</v>
      </c>
      <c r="D44" s="21">
        <f>'[1]Expenditures Net of Charges'!D44</f>
        <v>385687</v>
      </c>
      <c r="E44" s="21">
        <f>'[1]Expenditures Net of Charges'!E44</f>
        <v>936401</v>
      </c>
      <c r="F44" s="21">
        <f>'[1]Expenditures Net of Charges'!F44</f>
        <v>8411</v>
      </c>
      <c r="G44" s="21">
        <f>'[1]Expenditures Net of Charges'!G44</f>
        <v>169492</v>
      </c>
      <c r="H44" s="21">
        <f>'[1]Expenditures Net of Charges'!H44</f>
        <v>164693</v>
      </c>
      <c r="I44" s="21">
        <f>'[1]Expenditures Net of Charges'!I44</f>
        <v>61842</v>
      </c>
      <c r="J44" s="21">
        <f>'[1]Expenditures Net of Charges'!J44</f>
        <v>96956</v>
      </c>
      <c r="K44" s="21">
        <f>'[1]Expenditures Net of Charges'!K44</f>
        <v>129302</v>
      </c>
      <c r="L44" s="21">
        <f>'[1]Expenditures Net of Charges'!L44</f>
        <v>149440</v>
      </c>
      <c r="M44" s="21">
        <f>'[1]Expenditures Net of Charges'!M44</f>
        <v>30186</v>
      </c>
      <c r="N44" s="21">
        <f>'[1]Expenditures Net of Charges'!N44</f>
        <v>-4474</v>
      </c>
      <c r="O44" s="21">
        <f>'[1]Expenditures Net of Charges'!O44</f>
        <v>12376</v>
      </c>
      <c r="P44" s="21">
        <f>'[1]Expenditures Net of Charges'!P44</f>
        <v>-14785</v>
      </c>
      <c r="Q44" s="21">
        <f>'[1]Expenditures Net of Charges'!Q44</f>
        <v>-2469</v>
      </c>
      <c r="R44" s="21">
        <f>'[1]Expenditures Net of Charges'!R44</f>
        <v>344283</v>
      </c>
      <c r="S44" s="20"/>
      <c r="T44" s="9"/>
      <c r="U44" s="9"/>
    </row>
    <row r="45" spans="1:21">
      <c r="A45" s="20" t="str">
        <f>'[1]Expenditures Net of Charges'!A45</f>
        <v>TN</v>
      </c>
      <c r="B45" s="20" t="str">
        <f>'[1]Expenditures Net of Charges'!B45</f>
        <v>Tennessee</v>
      </c>
      <c r="C45" s="21">
        <f>'[1]Expenditures Net of Charges'!C45</f>
        <v>8701312</v>
      </c>
      <c r="D45" s="21">
        <f>'[1]Expenditures Net of Charges'!D45</f>
        <v>2926913</v>
      </c>
      <c r="E45" s="21">
        <f>'[1]Expenditures Net of Charges'!E45</f>
        <v>2482426</v>
      </c>
      <c r="F45" s="21">
        <f>'[1]Expenditures Net of Charges'!F45</f>
        <v>216394</v>
      </c>
      <c r="G45" s="21">
        <f>'[1]Expenditures Net of Charges'!G45</f>
        <v>1663651</v>
      </c>
      <c r="H45" s="21">
        <f>'[1]Expenditures Net of Charges'!H45</f>
        <v>1048733</v>
      </c>
      <c r="I45" s="21">
        <f>'[1]Expenditures Net of Charges'!I45</f>
        <v>684364</v>
      </c>
      <c r="J45" s="21">
        <f>'[1]Expenditures Net of Charges'!J45</f>
        <v>890561</v>
      </c>
      <c r="K45" s="21">
        <f>'[1]Expenditures Net of Charges'!K45</f>
        <v>369883</v>
      </c>
      <c r="L45" s="21">
        <f>'[1]Expenditures Net of Charges'!L45</f>
        <v>336691</v>
      </c>
      <c r="M45" s="21">
        <f>'[1]Expenditures Net of Charges'!M45</f>
        <v>-73325</v>
      </c>
      <c r="N45" s="21">
        <f>'[1]Expenditures Net of Charges'!N45</f>
        <v>127302</v>
      </c>
      <c r="O45" s="21">
        <f>'[1]Expenditures Net of Charges'!O45</f>
        <v>16540</v>
      </c>
      <c r="P45" s="21">
        <f>'[1]Expenditures Net of Charges'!P45</f>
        <v>-20903</v>
      </c>
      <c r="Q45" s="21">
        <f>'[1]Expenditures Net of Charges'!Q45</f>
        <v>-305955</v>
      </c>
      <c r="R45" s="21">
        <f>'[1]Expenditures Net of Charges'!R45</f>
        <v>1975240</v>
      </c>
      <c r="S45" s="20"/>
      <c r="T45" s="9"/>
      <c r="U45" s="9"/>
    </row>
    <row r="46" spans="1:21">
      <c r="A46" s="20" t="str">
        <f>'[1]Expenditures Net of Charges'!A46</f>
        <v>TX</v>
      </c>
      <c r="B46" s="20" t="str">
        <f>'[1]Expenditures Net of Charges'!B46</f>
        <v>Texas</v>
      </c>
      <c r="C46" s="21">
        <f>'[1]Expenditures Net of Charges'!C46</f>
        <v>44032028</v>
      </c>
      <c r="D46" s="21">
        <f>'[1]Expenditures Net of Charges'!D46</f>
        <v>17926524</v>
      </c>
      <c r="E46" s="21">
        <f>'[1]Expenditures Net of Charges'!E46</f>
        <v>10071798</v>
      </c>
      <c r="F46" s="21">
        <f>'[1]Expenditures Net of Charges'!F46</f>
        <v>2412299</v>
      </c>
      <c r="G46" s="21">
        <f>'[1]Expenditures Net of Charges'!G46</f>
        <v>6465479</v>
      </c>
      <c r="H46" s="21">
        <f>'[1]Expenditures Net of Charges'!H46</f>
        <v>5482193</v>
      </c>
      <c r="I46" s="21">
        <f>'[1]Expenditures Net of Charges'!I46</f>
        <v>2832360</v>
      </c>
      <c r="J46" s="21">
        <f>'[1]Expenditures Net of Charges'!J46</f>
        <v>1945222</v>
      </c>
      <c r="K46" s="21">
        <f>'[1]Expenditures Net of Charges'!K46</f>
        <v>1687227</v>
      </c>
      <c r="L46" s="21">
        <f>'[1]Expenditures Net of Charges'!L46</f>
        <v>1540209</v>
      </c>
      <c r="M46" s="21">
        <f>'[1]Expenditures Net of Charges'!M46</f>
        <v>-76265</v>
      </c>
      <c r="N46" s="21">
        <f>'[1]Expenditures Net of Charges'!N46</f>
        <v>-44863</v>
      </c>
      <c r="O46" s="21">
        <f>'[1]Expenditures Net of Charges'!O46</f>
        <v>-34919</v>
      </c>
      <c r="P46" s="21">
        <f>'[1]Expenditures Net of Charges'!P46</f>
        <v>-781322</v>
      </c>
      <c r="Q46" s="21">
        <f>'[1]Expenditures Net of Charges'!Q46</f>
        <v>182814</v>
      </c>
      <c r="R46" s="21">
        <f>'[1]Expenditures Net of Charges'!R46</f>
        <v>6944396</v>
      </c>
      <c r="S46" s="20"/>
      <c r="T46" s="9"/>
      <c r="U46" s="9"/>
    </row>
    <row r="47" spans="1:21">
      <c r="A47" s="20" t="str">
        <f>'[1]Expenditures Net of Charges'!A47</f>
        <v>UT</v>
      </c>
      <c r="B47" s="20" t="str">
        <f>'[1]Expenditures Net of Charges'!B47</f>
        <v>Utah</v>
      </c>
      <c r="C47" s="21">
        <f>'[1]Expenditures Net of Charges'!C47</f>
        <v>4202501</v>
      </c>
      <c r="D47" s="21">
        <f>'[1]Expenditures Net of Charges'!D47</f>
        <v>2416122</v>
      </c>
      <c r="E47" s="21">
        <f>'[1]Expenditures Net of Charges'!E47</f>
        <v>1924087</v>
      </c>
      <c r="F47" s="21">
        <f>'[1]Expenditures Net of Charges'!F47</f>
        <v>547163</v>
      </c>
      <c r="G47" s="21">
        <f>'[1]Expenditures Net of Charges'!G47</f>
        <v>663415</v>
      </c>
      <c r="H47" s="21">
        <f>'[1]Expenditures Net of Charges'!H47</f>
        <v>517998</v>
      </c>
      <c r="I47" s="21">
        <f>'[1]Expenditures Net of Charges'!I47</f>
        <v>256045</v>
      </c>
      <c r="J47" s="21">
        <f>'[1]Expenditures Net of Charges'!J47</f>
        <v>343067</v>
      </c>
      <c r="K47" s="21">
        <f>'[1]Expenditures Net of Charges'!K47</f>
        <v>416969</v>
      </c>
      <c r="L47" s="21">
        <f>'[1]Expenditures Net of Charges'!L47</f>
        <v>180680</v>
      </c>
      <c r="M47" s="21">
        <f>'[1]Expenditures Net of Charges'!M47</f>
        <v>74816</v>
      </c>
      <c r="N47" s="21">
        <f>'[1]Expenditures Net of Charges'!N47</f>
        <v>-23445</v>
      </c>
      <c r="O47" s="21">
        <f>'[1]Expenditures Net of Charges'!O47</f>
        <v>206714</v>
      </c>
      <c r="P47" s="21">
        <f>'[1]Expenditures Net of Charges'!P47</f>
        <v>-378880</v>
      </c>
      <c r="Q47" s="21">
        <f>'[1]Expenditures Net of Charges'!Q47</f>
        <v>-3612</v>
      </c>
      <c r="R47" s="21">
        <f>'[1]Expenditures Net of Charges'!R47</f>
        <v>1332700</v>
      </c>
      <c r="S47" s="20"/>
      <c r="T47" s="9"/>
      <c r="U47" s="9"/>
    </row>
    <row r="48" spans="1:21">
      <c r="A48" s="20" t="str">
        <f>'[1]Expenditures Net of Charges'!A48</f>
        <v>VT</v>
      </c>
      <c r="B48" s="20" t="str">
        <f>'[1]Expenditures Net of Charges'!B48</f>
        <v>Vermont</v>
      </c>
      <c r="C48" s="21">
        <f>'[1]Expenditures Net of Charges'!C48</f>
        <v>1471584</v>
      </c>
      <c r="D48" s="21">
        <f>'[1]Expenditures Net of Charges'!D48</f>
        <v>361566</v>
      </c>
      <c r="E48" s="21">
        <f>'[1]Expenditures Net of Charges'!E48</f>
        <v>668676</v>
      </c>
      <c r="F48" s="21">
        <f>'[1]Expenditures Net of Charges'!F48</f>
        <v>25079</v>
      </c>
      <c r="G48" s="21">
        <f>'[1]Expenditures Net of Charges'!G48</f>
        <v>177061</v>
      </c>
      <c r="H48" s="21">
        <f>'[1]Expenditures Net of Charges'!H48</f>
        <v>125873</v>
      </c>
      <c r="I48" s="21">
        <f>'[1]Expenditures Net of Charges'!I48</f>
        <v>49184</v>
      </c>
      <c r="J48" s="21">
        <f>'[1]Expenditures Net of Charges'!J48</f>
        <v>127473</v>
      </c>
      <c r="K48" s="21">
        <f>'[1]Expenditures Net of Charges'!K48</f>
        <v>33698</v>
      </c>
      <c r="L48" s="21">
        <f>'[1]Expenditures Net of Charges'!L48</f>
        <v>88170</v>
      </c>
      <c r="M48" s="21">
        <f>'[1]Expenditures Net of Charges'!M48</f>
        <v>21854</v>
      </c>
      <c r="N48" s="21">
        <f>'[1]Expenditures Net of Charges'!N48</f>
        <v>15992</v>
      </c>
      <c r="O48" s="21">
        <f>'[1]Expenditures Net of Charges'!O48</f>
        <v>1166</v>
      </c>
      <c r="P48" s="21">
        <f>'[1]Expenditures Net of Charges'!P48</f>
        <v>-6353</v>
      </c>
      <c r="Q48" s="21">
        <f>'[1]Expenditures Net of Charges'!Q48</f>
        <v>0</v>
      </c>
      <c r="R48" s="21">
        <f>'[1]Expenditures Net of Charges'!R48</f>
        <v>236271</v>
      </c>
      <c r="S48" s="20"/>
      <c r="T48" s="9"/>
      <c r="U48" s="9"/>
    </row>
    <row r="49" spans="1:21">
      <c r="A49" s="20" t="str">
        <f>'[1]Expenditures Net of Charges'!A49</f>
        <v>VA</v>
      </c>
      <c r="B49" s="20" t="str">
        <f>'[1]Expenditures Net of Charges'!B49</f>
        <v>Virginia</v>
      </c>
      <c r="C49" s="21">
        <f>'[1]Expenditures Net of Charges'!C49</f>
        <v>15042560</v>
      </c>
      <c r="D49" s="21">
        <f>'[1]Expenditures Net of Charges'!D49</f>
        <v>4530119</v>
      </c>
      <c r="E49" s="21">
        <f>'[1]Expenditures Net of Charges'!E49</f>
        <v>4015611</v>
      </c>
      <c r="F49" s="21">
        <f>'[1]Expenditures Net of Charges'!F49</f>
        <v>397631</v>
      </c>
      <c r="G49" s="21">
        <f>'[1]Expenditures Net of Charges'!G49</f>
        <v>2083381</v>
      </c>
      <c r="H49" s="21">
        <f>'[1]Expenditures Net of Charges'!H49</f>
        <v>2183660</v>
      </c>
      <c r="I49" s="21">
        <f>'[1]Expenditures Net of Charges'!I49</f>
        <v>1203408</v>
      </c>
      <c r="J49" s="21">
        <f>'[1]Expenditures Net of Charges'!J49</f>
        <v>887587</v>
      </c>
      <c r="K49" s="21">
        <f>'[1]Expenditures Net of Charges'!K49</f>
        <v>680500</v>
      </c>
      <c r="L49" s="21">
        <f>'[1]Expenditures Net of Charges'!L49</f>
        <v>284764</v>
      </c>
      <c r="M49" s="21">
        <f>'[1]Expenditures Net of Charges'!M49</f>
        <v>151010</v>
      </c>
      <c r="N49" s="21">
        <f>'[1]Expenditures Net of Charges'!N49</f>
        <v>200949</v>
      </c>
      <c r="O49" s="21">
        <f>'[1]Expenditures Net of Charges'!O49</f>
        <v>-81749</v>
      </c>
      <c r="P49" s="21">
        <f>'[1]Expenditures Net of Charges'!P49</f>
        <v>-20627</v>
      </c>
      <c r="Q49" s="21">
        <f>'[1]Expenditures Net of Charges'!Q49</f>
        <v>-9152</v>
      </c>
      <c r="R49" s="21">
        <f>'[1]Expenditures Net of Charges'!R49</f>
        <v>3123367</v>
      </c>
      <c r="S49" s="20"/>
      <c r="T49" s="9"/>
      <c r="U49" s="9"/>
    </row>
    <row r="50" spans="1:21">
      <c r="A50" s="20" t="str">
        <f>'[1]Expenditures Net of Charges'!A50</f>
        <v>WA</v>
      </c>
      <c r="B50" s="20" t="str">
        <f>'[1]Expenditures Net of Charges'!B50</f>
        <v>Washington</v>
      </c>
      <c r="C50" s="21">
        <f>'[1]Expenditures Net of Charges'!C50</f>
        <v>11598295</v>
      </c>
      <c r="D50" s="21">
        <f>'[1]Expenditures Net of Charges'!D50</f>
        <v>4500030</v>
      </c>
      <c r="E50" s="21">
        <f>'[1]Expenditures Net of Charges'!E50</f>
        <v>3828096</v>
      </c>
      <c r="F50" s="21">
        <f>'[1]Expenditures Net of Charges'!F50</f>
        <v>1938570</v>
      </c>
      <c r="G50" s="21">
        <f>'[1]Expenditures Net of Charges'!G50</f>
        <v>1626801</v>
      </c>
      <c r="H50" s="21">
        <f>'[1]Expenditures Net of Charges'!H50</f>
        <v>1559392</v>
      </c>
      <c r="I50" s="21">
        <f>'[1]Expenditures Net of Charges'!I50</f>
        <v>1237688</v>
      </c>
      <c r="J50" s="21">
        <f>'[1]Expenditures Net of Charges'!J50</f>
        <v>1008168</v>
      </c>
      <c r="K50" s="21">
        <f>'[1]Expenditures Net of Charges'!K50</f>
        <v>799931</v>
      </c>
      <c r="L50" s="21">
        <f>'[1]Expenditures Net of Charges'!L50</f>
        <v>779158</v>
      </c>
      <c r="M50" s="21">
        <f>'[1]Expenditures Net of Charges'!M50</f>
        <v>-109446</v>
      </c>
      <c r="N50" s="21">
        <f>'[1]Expenditures Net of Charges'!N50</f>
        <v>24824</v>
      </c>
      <c r="O50" s="21">
        <f>'[1]Expenditures Net of Charges'!O50</f>
        <v>-12217</v>
      </c>
      <c r="P50" s="21">
        <f>'[1]Expenditures Net of Charges'!P50</f>
        <v>-603375</v>
      </c>
      <c r="Q50" s="21">
        <f>'[1]Expenditures Net of Charges'!Q50</f>
        <v>-716</v>
      </c>
      <c r="R50" s="21">
        <f>'[1]Expenditures Net of Charges'!R50</f>
        <v>2550353</v>
      </c>
      <c r="S50" s="20"/>
      <c r="T50" s="9"/>
      <c r="U50" s="9"/>
    </row>
    <row r="51" spans="1:21">
      <c r="A51" s="20" t="str">
        <f>'[1]Expenditures Net of Charges'!A51</f>
        <v>WV</v>
      </c>
      <c r="B51" s="20" t="str">
        <f>'[1]Expenditures Net of Charges'!B51</f>
        <v>West Virginia</v>
      </c>
      <c r="C51" s="21">
        <f>'[1]Expenditures Net of Charges'!C51</f>
        <v>3189416</v>
      </c>
      <c r="D51" s="21">
        <f>'[1]Expenditures Net of Charges'!D51</f>
        <v>1074061</v>
      </c>
      <c r="E51" s="21">
        <f>'[1]Expenditures Net of Charges'!E51</f>
        <v>1194061</v>
      </c>
      <c r="F51" s="21">
        <f>'[1]Expenditures Net of Charges'!F51</f>
        <v>38362</v>
      </c>
      <c r="G51" s="21">
        <f>'[1]Expenditures Net of Charges'!G51</f>
        <v>364352</v>
      </c>
      <c r="H51" s="21">
        <f>'[1]Expenditures Net of Charges'!H51</f>
        <v>333775</v>
      </c>
      <c r="I51" s="21">
        <f>'[1]Expenditures Net of Charges'!I51</f>
        <v>104656</v>
      </c>
      <c r="J51" s="21">
        <f>'[1]Expenditures Net of Charges'!J51</f>
        <v>131829</v>
      </c>
      <c r="K51" s="21">
        <f>'[1]Expenditures Net of Charges'!K51</f>
        <v>118407</v>
      </c>
      <c r="L51" s="21">
        <f>'[1]Expenditures Net of Charges'!L51</f>
        <v>165361</v>
      </c>
      <c r="M51" s="21">
        <f>'[1]Expenditures Net of Charges'!M51</f>
        <v>26983</v>
      </c>
      <c r="N51" s="21">
        <f>'[1]Expenditures Net of Charges'!N51</f>
        <v>20978</v>
      </c>
      <c r="O51" s="21">
        <f>'[1]Expenditures Net of Charges'!O51</f>
        <v>68257</v>
      </c>
      <c r="P51" s="21">
        <f>'[1]Expenditures Net of Charges'!P51</f>
        <v>-4179</v>
      </c>
      <c r="Q51" s="21">
        <f>'[1]Expenditures Net of Charges'!Q51</f>
        <v>-17</v>
      </c>
      <c r="R51" s="21">
        <f>'[1]Expenditures Net of Charges'!R51</f>
        <v>866243</v>
      </c>
      <c r="S51" s="20"/>
      <c r="T51" s="9"/>
      <c r="U51" s="9"/>
    </row>
    <row r="52" spans="1:21">
      <c r="A52" s="20" t="str">
        <f>'[1]Expenditures Net of Charges'!A52</f>
        <v>WI</v>
      </c>
      <c r="B52" s="20" t="str">
        <f>'[1]Expenditures Net of Charges'!B52</f>
        <v>Wisconsin</v>
      </c>
      <c r="C52" s="21">
        <f>'[1]Expenditures Net of Charges'!C52</f>
        <v>10029561</v>
      </c>
      <c r="D52" s="21">
        <f>'[1]Expenditures Net of Charges'!D52</f>
        <v>4460844</v>
      </c>
      <c r="E52" s="21">
        <f>'[1]Expenditures Net of Charges'!E52</f>
        <v>3668271</v>
      </c>
      <c r="F52" s="21">
        <f>'[1]Expenditures Net of Charges'!F52</f>
        <v>279106</v>
      </c>
      <c r="G52" s="21">
        <f>'[1]Expenditures Net of Charges'!G52</f>
        <v>1779231</v>
      </c>
      <c r="H52" s="21">
        <f>'[1]Expenditures Net of Charges'!H52</f>
        <v>1545438</v>
      </c>
      <c r="I52" s="21">
        <f>'[1]Expenditures Net of Charges'!I52</f>
        <v>645744</v>
      </c>
      <c r="J52" s="21">
        <f>'[1]Expenditures Net of Charges'!J52</f>
        <v>264917</v>
      </c>
      <c r="K52" s="21">
        <f>'[1]Expenditures Net of Charges'!K52</f>
        <v>381609</v>
      </c>
      <c r="L52" s="21">
        <f>'[1]Expenditures Net of Charges'!L52</f>
        <v>635890</v>
      </c>
      <c r="M52" s="21">
        <f>'[1]Expenditures Net of Charges'!M52</f>
        <v>127043</v>
      </c>
      <c r="N52" s="21">
        <f>'[1]Expenditures Net of Charges'!N52</f>
        <v>157341</v>
      </c>
      <c r="O52" s="21">
        <f>'[1]Expenditures Net of Charges'!O52</f>
        <v>-4841</v>
      </c>
      <c r="P52" s="21">
        <f>'[1]Expenditures Net of Charges'!P52</f>
        <v>-67750</v>
      </c>
      <c r="Q52" s="21">
        <f>'[1]Expenditures Net of Charges'!Q52</f>
        <v>15</v>
      </c>
      <c r="R52" s="21">
        <f>'[1]Expenditures Net of Charges'!R52</f>
        <v>1895122</v>
      </c>
      <c r="S52" s="20"/>
      <c r="T52" s="9"/>
      <c r="U52" s="9"/>
    </row>
    <row r="53" spans="1:21">
      <c r="A53" s="20" t="str">
        <f>'[1]Expenditures Net of Charges'!A53</f>
        <v>WY</v>
      </c>
      <c r="B53" s="20" t="str">
        <f>'[1]Expenditures Net of Charges'!B53</f>
        <v>Wyoming</v>
      </c>
      <c r="C53" s="21">
        <f>'[1]Expenditures Net of Charges'!C53</f>
        <v>1649487</v>
      </c>
      <c r="D53" s="21">
        <f>'[1]Expenditures Net of Charges'!D53</f>
        <v>600115</v>
      </c>
      <c r="E53" s="21">
        <f>'[1]Expenditures Net of Charges'!E53</f>
        <v>749043</v>
      </c>
      <c r="F53" s="21">
        <f>'[1]Expenditures Net of Charges'!F53</f>
        <v>2816</v>
      </c>
      <c r="G53" s="21">
        <f>'[1]Expenditures Net of Charges'!G53</f>
        <v>219723</v>
      </c>
      <c r="H53" s="21">
        <f>'[1]Expenditures Net of Charges'!H53</f>
        <v>215414</v>
      </c>
      <c r="I53" s="21">
        <f>'[1]Expenditures Net of Charges'!I53</f>
        <v>82581</v>
      </c>
      <c r="J53" s="21">
        <f>'[1]Expenditures Net of Charges'!J53</f>
        <v>17428</v>
      </c>
      <c r="K53" s="21">
        <f>'[1]Expenditures Net of Charges'!K53</f>
        <v>125737</v>
      </c>
      <c r="L53" s="21">
        <f>'[1]Expenditures Net of Charges'!L53</f>
        <v>365246</v>
      </c>
      <c r="M53" s="21">
        <f>'[1]Expenditures Net of Charges'!M53</f>
        <v>11190</v>
      </c>
      <c r="N53" s="21">
        <f>'[1]Expenditures Net of Charges'!N53</f>
        <v>18245</v>
      </c>
      <c r="O53" s="21">
        <f>'[1]Expenditures Net of Charges'!O53</f>
        <v>29113</v>
      </c>
      <c r="P53" s="21">
        <f>'[1]Expenditures Net of Charges'!P53</f>
        <v>-6406</v>
      </c>
      <c r="Q53" s="21">
        <f>'[1]Expenditures Net of Charges'!Q53</f>
        <v>0</v>
      </c>
      <c r="R53" s="21">
        <f>'[1]Expenditures Net of Charges'!R53</f>
        <v>518347</v>
      </c>
      <c r="S53" s="20"/>
      <c r="T53" s="9"/>
      <c r="U53" s="9"/>
    </row>
    <row r="54" spans="1:21">
      <c r="A54"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37" workbookViewId="0">
      <selection activeCell="F20" sqref="F20"/>
    </sheetView>
  </sheetViews>
  <sheetFormatPr defaultColWidth="11.42578125" defaultRowHeight="15"/>
  <cols>
    <col min="2" max="2" width="15.85546875" bestFit="1" customWidth="1"/>
    <col min="3" max="3" width="19.7109375" style="26" customWidth="1"/>
    <col min="4" max="4" width="17.85546875" style="26" bestFit="1" customWidth="1"/>
    <col min="5" max="5" width="10.5703125" style="26" bestFit="1" customWidth="1"/>
    <col min="6" max="6" width="20.140625" style="26" customWidth="1"/>
    <col min="7" max="7" width="12.5703125" bestFit="1" customWidth="1"/>
    <col min="8" max="8" width="19" bestFit="1" customWidth="1"/>
    <col min="9" max="10" width="13.28515625" bestFit="1" customWidth="1"/>
  </cols>
  <sheetData>
    <row r="1" spans="1:10">
      <c r="A1" s="37" t="s">
        <v>151</v>
      </c>
      <c r="B1" s="38"/>
      <c r="C1" s="38"/>
      <c r="D1" s="38"/>
      <c r="E1" s="38"/>
      <c r="F1" s="39"/>
      <c r="H1" t="s">
        <v>129</v>
      </c>
    </row>
    <row r="2" spans="1:10">
      <c r="A2" s="40" t="s">
        <v>114</v>
      </c>
      <c r="B2" s="41"/>
      <c r="C2" s="41"/>
      <c r="D2" s="41"/>
      <c r="E2" s="41"/>
      <c r="F2" s="42"/>
    </row>
    <row r="3" spans="1:10" ht="30" customHeight="1">
      <c r="A3" s="18" t="s">
        <v>104</v>
      </c>
      <c r="B3" s="18" t="s">
        <v>105</v>
      </c>
      <c r="C3" s="27" t="s">
        <v>112</v>
      </c>
      <c r="D3" s="22" t="s">
        <v>113</v>
      </c>
      <c r="E3" s="27" t="s">
        <v>111</v>
      </c>
      <c r="F3" s="27" t="s">
        <v>110</v>
      </c>
    </row>
    <row r="4" spans="1:10">
      <c r="A4" s="1" t="s">
        <v>96</v>
      </c>
      <c r="B4" s="1" t="s">
        <v>44</v>
      </c>
      <c r="C4" s="28">
        <f>INDEX('Data - Expenditures'!$C$2:$R$53,MATCH($B4,'Data - Expenditures'!$B$2:$B$53,0),MATCH($H$1,'Data - Expenditures'!$C$1:$R$1,0))</f>
        <v>558827559</v>
      </c>
      <c r="D4" s="23">
        <f>C4+E4</f>
        <v>565720751</v>
      </c>
      <c r="E4" s="28">
        <f>INDEX('Data - Charges'!$C$2:$R$53,MATCH($B4,'Data - Charges'!$B$2:$B$53,0),MATCH($H$1,'Data - Charges'!$C$1:$R$1,0))</f>
        <v>6893192</v>
      </c>
      <c r="F4" s="29">
        <f>E4/D4*100</f>
        <v>1.2184796099162358</v>
      </c>
      <c r="G4" s="36"/>
      <c r="H4" s="9"/>
      <c r="I4" s="9"/>
      <c r="J4" s="9"/>
    </row>
    <row r="5" spans="1:10">
      <c r="A5" s="2" t="s">
        <v>52</v>
      </c>
      <c r="B5" s="2" t="s">
        <v>0</v>
      </c>
      <c r="C5" s="30">
        <f>INDEX('Data - Expenditures'!$C$2:$R$53,MATCH($B5,'Data - Expenditures'!$B$2:$B$53,0),MATCH($H$1,'Data - Expenditures'!$C$1:$R$1,0))</f>
        <v>7018743</v>
      </c>
      <c r="D5" s="24">
        <f>C5+E5</f>
        <v>7226936</v>
      </c>
      <c r="E5" s="31">
        <f>INDEX('Data - Charges'!$C$2:$R$53,MATCH($B5,'Data - Charges'!$B$2:$B$53,0),MATCH($H$1,'Data - Charges'!$C$1:$R$1,0))</f>
        <v>208193</v>
      </c>
      <c r="F5" s="32">
        <f>E5/D5*100</f>
        <v>2.8807920811807382</v>
      </c>
      <c r="H5" s="9"/>
      <c r="I5" s="9"/>
      <c r="J5" s="9"/>
    </row>
    <row r="6" spans="1:10">
      <c r="A6" s="2" t="s">
        <v>53</v>
      </c>
      <c r="B6" s="2" t="s">
        <v>1</v>
      </c>
      <c r="C6" s="30">
        <f>INDEX('Data - Expenditures'!$C$2:$R$53,MATCH($B6,'Data - Expenditures'!$B$2:$B$53,0),MATCH($H$1,'Data - Expenditures'!$C$1:$R$1,0))</f>
        <v>2269522</v>
      </c>
      <c r="D6" s="24">
        <f t="shared" ref="D6:D55" si="0">C6+E6</f>
        <v>2289034</v>
      </c>
      <c r="E6" s="31">
        <f>INDEX('Data - Charges'!$C$2:$R$53,MATCH($B6,'Data - Charges'!$B$2:$B$53,0),MATCH($H$1,'Data - Charges'!$C$1:$R$1,0))</f>
        <v>19512</v>
      </c>
      <c r="F6" s="32">
        <f t="shared" ref="F6:F55" si="1">E6/D6*100</f>
        <v>0.85241197815322978</v>
      </c>
      <c r="H6" s="9"/>
      <c r="I6" s="9"/>
      <c r="J6" s="9"/>
    </row>
    <row r="7" spans="1:10">
      <c r="A7" s="2" t="s">
        <v>54</v>
      </c>
      <c r="B7" s="2" t="s">
        <v>2</v>
      </c>
      <c r="C7" s="30">
        <f>INDEX('Data - Expenditures'!$C$2:$R$53,MATCH($B7,'Data - Expenditures'!$B$2:$B$53,0),MATCH($H$1,'Data - Expenditures'!$C$1:$R$1,0))</f>
        <v>7763838</v>
      </c>
      <c r="D7" s="24">
        <f t="shared" si="0"/>
        <v>7898581</v>
      </c>
      <c r="E7" s="31">
        <f>INDEX('Data - Charges'!$C$2:$R$53,MATCH($B7,'Data - Charges'!$B$2:$B$53,0),MATCH($H$1,'Data - Charges'!$C$1:$R$1,0))</f>
        <v>134743</v>
      </c>
      <c r="F7" s="32">
        <f>E7/D7*100</f>
        <v>1.7059140116433571</v>
      </c>
      <c r="H7" s="9"/>
      <c r="I7" s="9"/>
      <c r="J7" s="9"/>
    </row>
    <row r="8" spans="1:10">
      <c r="A8" s="2" t="s">
        <v>55</v>
      </c>
      <c r="B8" s="2" t="s">
        <v>3</v>
      </c>
      <c r="C8" s="30">
        <f>INDEX('Data - Expenditures'!$C$2:$R$53,MATCH($B8,'Data - Expenditures'!$B$2:$B$53,0),MATCH($H$1,'Data - Expenditures'!$C$1:$R$1,0))</f>
        <v>4899437</v>
      </c>
      <c r="D8" s="24">
        <f t="shared" si="0"/>
        <v>4985046</v>
      </c>
      <c r="E8" s="31">
        <f>INDEX('Data - Charges'!$C$2:$R$53,MATCH($B8,'Data - Charges'!$B$2:$B$53,0),MATCH($H$1,'Data - Charges'!$C$1:$R$1,0))</f>
        <v>85609</v>
      </c>
      <c r="F8" s="32">
        <f t="shared" si="1"/>
        <v>1.7173161491388442</v>
      </c>
      <c r="H8" s="9"/>
      <c r="I8" s="9"/>
      <c r="J8" s="9"/>
    </row>
    <row r="9" spans="1:10">
      <c r="A9" s="2" t="s">
        <v>56</v>
      </c>
      <c r="B9" s="2" t="s">
        <v>4</v>
      </c>
      <c r="C9" s="30">
        <f>INDEX('Data - Expenditures'!$C$2:$R$53,MATCH($B9,'Data - Expenditures'!$B$2:$B$53,0),MATCH($H$1,'Data - Expenditures'!$C$1:$R$1,0))</f>
        <v>66230070</v>
      </c>
      <c r="D9" s="24">
        <f t="shared" si="0"/>
        <v>66822927</v>
      </c>
      <c r="E9" s="31">
        <f>INDEX('Data - Charges'!$C$2:$R$53,MATCH($B9,'Data - Charges'!$B$2:$B$53,0),MATCH($H$1,'Data - Charges'!$C$1:$R$1,0))</f>
        <v>592857</v>
      </c>
      <c r="F9" s="32">
        <f t="shared" si="1"/>
        <v>0.88720597348272401</v>
      </c>
      <c r="H9" s="9"/>
      <c r="I9" s="9"/>
      <c r="J9" s="9"/>
    </row>
    <row r="10" spans="1:10">
      <c r="A10" s="2" t="s">
        <v>57</v>
      </c>
      <c r="B10" s="2" t="s">
        <v>5</v>
      </c>
      <c r="C10" s="30">
        <f>INDEX('Data - Expenditures'!$C$2:$R$53,MATCH($B10,'Data - Expenditures'!$B$2:$B$53,0),MATCH($H$1,'Data - Expenditures'!$C$1:$R$1,0))</f>
        <v>7724900</v>
      </c>
      <c r="D10" s="24">
        <f t="shared" si="0"/>
        <v>7989055</v>
      </c>
      <c r="E10" s="31">
        <f>INDEX('Data - Charges'!$C$2:$R$53,MATCH($B10,'Data - Charges'!$B$2:$B$53,0),MATCH($H$1,'Data - Charges'!$C$1:$R$1,0))</f>
        <v>264155</v>
      </c>
      <c r="F10" s="32">
        <f t="shared" si="1"/>
        <v>3.3064611521638039</v>
      </c>
      <c r="H10" s="9"/>
      <c r="I10" s="9"/>
      <c r="J10" s="9"/>
    </row>
    <row r="11" spans="1:10">
      <c r="A11" s="2" t="s">
        <v>58</v>
      </c>
      <c r="B11" s="2" t="s">
        <v>6</v>
      </c>
      <c r="C11" s="30">
        <f>INDEX('Data - Expenditures'!$C$2:$R$53,MATCH($B11,'Data - Expenditures'!$B$2:$B$53,0),MATCH($H$1,'Data - Expenditures'!$C$1:$R$1,0))</f>
        <v>8661924</v>
      </c>
      <c r="D11" s="24">
        <f t="shared" si="0"/>
        <v>8665948</v>
      </c>
      <c r="E11" s="31">
        <f>INDEX('Data - Charges'!$C$2:$R$53,MATCH($B11,'Data - Charges'!$B$2:$B$53,0),MATCH($H$1,'Data - Charges'!$C$1:$R$1,0))</f>
        <v>4024</v>
      </c>
      <c r="F11" s="32">
        <f t="shared" si="1"/>
        <v>4.6434619732313186E-2</v>
      </c>
      <c r="H11" s="9"/>
      <c r="I11" s="9"/>
      <c r="J11" s="9"/>
    </row>
    <row r="12" spans="1:10">
      <c r="A12" s="2" t="s">
        <v>59</v>
      </c>
      <c r="B12" s="2" t="s">
        <v>7</v>
      </c>
      <c r="C12" s="30">
        <f>INDEX('Data - Expenditures'!$C$2:$R$53,MATCH($B12,'Data - Expenditures'!$B$2:$B$53,0),MATCH($H$1,'Data - Expenditures'!$C$1:$R$1,0))</f>
        <v>1838482</v>
      </c>
      <c r="D12" s="24">
        <f t="shared" si="0"/>
        <v>1839097</v>
      </c>
      <c r="E12" s="31">
        <f>INDEX('Data - Charges'!$C$2:$R$53,MATCH($B12,'Data - Charges'!$B$2:$B$53,0),MATCH($H$1,'Data - Charges'!$C$1:$R$1,0))</f>
        <v>615</v>
      </c>
      <c r="F12" s="32">
        <f t="shared" si="1"/>
        <v>3.3440324246083813E-2</v>
      </c>
      <c r="H12" s="9"/>
      <c r="I12" s="9"/>
      <c r="J12" s="9"/>
    </row>
    <row r="13" spans="1:10">
      <c r="A13" s="2" t="s">
        <v>60</v>
      </c>
      <c r="B13" s="2" t="s">
        <v>8</v>
      </c>
      <c r="C13" s="30">
        <f>INDEX('Data - Expenditures'!$C$2:$R$53,MATCH($B13,'Data - Expenditures'!$B$2:$B$53,0),MATCH($H$1,'Data - Expenditures'!$C$1:$R$1,0))</f>
        <v>2200776</v>
      </c>
      <c r="D13" s="24">
        <f t="shared" si="0"/>
        <v>2201171</v>
      </c>
      <c r="E13" s="31">
        <f>INDEX('Data - Charges'!$C$2:$R$53,MATCH($B13,'Data - Charges'!$B$2:$B$53,0),MATCH($H$1,'Data - Charges'!$C$1:$R$1,0))</f>
        <v>395</v>
      </c>
      <c r="F13" s="32">
        <f t="shared" si="1"/>
        <v>1.7944993823742001E-2</v>
      </c>
      <c r="H13" s="9"/>
      <c r="I13" s="9"/>
      <c r="J13" s="9"/>
    </row>
    <row r="14" spans="1:10">
      <c r="A14" s="2" t="s">
        <v>61</v>
      </c>
      <c r="B14" s="2" t="s">
        <v>9</v>
      </c>
      <c r="C14" s="30">
        <f>INDEX('Data - Expenditures'!$C$2:$R$53,MATCH($B14,'Data - Expenditures'!$B$2:$B$53,0),MATCH($H$1,'Data - Expenditures'!$C$1:$R$1,0))</f>
        <v>23904413</v>
      </c>
      <c r="D14" s="24">
        <f t="shared" si="0"/>
        <v>24740640</v>
      </c>
      <c r="E14" s="31">
        <f>INDEX('Data - Charges'!$C$2:$R$53,MATCH($B14,'Data - Charges'!$B$2:$B$53,0),MATCH($H$1,'Data - Charges'!$C$1:$R$1,0))</f>
        <v>836227</v>
      </c>
      <c r="F14" s="32">
        <f t="shared" si="1"/>
        <v>3.3799731939028259</v>
      </c>
      <c r="H14" s="9"/>
      <c r="I14" s="9"/>
      <c r="J14" s="9"/>
    </row>
    <row r="15" spans="1:10">
      <c r="A15" s="2" t="s">
        <v>62</v>
      </c>
      <c r="B15" s="2" t="s">
        <v>10</v>
      </c>
      <c r="C15" s="30">
        <f>INDEX('Data - Expenditures'!$C$2:$R$53,MATCH($B15,'Data - Expenditures'!$B$2:$B$53,0),MATCH($H$1,'Data - Expenditures'!$C$1:$R$1,0))</f>
        <v>16817996</v>
      </c>
      <c r="D15" s="24">
        <f t="shared" si="0"/>
        <v>17117408</v>
      </c>
      <c r="E15" s="31">
        <f>INDEX('Data - Charges'!$C$2:$R$53,MATCH($B15,'Data - Charges'!$B$2:$B$53,0),MATCH($H$1,'Data - Charges'!$C$1:$R$1,0))</f>
        <v>299412</v>
      </c>
      <c r="F15" s="32">
        <f t="shared" si="1"/>
        <v>1.7491666962661638</v>
      </c>
      <c r="H15" s="9"/>
      <c r="I15" s="9"/>
      <c r="J15" s="9"/>
    </row>
    <row r="16" spans="1:10">
      <c r="A16" s="2" t="s">
        <v>63</v>
      </c>
      <c r="B16" s="2" t="s">
        <v>11</v>
      </c>
      <c r="C16" s="30">
        <f>INDEX('Data - Expenditures'!$C$2:$R$53,MATCH($B16,'Data - Expenditures'!$B$2:$B$53,0),MATCH($H$1,'Data - Expenditures'!$C$1:$R$1,0))</f>
        <v>1891438</v>
      </c>
      <c r="D16" s="24">
        <f t="shared" si="0"/>
        <v>1895835</v>
      </c>
      <c r="E16" s="31">
        <f>INDEX('Data - Charges'!$C$2:$R$53,MATCH($B16,'Data - Charges'!$B$2:$B$53,0),MATCH($H$1,'Data - Charges'!$C$1:$R$1,0))</f>
        <v>4397</v>
      </c>
      <c r="F16" s="32">
        <f t="shared" si="1"/>
        <v>0.23192946643563389</v>
      </c>
      <c r="H16" s="9"/>
      <c r="I16" s="9"/>
      <c r="J16" s="9"/>
    </row>
    <row r="17" spans="1:10">
      <c r="A17" s="2" t="s">
        <v>64</v>
      </c>
      <c r="B17" s="2" t="s">
        <v>12</v>
      </c>
      <c r="C17" s="30">
        <f>INDEX('Data - Expenditures'!$C$2:$R$53,MATCH($B17,'Data - Expenditures'!$B$2:$B$53,0),MATCH($H$1,'Data - Expenditures'!$C$1:$R$1,0))</f>
        <v>1847277</v>
      </c>
      <c r="D17" s="24">
        <f t="shared" si="0"/>
        <v>1853139</v>
      </c>
      <c r="E17" s="31">
        <f>INDEX('Data - Charges'!$C$2:$R$53,MATCH($B17,'Data - Charges'!$B$2:$B$53,0),MATCH($H$1,'Data - Charges'!$C$1:$R$1,0))</f>
        <v>5862</v>
      </c>
      <c r="F17" s="32">
        <f t="shared" si="1"/>
        <v>0.31632813296789936</v>
      </c>
      <c r="H17" s="9"/>
      <c r="I17" s="9"/>
      <c r="J17" s="9"/>
    </row>
    <row r="18" spans="1:10">
      <c r="A18" s="2" t="s">
        <v>65</v>
      </c>
      <c r="B18" s="2" t="s">
        <v>13</v>
      </c>
      <c r="C18" s="30">
        <f>INDEX('Data - Expenditures'!$C$2:$R$53,MATCH($B18,'Data - Expenditures'!$B$2:$B$53,0),MATCH($H$1,'Data - Expenditures'!$C$1:$R$1,0))</f>
        <v>24584179</v>
      </c>
      <c r="D18" s="24">
        <f t="shared" si="0"/>
        <v>24846257</v>
      </c>
      <c r="E18" s="31">
        <f>INDEX('Data - Charges'!$C$2:$R$53,MATCH($B18,'Data - Charges'!$B$2:$B$53,0),MATCH($H$1,'Data - Charges'!$C$1:$R$1,0))</f>
        <v>262078</v>
      </c>
      <c r="F18" s="32">
        <f t="shared" si="1"/>
        <v>1.0547987167644608</v>
      </c>
      <c r="H18" s="9"/>
      <c r="I18" s="9"/>
      <c r="J18" s="9"/>
    </row>
    <row r="19" spans="1:10">
      <c r="A19" s="2" t="s">
        <v>66</v>
      </c>
      <c r="B19" s="2" t="s">
        <v>14</v>
      </c>
      <c r="C19" s="30">
        <f>INDEX('Data - Expenditures'!$C$2:$R$53,MATCH($B19,'Data - Expenditures'!$B$2:$B$53,0),MATCH($H$1,'Data - Expenditures'!$C$1:$R$1,0))</f>
        <v>9667774</v>
      </c>
      <c r="D19" s="24">
        <f t="shared" si="0"/>
        <v>9812287</v>
      </c>
      <c r="E19" s="31">
        <f>INDEX('Data - Charges'!$C$2:$R$53,MATCH($B19,'Data - Charges'!$B$2:$B$53,0),MATCH($H$1,'Data - Charges'!$C$1:$R$1,0))</f>
        <v>144513</v>
      </c>
      <c r="F19" s="32">
        <f t="shared" si="1"/>
        <v>1.4727759186008318</v>
      </c>
      <c r="H19" s="9"/>
      <c r="I19" s="9"/>
      <c r="J19" s="9"/>
    </row>
    <row r="20" spans="1:10">
      <c r="A20" s="2" t="s">
        <v>67</v>
      </c>
      <c r="B20" s="2" t="s">
        <v>15</v>
      </c>
      <c r="C20" s="30">
        <f>INDEX('Data - Expenditures'!$C$2:$R$53,MATCH($B20,'Data - Expenditures'!$B$2:$B$53,0),MATCH($H$1,'Data - Expenditures'!$C$1:$R$1,0))</f>
        <v>5854848</v>
      </c>
      <c r="D20" s="24">
        <f t="shared" si="0"/>
        <v>5904462</v>
      </c>
      <c r="E20" s="31">
        <f>INDEX('Data - Charges'!$C$2:$R$53,MATCH($B20,'Data - Charges'!$B$2:$B$53,0),MATCH($H$1,'Data - Charges'!$C$1:$R$1,0))</f>
        <v>49614</v>
      </c>
      <c r="F20" s="32">
        <f t="shared" si="1"/>
        <v>0.84027977485501648</v>
      </c>
      <c r="H20" s="9"/>
      <c r="I20" s="9"/>
      <c r="J20" s="9"/>
    </row>
    <row r="21" spans="1:10">
      <c r="A21" s="2" t="s">
        <v>68</v>
      </c>
      <c r="B21" s="2" t="s">
        <v>16</v>
      </c>
      <c r="C21" s="30">
        <f>INDEX('Data - Expenditures'!$C$2:$R$53,MATCH($B21,'Data - Expenditures'!$B$2:$B$53,0),MATCH($H$1,'Data - Expenditures'!$C$1:$R$1,0))</f>
        <v>5040328</v>
      </c>
      <c r="D21" s="24">
        <f t="shared" si="0"/>
        <v>5088657</v>
      </c>
      <c r="E21" s="31">
        <f>INDEX('Data - Charges'!$C$2:$R$53,MATCH($B21,'Data - Charges'!$B$2:$B$53,0),MATCH($H$1,'Data - Charges'!$C$1:$R$1,0))</f>
        <v>48329</v>
      </c>
      <c r="F21" s="32">
        <f t="shared" si="1"/>
        <v>0.94973978399408732</v>
      </c>
      <c r="H21" s="9"/>
      <c r="I21" s="9"/>
      <c r="J21" s="9"/>
    </row>
    <row r="22" spans="1:10">
      <c r="A22" s="2" t="s">
        <v>69</v>
      </c>
      <c r="B22" s="2" t="s">
        <v>17</v>
      </c>
      <c r="C22" s="30">
        <f>INDEX('Data - Expenditures'!$C$2:$R$53,MATCH($B22,'Data - Expenditures'!$B$2:$B$53,0),MATCH($H$1,'Data - Expenditures'!$C$1:$R$1,0))</f>
        <v>6920078</v>
      </c>
      <c r="D22" s="24">
        <f t="shared" si="0"/>
        <v>6931116</v>
      </c>
      <c r="E22" s="31">
        <f>INDEX('Data - Charges'!$C$2:$R$53,MATCH($B22,'Data - Charges'!$B$2:$B$53,0),MATCH($H$1,'Data - Charges'!$C$1:$R$1,0))</f>
        <v>11038</v>
      </c>
      <c r="F22" s="32">
        <f t="shared" si="1"/>
        <v>0.159252853364451</v>
      </c>
      <c r="H22" s="9"/>
      <c r="I22" s="9"/>
      <c r="J22" s="9"/>
    </row>
    <row r="23" spans="1:10">
      <c r="A23" s="2" t="s">
        <v>70</v>
      </c>
      <c r="B23" s="2" t="s">
        <v>18</v>
      </c>
      <c r="C23" s="30">
        <f>INDEX('Data - Expenditures'!$C$2:$R$53,MATCH($B23,'Data - Expenditures'!$B$2:$B$53,0),MATCH($H$1,'Data - Expenditures'!$C$1:$R$1,0))</f>
        <v>8718725</v>
      </c>
      <c r="D23" s="24">
        <f t="shared" si="0"/>
        <v>8729507</v>
      </c>
      <c r="E23" s="31">
        <f>INDEX('Data - Charges'!$C$2:$R$53,MATCH($B23,'Data - Charges'!$B$2:$B$53,0),MATCH($H$1,'Data - Charges'!$C$1:$R$1,0))</f>
        <v>10782</v>
      </c>
      <c r="F23" s="32">
        <f t="shared" si="1"/>
        <v>0.12351212960823561</v>
      </c>
      <c r="H23" s="9"/>
      <c r="I23" s="9"/>
      <c r="J23" s="9"/>
    </row>
    <row r="24" spans="1:10">
      <c r="A24" s="2" t="s">
        <v>71</v>
      </c>
      <c r="B24" s="2" t="s">
        <v>19</v>
      </c>
      <c r="C24" s="30">
        <f>INDEX('Data - Expenditures'!$C$2:$R$53,MATCH($B24,'Data - Expenditures'!$B$2:$B$53,0),MATCH($H$1,'Data - Expenditures'!$C$1:$R$1,0))</f>
        <v>2335878</v>
      </c>
      <c r="D24" s="24">
        <f t="shared" si="0"/>
        <v>2340892</v>
      </c>
      <c r="E24" s="31">
        <f>INDEX('Data - Charges'!$C$2:$R$53,MATCH($B24,'Data - Charges'!$B$2:$B$53,0),MATCH($H$1,'Data - Charges'!$C$1:$R$1,0))</f>
        <v>5014</v>
      </c>
      <c r="F24" s="32">
        <f t="shared" si="1"/>
        <v>0.21419185507063118</v>
      </c>
      <c r="H24" s="9"/>
      <c r="I24" s="9"/>
      <c r="J24" s="9"/>
    </row>
    <row r="25" spans="1:10">
      <c r="A25" s="2" t="s">
        <v>72</v>
      </c>
      <c r="B25" s="2" t="s">
        <v>20</v>
      </c>
      <c r="C25" s="30">
        <f>INDEX('Data - Expenditures'!$C$2:$R$53,MATCH($B25,'Data - Expenditures'!$B$2:$B$53,0),MATCH($H$1,'Data - Expenditures'!$C$1:$R$1,0))</f>
        <v>11947759</v>
      </c>
      <c r="D25" s="24">
        <f t="shared" si="0"/>
        <v>11972443</v>
      </c>
      <c r="E25" s="31">
        <f>INDEX('Data - Charges'!$C$2:$R$53,MATCH($B25,'Data - Charges'!$B$2:$B$53,0),MATCH($H$1,'Data - Charges'!$C$1:$R$1,0))</f>
        <v>24684</v>
      </c>
      <c r="F25" s="32">
        <f t="shared" si="1"/>
        <v>0.20617346017015908</v>
      </c>
      <c r="H25" s="9"/>
      <c r="I25" s="9"/>
      <c r="J25" s="9"/>
    </row>
    <row r="26" spans="1:10">
      <c r="A26" s="2" t="s">
        <v>73</v>
      </c>
      <c r="B26" s="2" t="s">
        <v>21</v>
      </c>
      <c r="C26" s="30">
        <f>INDEX('Data - Expenditures'!$C$2:$R$53,MATCH($B26,'Data - Expenditures'!$B$2:$B$53,0),MATCH($H$1,'Data - Expenditures'!$C$1:$R$1,0))</f>
        <v>14407193</v>
      </c>
      <c r="D26" s="24">
        <f t="shared" si="0"/>
        <v>14447420</v>
      </c>
      <c r="E26" s="31">
        <f>INDEX('Data - Charges'!$C$2:$R$53,MATCH($B26,'Data - Charges'!$B$2:$B$53,0),MATCH($H$1,'Data - Charges'!$C$1:$R$1,0))</f>
        <v>40227</v>
      </c>
      <c r="F26" s="32">
        <f t="shared" si="1"/>
        <v>0.27843725730960961</v>
      </c>
      <c r="H26" s="9"/>
      <c r="I26" s="9"/>
      <c r="J26" s="9"/>
    </row>
    <row r="27" spans="1:10">
      <c r="A27" s="2" t="s">
        <v>74</v>
      </c>
      <c r="B27" s="2" t="s">
        <v>22</v>
      </c>
      <c r="C27" s="30">
        <f>INDEX('Data - Expenditures'!$C$2:$R$53,MATCH($B27,'Data - Expenditures'!$B$2:$B$53,0),MATCH($H$1,'Data - Expenditures'!$C$1:$R$1,0))</f>
        <v>16657455</v>
      </c>
      <c r="D27" s="24">
        <f t="shared" si="0"/>
        <v>17082051</v>
      </c>
      <c r="E27" s="31">
        <f>INDEX('Data - Charges'!$C$2:$R$53,MATCH($B27,'Data - Charges'!$B$2:$B$53,0),MATCH($H$1,'Data - Charges'!$C$1:$R$1,0))</f>
        <v>424596</v>
      </c>
      <c r="F27" s="32">
        <f t="shared" si="1"/>
        <v>2.4856265796185717</v>
      </c>
      <c r="H27" s="9"/>
      <c r="I27" s="9"/>
      <c r="J27" s="9"/>
    </row>
    <row r="28" spans="1:10">
      <c r="A28" s="2" t="s">
        <v>75</v>
      </c>
      <c r="B28" s="2" t="s">
        <v>23</v>
      </c>
      <c r="C28" s="30">
        <f>INDEX('Data - Expenditures'!$C$2:$R$53,MATCH($B28,'Data - Expenditures'!$B$2:$B$53,0),MATCH($H$1,'Data - Expenditures'!$C$1:$R$1,0))</f>
        <v>9881766</v>
      </c>
      <c r="D28" s="24">
        <f t="shared" si="0"/>
        <v>10088935</v>
      </c>
      <c r="E28" s="31">
        <f>INDEX('Data - Charges'!$C$2:$R$53,MATCH($B28,'Data - Charges'!$B$2:$B$53,0),MATCH($H$1,'Data - Charges'!$C$1:$R$1,0))</f>
        <v>207169</v>
      </c>
      <c r="F28" s="32">
        <f t="shared" si="1"/>
        <v>2.0534278395093239</v>
      </c>
      <c r="H28" s="9"/>
      <c r="I28" s="9"/>
      <c r="J28" s="9"/>
    </row>
    <row r="29" spans="1:10">
      <c r="A29" s="2" t="s">
        <v>76</v>
      </c>
      <c r="B29" s="2" t="s">
        <v>24</v>
      </c>
      <c r="C29" s="30">
        <f>INDEX('Data - Expenditures'!$C$2:$R$53,MATCH($B29,'Data - Expenditures'!$B$2:$B$53,0),MATCH($H$1,'Data - Expenditures'!$C$1:$R$1,0))</f>
        <v>4215203</v>
      </c>
      <c r="D29" s="24">
        <f t="shared" si="0"/>
        <v>4352279</v>
      </c>
      <c r="E29" s="31">
        <f>INDEX('Data - Charges'!$C$2:$R$53,MATCH($B29,'Data - Charges'!$B$2:$B$53,0),MATCH($H$1,'Data - Charges'!$C$1:$R$1,0))</f>
        <v>137076</v>
      </c>
      <c r="F29" s="32">
        <f t="shared" si="1"/>
        <v>3.1495223536910197</v>
      </c>
      <c r="H29" s="9"/>
      <c r="I29" s="9"/>
      <c r="J29" s="9"/>
    </row>
    <row r="30" spans="1:10">
      <c r="A30" s="2" t="s">
        <v>77</v>
      </c>
      <c r="B30" s="2" t="s">
        <v>25</v>
      </c>
      <c r="C30" s="30">
        <f>INDEX('Data - Expenditures'!$C$2:$R$53,MATCH($B30,'Data - Expenditures'!$B$2:$B$53,0),MATCH($H$1,'Data - Expenditures'!$C$1:$R$1,0))</f>
        <v>9259412</v>
      </c>
      <c r="D30" s="24">
        <f t="shared" si="0"/>
        <v>9503475</v>
      </c>
      <c r="E30" s="31">
        <f>INDEX('Data - Charges'!$C$2:$R$53,MATCH($B30,'Data - Charges'!$B$2:$B$53,0),MATCH($H$1,'Data - Charges'!$C$1:$R$1,0))</f>
        <v>244063</v>
      </c>
      <c r="F30" s="32">
        <f t="shared" si="1"/>
        <v>2.5681448101878521</v>
      </c>
      <c r="H30" s="9"/>
      <c r="I30" s="9"/>
      <c r="J30" s="9"/>
    </row>
    <row r="31" spans="1:10">
      <c r="A31" s="2" t="s">
        <v>78</v>
      </c>
      <c r="B31" s="2" t="s">
        <v>26</v>
      </c>
      <c r="C31" s="30">
        <f>INDEX('Data - Expenditures'!$C$2:$R$53,MATCH($B31,'Data - Expenditures'!$B$2:$B$53,0),MATCH($H$1,'Data - Expenditures'!$C$1:$R$1,0))</f>
        <v>1581080</v>
      </c>
      <c r="D31" s="24">
        <f t="shared" si="0"/>
        <v>1618002</v>
      </c>
      <c r="E31" s="31">
        <f>INDEX('Data - Charges'!$C$2:$R$53,MATCH($B31,'Data - Charges'!$B$2:$B$53,0),MATCH($H$1,'Data - Charges'!$C$1:$R$1,0))</f>
        <v>36922</v>
      </c>
      <c r="F31" s="32">
        <f t="shared" si="1"/>
        <v>2.2819502077253304</v>
      </c>
      <c r="H31" s="9"/>
      <c r="I31" s="9"/>
      <c r="J31" s="9"/>
    </row>
    <row r="32" spans="1:10">
      <c r="A32" s="2" t="s">
        <v>79</v>
      </c>
      <c r="B32" s="2" t="s">
        <v>27</v>
      </c>
      <c r="C32" s="30">
        <f>INDEX('Data - Expenditures'!$C$2:$R$53,MATCH($B32,'Data - Expenditures'!$B$2:$B$53,0),MATCH($H$1,'Data - Expenditures'!$C$1:$R$1,0))</f>
        <v>3693853</v>
      </c>
      <c r="D32" s="24">
        <f t="shared" si="0"/>
        <v>3773003</v>
      </c>
      <c r="E32" s="31">
        <f>INDEX('Data - Charges'!$C$2:$R$53,MATCH($B32,'Data - Charges'!$B$2:$B$53,0),MATCH($H$1,'Data - Charges'!$C$1:$R$1,0))</f>
        <v>79150</v>
      </c>
      <c r="F32" s="32">
        <f t="shared" si="1"/>
        <v>2.0977984910163072</v>
      </c>
      <c r="H32" s="9"/>
      <c r="I32" s="9"/>
      <c r="J32" s="9"/>
    </row>
    <row r="33" spans="1:10">
      <c r="A33" s="2" t="s">
        <v>80</v>
      </c>
      <c r="B33" s="2" t="s">
        <v>28</v>
      </c>
      <c r="C33" s="30">
        <f>INDEX('Data - Expenditures'!$C$2:$R$53,MATCH($B33,'Data - Expenditures'!$B$2:$B$53,0),MATCH($H$1,'Data - Expenditures'!$C$1:$R$1,0))</f>
        <v>3862457</v>
      </c>
      <c r="D33" s="24">
        <f t="shared" si="0"/>
        <v>3867445</v>
      </c>
      <c r="E33" s="31">
        <f>INDEX('Data - Charges'!$C$2:$R$53,MATCH($B33,'Data - Charges'!$B$2:$B$53,0),MATCH($H$1,'Data - Charges'!$C$1:$R$1,0))</f>
        <v>4988</v>
      </c>
      <c r="F33" s="32">
        <f t="shared" si="1"/>
        <v>0.12897403841554306</v>
      </c>
      <c r="H33" s="9"/>
      <c r="I33" s="9"/>
      <c r="J33" s="9"/>
    </row>
    <row r="34" spans="1:10">
      <c r="A34" s="2" t="s">
        <v>81</v>
      </c>
      <c r="B34" s="2" t="s">
        <v>29</v>
      </c>
      <c r="C34" s="30">
        <f>INDEX('Data - Expenditures'!$C$2:$R$53,MATCH($B34,'Data - Expenditures'!$B$2:$B$53,0),MATCH($H$1,'Data - Expenditures'!$C$1:$R$1,0))</f>
        <v>2754045</v>
      </c>
      <c r="D34" s="24">
        <f t="shared" si="0"/>
        <v>2759190</v>
      </c>
      <c r="E34" s="31">
        <f>INDEX('Data - Charges'!$C$2:$R$53,MATCH($B34,'Data - Charges'!$B$2:$B$53,0),MATCH($H$1,'Data - Charges'!$C$1:$R$1,0))</f>
        <v>5145</v>
      </c>
      <c r="F34" s="32">
        <f t="shared" si="1"/>
        <v>0.18646776771443793</v>
      </c>
      <c r="H34" s="9"/>
      <c r="I34" s="9"/>
      <c r="J34" s="9"/>
    </row>
    <row r="35" spans="1:10">
      <c r="A35" s="2" t="s">
        <v>82</v>
      </c>
      <c r="B35" s="2" t="s">
        <v>30</v>
      </c>
      <c r="C35" s="30">
        <f>INDEX('Data - Expenditures'!$C$2:$R$53,MATCH($B35,'Data - Expenditures'!$B$2:$B$53,0),MATCH($H$1,'Data - Expenditures'!$C$1:$R$1,0))</f>
        <v>23641152</v>
      </c>
      <c r="D35" s="24">
        <f t="shared" si="0"/>
        <v>23940138</v>
      </c>
      <c r="E35" s="31">
        <f>INDEX('Data - Charges'!$C$2:$R$53,MATCH($B35,'Data - Charges'!$B$2:$B$53,0),MATCH($H$1,'Data - Charges'!$C$1:$R$1,0))</f>
        <v>298986</v>
      </c>
      <c r="F35" s="32">
        <f t="shared" si="1"/>
        <v>1.2488900439922277</v>
      </c>
      <c r="H35" s="9"/>
      <c r="I35" s="9"/>
      <c r="J35" s="9"/>
    </row>
    <row r="36" spans="1:10">
      <c r="A36" s="2" t="s">
        <v>83</v>
      </c>
      <c r="B36" s="2" t="s">
        <v>31</v>
      </c>
      <c r="C36" s="30">
        <f>INDEX('Data - Expenditures'!$C$2:$R$53,MATCH($B36,'Data - Expenditures'!$B$2:$B$53,0),MATCH($H$1,'Data - Expenditures'!$C$1:$R$1,0))</f>
        <v>3515736</v>
      </c>
      <c r="D36" s="24">
        <f t="shared" si="0"/>
        <v>3544276</v>
      </c>
      <c r="E36" s="31">
        <f>INDEX('Data - Charges'!$C$2:$R$53,MATCH($B36,'Data - Charges'!$B$2:$B$53,0),MATCH($H$1,'Data - Charges'!$C$1:$R$1,0))</f>
        <v>28540</v>
      </c>
      <c r="F36" s="32">
        <f t="shared" si="1"/>
        <v>0.80524202968391845</v>
      </c>
      <c r="H36" s="9"/>
      <c r="I36" s="9"/>
      <c r="J36" s="9"/>
    </row>
    <row r="37" spans="1:10">
      <c r="A37" s="2" t="s">
        <v>84</v>
      </c>
      <c r="B37" s="2" t="s">
        <v>32</v>
      </c>
      <c r="C37" s="30">
        <f>INDEX('Data - Expenditures'!$C$2:$R$53,MATCH($B37,'Data - Expenditures'!$B$2:$B$53,0),MATCH($H$1,'Data - Expenditures'!$C$1:$R$1,0))</f>
        <v>55392350</v>
      </c>
      <c r="D37" s="24">
        <f t="shared" si="0"/>
        <v>55473119</v>
      </c>
      <c r="E37" s="31">
        <f>INDEX('Data - Charges'!$C$2:$R$53,MATCH($B37,'Data - Charges'!$B$2:$B$53,0),MATCH($H$1,'Data - Charges'!$C$1:$R$1,0))</f>
        <v>80769</v>
      </c>
      <c r="F37" s="32">
        <f t="shared" si="1"/>
        <v>0.14560025009590682</v>
      </c>
      <c r="H37" s="9"/>
      <c r="I37" s="9"/>
      <c r="J37" s="9"/>
    </row>
    <row r="38" spans="1:10">
      <c r="A38" s="2" t="s">
        <v>85</v>
      </c>
      <c r="B38" s="2" t="s">
        <v>33</v>
      </c>
      <c r="C38" s="30">
        <f>INDEX('Data - Expenditures'!$C$2:$R$53,MATCH($B38,'Data - Expenditures'!$B$2:$B$53,0),MATCH($H$1,'Data - Expenditures'!$C$1:$R$1,0))</f>
        <v>12824291</v>
      </c>
      <c r="D38" s="24">
        <f t="shared" si="0"/>
        <v>12836803</v>
      </c>
      <c r="E38" s="31">
        <f>INDEX('Data - Charges'!$C$2:$R$53,MATCH($B38,'Data - Charges'!$B$2:$B$53,0),MATCH($H$1,'Data - Charges'!$C$1:$R$1,0))</f>
        <v>12512</v>
      </c>
      <c r="F38" s="32">
        <f t="shared" si="1"/>
        <v>9.7469751619620557E-2</v>
      </c>
      <c r="H38" s="9"/>
      <c r="I38" s="9"/>
      <c r="J38" s="9"/>
    </row>
    <row r="39" spans="1:10">
      <c r="A39" s="2" t="s">
        <v>86</v>
      </c>
      <c r="B39" s="2" t="s">
        <v>34</v>
      </c>
      <c r="C39" s="30">
        <f>INDEX('Data - Expenditures'!$C$2:$R$53,MATCH($B39,'Data - Expenditures'!$B$2:$B$53,0),MATCH($H$1,'Data - Expenditures'!$C$1:$R$1,0))</f>
        <v>1283014</v>
      </c>
      <c r="D39" s="24">
        <f t="shared" si="0"/>
        <v>1309505</v>
      </c>
      <c r="E39" s="31">
        <f>INDEX('Data - Charges'!$C$2:$R$53,MATCH($B39,'Data - Charges'!$B$2:$B$53,0),MATCH($H$1,'Data - Charges'!$C$1:$R$1,0))</f>
        <v>26491</v>
      </c>
      <c r="F39" s="32">
        <f t="shared" si="1"/>
        <v>2.0229781482315836</v>
      </c>
      <c r="H39" s="9"/>
      <c r="I39" s="9"/>
      <c r="J39" s="9"/>
    </row>
    <row r="40" spans="1:10">
      <c r="A40" s="2" t="s">
        <v>87</v>
      </c>
      <c r="B40" s="2" t="s">
        <v>35</v>
      </c>
      <c r="C40" s="30">
        <f>INDEX('Data - Expenditures'!$C$2:$R$53,MATCH($B40,'Data - Expenditures'!$B$2:$B$53,0),MATCH($H$1,'Data - Expenditures'!$C$1:$R$1,0))</f>
        <v>21753758</v>
      </c>
      <c r="D40" s="24">
        <f t="shared" si="0"/>
        <v>22424598</v>
      </c>
      <c r="E40" s="31">
        <f>INDEX('Data - Charges'!$C$2:$R$53,MATCH($B40,'Data - Charges'!$B$2:$B$53,0),MATCH($H$1,'Data - Charges'!$C$1:$R$1,0))</f>
        <v>670840</v>
      </c>
      <c r="F40" s="32">
        <f t="shared" si="1"/>
        <v>2.9915363477195891</v>
      </c>
      <c r="H40" s="9"/>
      <c r="I40" s="9"/>
      <c r="J40" s="9"/>
    </row>
    <row r="41" spans="1:10">
      <c r="A41" s="2" t="s">
        <v>88</v>
      </c>
      <c r="B41" s="2" t="s">
        <v>36</v>
      </c>
      <c r="C41" s="30">
        <f>INDEX('Data - Expenditures'!$C$2:$R$53,MATCH($B41,'Data - Expenditures'!$B$2:$B$53,0),MATCH($H$1,'Data - Expenditures'!$C$1:$R$1,0))</f>
        <v>5304279</v>
      </c>
      <c r="D41" s="24">
        <f t="shared" si="0"/>
        <v>5495620</v>
      </c>
      <c r="E41" s="31">
        <f>INDEX('Data - Charges'!$C$2:$R$53,MATCH($B41,'Data - Charges'!$B$2:$B$53,0),MATCH($H$1,'Data - Charges'!$C$1:$R$1,0))</f>
        <v>191341</v>
      </c>
      <c r="F41" s="32">
        <f t="shared" si="1"/>
        <v>3.4816999719776844</v>
      </c>
      <c r="H41" s="9"/>
      <c r="I41" s="9"/>
      <c r="J41" s="9"/>
    </row>
    <row r="42" spans="1:10">
      <c r="A42" s="2" t="s">
        <v>89</v>
      </c>
      <c r="B42" s="2" t="s">
        <v>37</v>
      </c>
      <c r="C42" s="30">
        <f>INDEX('Data - Expenditures'!$C$2:$R$53,MATCH($B42,'Data - Expenditures'!$B$2:$B$53,0),MATCH($H$1,'Data - Expenditures'!$C$1:$R$1,0))</f>
        <v>5872576</v>
      </c>
      <c r="D42" s="24">
        <f t="shared" si="0"/>
        <v>5985377</v>
      </c>
      <c r="E42" s="31">
        <f>INDEX('Data - Charges'!$C$2:$R$53,MATCH($B42,'Data - Charges'!$B$2:$B$53,0),MATCH($H$1,'Data - Charges'!$C$1:$R$1,0))</f>
        <v>112801</v>
      </c>
      <c r="F42" s="32">
        <f t="shared" si="1"/>
        <v>1.8846097747894579</v>
      </c>
      <c r="H42" s="9"/>
      <c r="I42" s="9"/>
      <c r="J42" s="9"/>
    </row>
    <row r="43" spans="1:10">
      <c r="A43" s="2" t="s">
        <v>90</v>
      </c>
      <c r="B43" s="2" t="s">
        <v>38</v>
      </c>
      <c r="C43" s="30">
        <f>INDEX('Data - Expenditures'!$C$2:$R$53,MATCH($B43,'Data - Expenditures'!$B$2:$B$53,0),MATCH($H$1,'Data - Expenditures'!$C$1:$R$1,0))</f>
        <v>24088051</v>
      </c>
      <c r="D43" s="24">
        <f t="shared" si="0"/>
        <v>24176020</v>
      </c>
      <c r="E43" s="31">
        <f>INDEX('Data - Charges'!$C$2:$R$53,MATCH($B43,'Data - Charges'!$B$2:$B$53,0),MATCH($H$1,'Data - Charges'!$C$1:$R$1,0))</f>
        <v>87969</v>
      </c>
      <c r="F43" s="32">
        <f t="shared" si="1"/>
        <v>0.3638688253897871</v>
      </c>
      <c r="H43" s="9"/>
      <c r="I43" s="9"/>
      <c r="J43" s="9"/>
    </row>
    <row r="44" spans="1:10">
      <c r="A44" s="2" t="s">
        <v>91</v>
      </c>
      <c r="B44" s="2" t="s">
        <v>39</v>
      </c>
      <c r="C44" s="30">
        <f>INDEX('Data - Expenditures'!$C$2:$R$53,MATCH($B44,'Data - Expenditures'!$B$2:$B$53,0),MATCH($H$1,'Data - Expenditures'!$C$1:$R$1,0))</f>
        <v>2193570</v>
      </c>
      <c r="D44" s="24">
        <f t="shared" si="0"/>
        <v>2203426</v>
      </c>
      <c r="E44" s="31">
        <f>INDEX('Data - Charges'!$C$2:$R$53,MATCH($B44,'Data - Charges'!$B$2:$B$53,0),MATCH($H$1,'Data - Charges'!$C$1:$R$1,0))</f>
        <v>9856</v>
      </c>
      <c r="F44" s="32">
        <f t="shared" si="1"/>
        <v>0.44730342657298228</v>
      </c>
      <c r="H44" s="9"/>
      <c r="I44" s="9"/>
      <c r="J44" s="9"/>
    </row>
    <row r="45" spans="1:10">
      <c r="A45" s="2" t="s">
        <v>92</v>
      </c>
      <c r="B45" s="2" t="s">
        <v>40</v>
      </c>
      <c r="C45" s="30">
        <f>INDEX('Data - Expenditures'!$C$2:$R$53,MATCH($B45,'Data - Expenditures'!$B$2:$B$53,0),MATCH($H$1,'Data - Expenditures'!$C$1:$R$1,0))</f>
        <v>7351545</v>
      </c>
      <c r="D45" s="24">
        <f t="shared" si="0"/>
        <v>7501774</v>
      </c>
      <c r="E45" s="31">
        <f>INDEX('Data - Charges'!$C$2:$R$53,MATCH($B45,'Data - Charges'!$B$2:$B$53,0),MATCH($H$1,'Data - Charges'!$C$1:$R$1,0))</f>
        <v>150229</v>
      </c>
      <c r="F45" s="32">
        <f t="shared" si="1"/>
        <v>2.002579656491918</v>
      </c>
      <c r="H45" s="9"/>
      <c r="I45" s="9"/>
      <c r="J45" s="9"/>
    </row>
    <row r="46" spans="1:10">
      <c r="A46" s="2" t="s">
        <v>93</v>
      </c>
      <c r="B46" s="2" t="s">
        <v>41</v>
      </c>
      <c r="C46" s="30">
        <f>INDEX('Data - Expenditures'!$C$2:$R$53,MATCH($B46,'Data - Expenditures'!$B$2:$B$53,0),MATCH($H$1,'Data - Expenditures'!$C$1:$R$1,0))</f>
        <v>1239644</v>
      </c>
      <c r="D46" s="24">
        <f t="shared" si="0"/>
        <v>1257357</v>
      </c>
      <c r="E46" s="31">
        <f>INDEX('Data - Charges'!$C$2:$R$53,MATCH($B46,'Data - Charges'!$B$2:$B$53,0),MATCH($H$1,'Data - Charges'!$C$1:$R$1,0))</f>
        <v>17713</v>
      </c>
      <c r="F46" s="32">
        <f t="shared" si="1"/>
        <v>1.4087486688347064</v>
      </c>
      <c r="H46" s="9"/>
      <c r="I46" s="9"/>
      <c r="J46" s="9"/>
    </row>
    <row r="47" spans="1:10">
      <c r="A47" s="2" t="s">
        <v>94</v>
      </c>
      <c r="B47" s="2" t="s">
        <v>42</v>
      </c>
      <c r="C47" s="30">
        <f>INDEX('Data - Expenditures'!$C$2:$R$53,MATCH($B47,'Data - Expenditures'!$B$2:$B$53,0),MATCH($H$1,'Data - Expenditures'!$C$1:$R$1,0))</f>
        <v>8701312</v>
      </c>
      <c r="D47" s="24">
        <f t="shared" si="0"/>
        <v>9031061</v>
      </c>
      <c r="E47" s="31">
        <f>INDEX('Data - Charges'!$C$2:$R$53,MATCH($B47,'Data - Charges'!$B$2:$B$53,0),MATCH($H$1,'Data - Charges'!$C$1:$R$1,0))</f>
        <v>329749</v>
      </c>
      <c r="F47" s="32">
        <f t="shared" si="1"/>
        <v>3.6512764114869785</v>
      </c>
      <c r="H47" s="9"/>
      <c r="I47" s="9"/>
      <c r="J47" s="9"/>
    </row>
    <row r="48" spans="1:10">
      <c r="A48" s="2" t="s">
        <v>95</v>
      </c>
      <c r="B48" s="2" t="s">
        <v>43</v>
      </c>
      <c r="C48" s="30">
        <f>INDEX('Data - Expenditures'!$C$2:$R$53,MATCH($B48,'Data - Expenditures'!$B$2:$B$53,0),MATCH($H$1,'Data - Expenditures'!$C$1:$R$1,0))</f>
        <v>44032028</v>
      </c>
      <c r="D48" s="24">
        <f t="shared" si="0"/>
        <v>44409351</v>
      </c>
      <c r="E48" s="31">
        <f>INDEX('Data - Charges'!$C$2:$R$53,MATCH($B48,'Data - Charges'!$B$2:$B$53,0),MATCH($H$1,'Data - Charges'!$C$1:$R$1,0))</f>
        <v>377323</v>
      </c>
      <c r="F48" s="32">
        <f t="shared" si="1"/>
        <v>0.84964763389584319</v>
      </c>
      <c r="H48" s="9"/>
      <c r="I48" s="9"/>
      <c r="J48" s="9"/>
    </row>
    <row r="49" spans="1:10">
      <c r="A49" s="2" t="s">
        <v>97</v>
      </c>
      <c r="B49" s="2" t="s">
        <v>45</v>
      </c>
      <c r="C49" s="30">
        <f>INDEX('Data - Expenditures'!$C$2:$R$53,MATCH($B49,'Data - Expenditures'!$B$2:$B$53,0),MATCH($H$1,'Data - Expenditures'!$C$1:$R$1,0))</f>
        <v>4202501</v>
      </c>
      <c r="D49" s="24">
        <f t="shared" si="0"/>
        <v>4215055</v>
      </c>
      <c r="E49" s="31">
        <f>INDEX('Data - Charges'!$C$2:$R$53,MATCH($B49,'Data - Charges'!$B$2:$B$53,0),MATCH($H$1,'Data - Charges'!$C$1:$R$1,0))</f>
        <v>12554</v>
      </c>
      <c r="F49" s="32">
        <f t="shared" si="1"/>
        <v>0.29783715752226247</v>
      </c>
      <c r="H49" s="9"/>
      <c r="I49" s="9"/>
      <c r="J49" s="9"/>
    </row>
    <row r="50" spans="1:10">
      <c r="A50" s="2" t="s">
        <v>98</v>
      </c>
      <c r="B50" s="2" t="s">
        <v>46</v>
      </c>
      <c r="C50" s="30">
        <f>INDEX('Data - Expenditures'!$C$2:$R$53,MATCH($B50,'Data - Expenditures'!$B$2:$B$53,0),MATCH($H$1,'Data - Expenditures'!$C$1:$R$1,0))</f>
        <v>1471584</v>
      </c>
      <c r="D50" s="24">
        <f t="shared" si="0"/>
        <v>1477208</v>
      </c>
      <c r="E50" s="31">
        <f>INDEX('Data - Charges'!$C$2:$R$53,MATCH($B50,'Data - Charges'!$B$2:$B$53,0),MATCH($H$1,'Data - Charges'!$C$1:$R$1,0))</f>
        <v>5624</v>
      </c>
      <c r="F50" s="32">
        <f t="shared" si="1"/>
        <v>0.38071821977676806</v>
      </c>
      <c r="H50" s="9"/>
      <c r="I50" s="9"/>
      <c r="J50" s="9"/>
    </row>
    <row r="51" spans="1:10">
      <c r="A51" s="2" t="s">
        <v>99</v>
      </c>
      <c r="B51" s="2" t="s">
        <v>47</v>
      </c>
      <c r="C51" s="30">
        <f>INDEX('Data - Expenditures'!$C$2:$R$53,MATCH($B51,'Data - Expenditures'!$B$2:$B$53,0),MATCH($H$1,'Data - Expenditures'!$C$1:$R$1,0))</f>
        <v>15042560</v>
      </c>
      <c r="D51" s="24">
        <f t="shared" si="0"/>
        <v>15059447</v>
      </c>
      <c r="E51" s="31">
        <f>INDEX('Data - Charges'!$C$2:$R$53,MATCH($B51,'Data - Charges'!$B$2:$B$53,0),MATCH($H$1,'Data - Charges'!$C$1:$R$1,0))</f>
        <v>16887</v>
      </c>
      <c r="F51" s="32">
        <f t="shared" si="1"/>
        <v>0.11213559169868587</v>
      </c>
      <c r="H51" s="9"/>
      <c r="I51" s="9"/>
      <c r="J51" s="9"/>
    </row>
    <row r="52" spans="1:10">
      <c r="A52" s="2" t="s">
        <v>100</v>
      </c>
      <c r="B52" s="2" t="s">
        <v>48</v>
      </c>
      <c r="C52" s="30">
        <f>INDEX('Data - Expenditures'!$C$2:$R$53,MATCH($B52,'Data - Expenditures'!$B$2:$B$53,0),MATCH($H$1,'Data - Expenditures'!$C$1:$R$1,0))</f>
        <v>11598295</v>
      </c>
      <c r="D52" s="24">
        <f t="shared" si="0"/>
        <v>11755298</v>
      </c>
      <c r="E52" s="31">
        <f>INDEX('Data - Charges'!$C$2:$R$53,MATCH($B52,'Data - Charges'!$B$2:$B$53,0),MATCH($H$1,'Data - Charges'!$C$1:$R$1,0))</f>
        <v>157003</v>
      </c>
      <c r="F52" s="32">
        <f t="shared" si="1"/>
        <v>1.3355935340813989</v>
      </c>
      <c r="H52" s="9"/>
      <c r="I52" s="9"/>
      <c r="J52" s="9"/>
    </row>
    <row r="53" spans="1:10">
      <c r="A53" s="2" t="s">
        <v>101</v>
      </c>
      <c r="B53" s="2" t="s">
        <v>49</v>
      </c>
      <c r="C53" s="30">
        <f>INDEX('Data - Expenditures'!$C$2:$R$53,MATCH($B53,'Data - Expenditures'!$B$2:$B$53,0),MATCH($H$1,'Data - Expenditures'!$C$1:$R$1,0))</f>
        <v>3189416</v>
      </c>
      <c r="D53" s="24">
        <f t="shared" si="0"/>
        <v>3198304</v>
      </c>
      <c r="E53" s="31">
        <f>INDEX('Data - Charges'!$C$2:$R$53,MATCH($B53,'Data - Charges'!$B$2:$B$53,0),MATCH($H$1,'Data - Charges'!$C$1:$R$1,0))</f>
        <v>8888</v>
      </c>
      <c r="F53" s="32">
        <f t="shared" si="1"/>
        <v>0.27789728556134752</v>
      </c>
      <c r="H53" s="9"/>
      <c r="I53" s="9"/>
      <c r="J53" s="9"/>
    </row>
    <row r="54" spans="1:10">
      <c r="A54" s="2" t="s">
        <v>102</v>
      </c>
      <c r="B54" s="2" t="s">
        <v>50</v>
      </c>
      <c r="C54" s="30">
        <f>INDEX('Data - Expenditures'!$C$2:$R$53,MATCH($B54,'Data - Expenditures'!$B$2:$B$53,0),MATCH($H$1,'Data - Expenditures'!$C$1:$R$1,0))</f>
        <v>10029561</v>
      </c>
      <c r="D54" s="24">
        <f t="shared" si="0"/>
        <v>10131903</v>
      </c>
      <c r="E54" s="31">
        <f>INDEX('Data - Charges'!$C$2:$R$53,MATCH($B54,'Data - Charges'!$B$2:$B$53,0),MATCH($H$1,'Data - Charges'!$C$1:$R$1,0))</f>
        <v>102342</v>
      </c>
      <c r="F54" s="32">
        <f t="shared" si="1"/>
        <v>1.0100965238218329</v>
      </c>
      <c r="H54" s="9"/>
      <c r="I54" s="9"/>
      <c r="J54" s="9"/>
    </row>
    <row r="55" spans="1:10">
      <c r="A55" s="3" t="s">
        <v>103</v>
      </c>
      <c r="B55" s="3" t="s">
        <v>51</v>
      </c>
      <c r="C55" s="33">
        <f>INDEX('Data - Expenditures'!$C$2:$R$53,MATCH($B55,'Data - Expenditures'!$B$2:$B$53,0),MATCH($H$1,'Data - Expenditures'!$C$1:$R$1,0))</f>
        <v>1649487</v>
      </c>
      <c r="D55" s="25">
        <f t="shared" si="0"/>
        <v>1652873</v>
      </c>
      <c r="E55" s="34">
        <f>INDEX('Data - Charges'!$C$2:$R$53,MATCH($B55,'Data - Charges'!$B$2:$B$53,0),MATCH($H$1,'Data - Charges'!$C$1:$R$1,0))</f>
        <v>3386</v>
      </c>
      <c r="F55" s="35">
        <f t="shared" si="1"/>
        <v>0.20485542446394855</v>
      </c>
      <c r="H55" s="9"/>
      <c r="I55" s="9"/>
      <c r="J55" s="9"/>
    </row>
    <row r="56" spans="1:10" ht="15" customHeight="1">
      <c r="A56" s="43" t="s">
        <v>156</v>
      </c>
      <c r="B56" s="44"/>
      <c r="C56" s="45"/>
      <c r="D56" s="45"/>
      <c r="E56" s="45"/>
      <c r="F56" s="46"/>
    </row>
    <row r="57" spans="1:10">
      <c r="A57" s="47"/>
      <c r="B57" s="45"/>
      <c r="C57" s="45"/>
      <c r="D57" s="45"/>
      <c r="E57" s="45"/>
      <c r="F57" s="46"/>
    </row>
    <row r="58" spans="1:10">
      <c r="A58" s="47"/>
      <c r="B58" s="45"/>
      <c r="C58" s="45"/>
      <c r="D58" s="45"/>
      <c r="E58" s="45"/>
      <c r="F58" s="46"/>
    </row>
    <row r="59" spans="1:10">
      <c r="A59" s="47"/>
      <c r="B59" s="45"/>
      <c r="C59" s="45"/>
      <c r="D59" s="45"/>
      <c r="E59" s="45"/>
      <c r="F59" s="46"/>
    </row>
    <row r="60" spans="1:10">
      <c r="A60" s="47"/>
      <c r="B60" s="45"/>
      <c r="C60" s="45"/>
      <c r="D60" s="45"/>
      <c r="E60" s="45"/>
      <c r="F60" s="46"/>
    </row>
    <row r="61" spans="1:10">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E9" sqref="E9"/>
    </sheetView>
  </sheetViews>
  <sheetFormatPr defaultColWidth="11.42578125" defaultRowHeight="15"/>
  <cols>
    <col min="2" max="2" width="15.85546875" bestFit="1" customWidth="1"/>
    <col min="3" max="3" width="19.7109375" customWidth="1"/>
    <col min="4" max="4" width="17.85546875" bestFit="1" customWidth="1"/>
    <col min="5" max="5" width="12.42578125" customWidth="1"/>
    <col min="6" max="6" width="20.140625" customWidth="1"/>
    <col min="8" max="8" width="19" bestFit="1" customWidth="1"/>
  </cols>
  <sheetData>
    <row r="1" spans="1:10">
      <c r="A1" s="51" t="s">
        <v>118</v>
      </c>
      <c r="B1" s="52"/>
      <c r="C1" s="52"/>
      <c r="D1" s="52"/>
      <c r="E1" s="52"/>
      <c r="F1" s="53"/>
      <c r="H1" t="s">
        <v>130</v>
      </c>
    </row>
    <row r="2" spans="1:10">
      <c r="A2" s="40" t="s">
        <v>114</v>
      </c>
      <c r="B2" s="41"/>
      <c r="C2" s="41"/>
      <c r="D2" s="41"/>
      <c r="E2" s="41"/>
      <c r="F2" s="42"/>
    </row>
    <row r="3" spans="1:10" ht="30" customHeight="1">
      <c r="A3" s="18" t="s">
        <v>104</v>
      </c>
      <c r="B3" s="18" t="s">
        <v>105</v>
      </c>
      <c r="C3" s="18" t="s">
        <v>112</v>
      </c>
      <c r="D3" s="19" t="s">
        <v>113</v>
      </c>
      <c r="E3" s="18" t="s">
        <v>111</v>
      </c>
      <c r="F3" s="18" t="s">
        <v>110</v>
      </c>
    </row>
    <row r="4" spans="1:10">
      <c r="A4" s="1" t="s">
        <v>96</v>
      </c>
      <c r="B4" s="1" t="s">
        <v>44</v>
      </c>
      <c r="C4" s="13">
        <f>INDEX('Data - Expenditures'!$C$2:$R$53,MATCH($B4,'Data - Expenditures'!$B$2:$B$53,0),MATCH($H$1,'Data - Expenditures'!$C$1:$R$1,0))</f>
        <v>187659730</v>
      </c>
      <c r="D4" s="10">
        <f>C4+E4</f>
        <v>286485202</v>
      </c>
      <c r="E4" s="13">
        <f>INDEX('Data - Charges'!$C$2:$R$53,MATCH($B4,'Data - Charges'!$B$2:$B$53,0),MATCH($H$1,'Data - Charges'!$C$1:$R$1,0))</f>
        <v>98825472</v>
      </c>
      <c r="F4" s="4">
        <f>E4/D4*100</f>
        <v>34.495838287661364</v>
      </c>
      <c r="H4" s="9"/>
      <c r="I4" s="9"/>
      <c r="J4" s="9"/>
    </row>
    <row r="5" spans="1:10">
      <c r="A5" s="2" t="s">
        <v>52</v>
      </c>
      <c r="B5" s="2" t="s">
        <v>0</v>
      </c>
      <c r="C5" s="14">
        <f>INDEX('Data - Expenditures'!$C$2:$R$53,MATCH($B5,'Data - Expenditures'!$B$2:$B$53,0),MATCH($H$1,'Data - Expenditures'!$C$1:$R$1,0))</f>
        <v>3025370</v>
      </c>
      <c r="D5" s="11">
        <f>C5+E5</f>
        <v>5059639</v>
      </c>
      <c r="E5" s="16">
        <f>INDEX('Data - Charges'!$C$2:$R$53,MATCH($B5,'Data - Charges'!$B$2:$B$53,0),MATCH($H$1,'Data - Charges'!$C$1:$R$1,0))</f>
        <v>2034269</v>
      </c>
      <c r="F5" s="5">
        <f>E5/D5*100</f>
        <v>40.205813102476284</v>
      </c>
      <c r="H5" s="9"/>
      <c r="I5" s="9"/>
      <c r="J5" s="9"/>
    </row>
    <row r="6" spans="1:10">
      <c r="A6" s="2" t="s">
        <v>53</v>
      </c>
      <c r="B6" s="2" t="s">
        <v>1</v>
      </c>
      <c r="C6" s="14">
        <f>INDEX('Data - Expenditures'!$C$2:$R$53,MATCH($B6,'Data - Expenditures'!$B$2:$B$53,0),MATCH($H$1,'Data - Expenditures'!$C$1:$R$1,0))</f>
        <v>736874</v>
      </c>
      <c r="D6" s="11">
        <f t="shared" ref="D6:D55" si="0">C6+E6</f>
        <v>914109</v>
      </c>
      <c r="E6" s="16">
        <f>INDEX('Data - Charges'!$C$2:$R$53,MATCH($B6,'Data - Charges'!$B$2:$B$53,0),MATCH($H$1,'Data - Charges'!$C$1:$R$1,0))</f>
        <v>177235</v>
      </c>
      <c r="F6" s="5">
        <f t="shared" ref="F6:F55" si="1">E6/D6*100</f>
        <v>19.388825621452145</v>
      </c>
      <c r="H6" s="9"/>
      <c r="I6" s="9"/>
      <c r="J6" s="9"/>
    </row>
    <row r="7" spans="1:10">
      <c r="A7" s="2" t="s">
        <v>54</v>
      </c>
      <c r="B7" s="2" t="s">
        <v>2</v>
      </c>
      <c r="C7" s="14">
        <f>INDEX('Data - Expenditures'!$C$2:$R$53,MATCH($B7,'Data - Expenditures'!$B$2:$B$53,0),MATCH($H$1,'Data - Expenditures'!$C$1:$R$1,0))</f>
        <v>3404763</v>
      </c>
      <c r="D7" s="11">
        <f t="shared" si="0"/>
        <v>5337282</v>
      </c>
      <c r="E7" s="16">
        <f>INDEX('Data - Charges'!$C$2:$R$53,MATCH($B7,'Data - Charges'!$B$2:$B$53,0),MATCH($H$1,'Data - Charges'!$C$1:$R$1,0))</f>
        <v>1932519</v>
      </c>
      <c r="F7" s="5">
        <f>E7/D7*100</f>
        <v>36.207923808410349</v>
      </c>
      <c r="H7" s="9"/>
      <c r="I7" s="9"/>
      <c r="J7" s="9"/>
    </row>
    <row r="8" spans="1:10">
      <c r="A8" s="2" t="s">
        <v>55</v>
      </c>
      <c r="B8" s="2" t="s">
        <v>3</v>
      </c>
      <c r="C8" s="14">
        <f>INDEX('Data - Expenditures'!$C$2:$R$53,MATCH($B8,'Data - Expenditures'!$B$2:$B$53,0),MATCH($H$1,'Data - Expenditures'!$C$1:$R$1,0))</f>
        <v>2292298</v>
      </c>
      <c r="D8" s="11">
        <f t="shared" si="0"/>
        <v>3155745</v>
      </c>
      <c r="E8" s="16">
        <f>INDEX('Data - Charges'!$C$2:$R$53,MATCH($B8,'Data - Charges'!$B$2:$B$53,0),MATCH($H$1,'Data - Charges'!$C$1:$R$1,0))</f>
        <v>863447</v>
      </c>
      <c r="F8" s="5">
        <f t="shared" si="1"/>
        <v>27.361114411969282</v>
      </c>
      <c r="H8" s="9"/>
      <c r="I8" s="9"/>
      <c r="J8" s="9"/>
    </row>
    <row r="9" spans="1:10">
      <c r="A9" s="2" t="s">
        <v>56</v>
      </c>
      <c r="B9" s="2" t="s">
        <v>4</v>
      </c>
      <c r="C9" s="14">
        <f>INDEX('Data - Expenditures'!$C$2:$R$53,MATCH($B9,'Data - Expenditures'!$B$2:$B$53,0),MATCH($H$1,'Data - Expenditures'!$C$1:$R$1,0))</f>
        <v>31672161</v>
      </c>
      <c r="D9" s="11">
        <f t="shared" si="0"/>
        <v>39982996</v>
      </c>
      <c r="E9" s="16">
        <f>INDEX('Data - Charges'!$C$2:$R$53,MATCH($B9,'Data - Charges'!$B$2:$B$53,0),MATCH($H$1,'Data - Charges'!$C$1:$R$1,0))</f>
        <v>8310835</v>
      </c>
      <c r="F9" s="5">
        <f t="shared" si="1"/>
        <v>20.78592359612071</v>
      </c>
      <c r="H9" s="9"/>
      <c r="I9" s="9"/>
      <c r="J9" s="9"/>
    </row>
    <row r="10" spans="1:10">
      <c r="A10" s="2" t="s">
        <v>57</v>
      </c>
      <c r="B10" s="2" t="s">
        <v>5</v>
      </c>
      <c r="C10" s="14">
        <f>INDEX('Data - Expenditures'!$C$2:$R$53,MATCH($B10,'Data - Expenditures'!$B$2:$B$53,0),MATCH($H$1,'Data - Expenditures'!$C$1:$R$1,0))</f>
        <v>2616879</v>
      </c>
      <c r="D10" s="11">
        <f t="shared" si="0"/>
        <v>4937771</v>
      </c>
      <c r="E10" s="16">
        <f>INDEX('Data - Charges'!$C$2:$R$53,MATCH($B10,'Data - Charges'!$B$2:$B$53,0),MATCH($H$1,'Data - Charges'!$C$1:$R$1,0))</f>
        <v>2320892</v>
      </c>
      <c r="F10" s="5">
        <f t="shared" si="1"/>
        <v>47.002827794160559</v>
      </c>
      <c r="H10" s="9"/>
      <c r="I10" s="9"/>
      <c r="J10" s="9"/>
    </row>
    <row r="11" spans="1:10">
      <c r="A11" s="2" t="s">
        <v>58</v>
      </c>
      <c r="B11" s="2" t="s">
        <v>6</v>
      </c>
      <c r="C11" s="14">
        <f>INDEX('Data - Expenditures'!$C$2:$R$53,MATCH($B11,'Data - Expenditures'!$B$2:$B$53,0),MATCH($H$1,'Data - Expenditures'!$C$1:$R$1,0))</f>
        <v>1809775</v>
      </c>
      <c r="D11" s="11">
        <f t="shared" si="0"/>
        <v>2935717</v>
      </c>
      <c r="E11" s="16">
        <f>INDEX('Data - Charges'!$C$2:$R$53,MATCH($B11,'Data - Charges'!$B$2:$B$53,0),MATCH($H$1,'Data - Charges'!$C$1:$R$1,0))</f>
        <v>1125942</v>
      </c>
      <c r="F11" s="5">
        <f t="shared" si="1"/>
        <v>38.353220014054493</v>
      </c>
      <c r="H11" s="9"/>
      <c r="I11" s="9"/>
      <c r="J11" s="9"/>
    </row>
    <row r="12" spans="1:10">
      <c r="A12" s="2" t="s">
        <v>59</v>
      </c>
      <c r="B12" s="2" t="s">
        <v>7</v>
      </c>
      <c r="C12" s="14">
        <f>INDEX('Data - Expenditures'!$C$2:$R$53,MATCH($B12,'Data - Expenditures'!$B$2:$B$53,0),MATCH($H$1,'Data - Expenditures'!$C$1:$R$1,0))</f>
        <v>621216</v>
      </c>
      <c r="D12" s="11">
        <f t="shared" si="0"/>
        <v>1345149</v>
      </c>
      <c r="E12" s="16">
        <f>INDEX('Data - Charges'!$C$2:$R$53,MATCH($B12,'Data - Charges'!$B$2:$B$53,0),MATCH($H$1,'Data - Charges'!$C$1:$R$1,0))</f>
        <v>723933</v>
      </c>
      <c r="F12" s="5">
        <f t="shared" si="1"/>
        <v>53.818052869979461</v>
      </c>
      <c r="H12" s="9"/>
      <c r="I12" s="9"/>
      <c r="J12" s="9"/>
    </row>
    <row r="13" spans="1:10">
      <c r="A13" s="2" t="s">
        <v>60</v>
      </c>
      <c r="B13" s="2" t="s">
        <v>8</v>
      </c>
      <c r="C13" s="14">
        <f>INDEX('Data - Expenditures'!$C$2:$R$53,MATCH($B13,'Data - Expenditures'!$B$2:$B$53,0),MATCH($H$1,'Data - Expenditures'!$C$1:$R$1,0))</f>
        <v>142125</v>
      </c>
      <c r="D13" s="11">
        <f t="shared" si="0"/>
        <v>170483</v>
      </c>
      <c r="E13" s="16">
        <f>INDEX('Data - Charges'!$C$2:$R$53,MATCH($B13,'Data - Charges'!$B$2:$B$53,0),MATCH($H$1,'Data - Charges'!$C$1:$R$1,0))</f>
        <v>28358</v>
      </c>
      <c r="F13" s="5">
        <f t="shared" si="1"/>
        <v>16.633916578192547</v>
      </c>
      <c r="H13" s="9"/>
      <c r="I13" s="9"/>
      <c r="J13" s="9"/>
    </row>
    <row r="14" spans="1:10">
      <c r="A14" s="2" t="s">
        <v>61</v>
      </c>
      <c r="B14" s="2" t="s">
        <v>9</v>
      </c>
      <c r="C14" s="14">
        <f>INDEX('Data - Expenditures'!$C$2:$R$53,MATCH($B14,'Data - Expenditures'!$B$2:$B$53,0),MATCH($H$1,'Data - Expenditures'!$C$1:$R$1,0))</f>
        <v>8278871</v>
      </c>
      <c r="D14" s="11">
        <f t="shared" si="0"/>
        <v>11303283</v>
      </c>
      <c r="E14" s="16">
        <f>INDEX('Data - Charges'!$C$2:$R$53,MATCH($B14,'Data - Charges'!$B$2:$B$53,0),MATCH($H$1,'Data - Charges'!$C$1:$R$1,0))</f>
        <v>3024412</v>
      </c>
      <c r="F14" s="5">
        <f t="shared" si="1"/>
        <v>26.756934246448576</v>
      </c>
      <c r="H14" s="9"/>
      <c r="I14" s="9"/>
      <c r="J14" s="9"/>
    </row>
    <row r="15" spans="1:10">
      <c r="A15" s="2" t="s">
        <v>62</v>
      </c>
      <c r="B15" s="2" t="s">
        <v>10</v>
      </c>
      <c r="C15" s="14">
        <f>INDEX('Data - Expenditures'!$C$2:$R$53,MATCH($B15,'Data - Expenditures'!$B$2:$B$53,0),MATCH($H$1,'Data - Expenditures'!$C$1:$R$1,0))</f>
        <v>4590329</v>
      </c>
      <c r="D15" s="11">
        <f t="shared" si="0"/>
        <v>7200680</v>
      </c>
      <c r="E15" s="16">
        <f>INDEX('Data - Charges'!$C$2:$R$53,MATCH($B15,'Data - Charges'!$B$2:$B$53,0),MATCH($H$1,'Data - Charges'!$C$1:$R$1,0))</f>
        <v>2610351</v>
      </c>
      <c r="F15" s="5">
        <f t="shared" si="1"/>
        <v>36.251451251826218</v>
      </c>
      <c r="H15" s="9"/>
      <c r="I15" s="9"/>
      <c r="J15" s="9"/>
    </row>
    <row r="16" spans="1:10">
      <c r="A16" s="2" t="s">
        <v>63</v>
      </c>
      <c r="B16" s="2" t="s">
        <v>11</v>
      </c>
      <c r="C16" s="14">
        <f>INDEX('Data - Expenditures'!$C$2:$R$53,MATCH($B16,'Data - Expenditures'!$B$2:$B$53,0),MATCH($H$1,'Data - Expenditures'!$C$1:$R$1,0))</f>
        <v>1225208</v>
      </c>
      <c r="D16" s="11">
        <f t="shared" si="0"/>
        <v>1598528</v>
      </c>
      <c r="E16" s="16">
        <f>INDEX('Data - Charges'!$C$2:$R$53,MATCH($B16,'Data - Charges'!$B$2:$B$53,0),MATCH($H$1,'Data - Charges'!$C$1:$R$1,0))</f>
        <v>373320</v>
      </c>
      <c r="F16" s="5">
        <f t="shared" si="1"/>
        <v>23.353985666813468</v>
      </c>
      <c r="H16" s="9"/>
      <c r="I16" s="9"/>
      <c r="J16" s="9"/>
    </row>
    <row r="17" spans="1:10">
      <c r="A17" s="2" t="s">
        <v>64</v>
      </c>
      <c r="B17" s="2" t="s">
        <v>12</v>
      </c>
      <c r="C17" s="14">
        <f>INDEX('Data - Expenditures'!$C$2:$R$53,MATCH($B17,'Data - Expenditures'!$B$2:$B$53,0),MATCH($H$1,'Data - Expenditures'!$C$1:$R$1,0))</f>
        <v>676066</v>
      </c>
      <c r="D17" s="11">
        <f t="shared" si="0"/>
        <v>1107285</v>
      </c>
      <c r="E17" s="16">
        <f>INDEX('Data - Charges'!$C$2:$R$53,MATCH($B17,'Data - Charges'!$B$2:$B$53,0),MATCH($H$1,'Data - Charges'!$C$1:$R$1,0))</f>
        <v>431219</v>
      </c>
      <c r="F17" s="5">
        <f t="shared" si="1"/>
        <v>38.943813020134833</v>
      </c>
      <c r="H17" s="9"/>
      <c r="I17" s="9"/>
      <c r="J17" s="9"/>
    </row>
    <row r="18" spans="1:10">
      <c r="A18" s="2" t="s">
        <v>65</v>
      </c>
      <c r="B18" s="2" t="s">
        <v>13</v>
      </c>
      <c r="C18" s="14">
        <f>INDEX('Data - Expenditures'!$C$2:$R$53,MATCH($B18,'Data - Expenditures'!$B$2:$B$53,0),MATCH($H$1,'Data - Expenditures'!$C$1:$R$1,0))</f>
        <v>6297777</v>
      </c>
      <c r="D18" s="11">
        <f t="shared" si="0"/>
        <v>10013227</v>
      </c>
      <c r="E18" s="16">
        <f>INDEX('Data - Charges'!$C$2:$R$53,MATCH($B18,'Data - Charges'!$B$2:$B$53,0),MATCH($H$1,'Data - Charges'!$C$1:$R$1,0))</f>
        <v>3715450</v>
      </c>
      <c r="F18" s="5">
        <f t="shared" si="1"/>
        <v>37.105420660092896</v>
      </c>
      <c r="H18" s="9"/>
      <c r="I18" s="9"/>
      <c r="J18" s="9"/>
    </row>
    <row r="19" spans="1:10">
      <c r="A19" s="2" t="s">
        <v>66</v>
      </c>
      <c r="B19" s="2" t="s">
        <v>14</v>
      </c>
      <c r="C19" s="14">
        <f>INDEX('Data - Expenditures'!$C$2:$R$53,MATCH($B19,'Data - Expenditures'!$B$2:$B$53,0),MATCH($H$1,'Data - Expenditures'!$C$1:$R$1,0))</f>
        <v>3534095</v>
      </c>
      <c r="D19" s="11">
        <f t="shared" si="0"/>
        <v>6864211</v>
      </c>
      <c r="E19" s="16">
        <f>INDEX('Data - Charges'!$C$2:$R$53,MATCH($B19,'Data - Charges'!$B$2:$B$53,0),MATCH($H$1,'Data - Charges'!$C$1:$R$1,0))</f>
        <v>3330116</v>
      </c>
      <c r="F19" s="5">
        <f t="shared" si="1"/>
        <v>48.514184660116072</v>
      </c>
      <c r="H19" s="9"/>
      <c r="I19" s="9"/>
      <c r="J19" s="9"/>
    </row>
    <row r="20" spans="1:10">
      <c r="A20" s="2" t="s">
        <v>67</v>
      </c>
      <c r="B20" s="2" t="s">
        <v>15</v>
      </c>
      <c r="C20" s="14">
        <f>INDEX('Data - Expenditures'!$C$2:$R$53,MATCH($B20,'Data - Expenditures'!$B$2:$B$53,0),MATCH($H$1,'Data - Expenditures'!$C$1:$R$1,0))</f>
        <v>2170296</v>
      </c>
      <c r="D20" s="11">
        <f t="shared" si="0"/>
        <v>3754821</v>
      </c>
      <c r="E20" s="16">
        <f>INDEX('Data - Charges'!$C$2:$R$53,MATCH($B20,'Data - Charges'!$B$2:$B$53,0),MATCH($H$1,'Data - Charges'!$C$1:$R$1,0))</f>
        <v>1584525</v>
      </c>
      <c r="F20" s="5">
        <f t="shared" si="1"/>
        <v>42.1997480039661</v>
      </c>
      <c r="H20" s="9"/>
      <c r="I20" s="9"/>
      <c r="J20" s="9"/>
    </row>
    <row r="21" spans="1:10">
      <c r="A21" s="2" t="s">
        <v>68</v>
      </c>
      <c r="B21" s="2" t="s">
        <v>16</v>
      </c>
      <c r="C21" s="14">
        <f>INDEX('Data - Expenditures'!$C$2:$R$53,MATCH($B21,'Data - Expenditures'!$B$2:$B$53,0),MATCH($H$1,'Data - Expenditures'!$C$1:$R$1,0))</f>
        <v>1997673</v>
      </c>
      <c r="D21" s="11">
        <f t="shared" si="0"/>
        <v>3211608</v>
      </c>
      <c r="E21" s="16">
        <f>INDEX('Data - Charges'!$C$2:$R$53,MATCH($B21,'Data - Charges'!$B$2:$B$53,0),MATCH($H$1,'Data - Charges'!$C$1:$R$1,0))</f>
        <v>1213935</v>
      </c>
      <c r="F21" s="5">
        <f t="shared" si="1"/>
        <v>37.798355216452315</v>
      </c>
      <c r="H21" s="9"/>
      <c r="I21" s="9"/>
      <c r="J21" s="9"/>
    </row>
    <row r="22" spans="1:10">
      <c r="A22" s="2" t="s">
        <v>69</v>
      </c>
      <c r="B22" s="2" t="s">
        <v>17</v>
      </c>
      <c r="C22" s="14">
        <f>INDEX('Data - Expenditures'!$C$2:$R$53,MATCH($B22,'Data - Expenditures'!$B$2:$B$53,0),MATCH($H$1,'Data - Expenditures'!$C$1:$R$1,0))</f>
        <v>3149683</v>
      </c>
      <c r="D22" s="11">
        <f t="shared" si="0"/>
        <v>4483992</v>
      </c>
      <c r="E22" s="16">
        <f>INDEX('Data - Charges'!$C$2:$R$53,MATCH($B22,'Data - Charges'!$B$2:$B$53,0),MATCH($H$1,'Data - Charges'!$C$1:$R$1,0))</f>
        <v>1334309</v>
      </c>
      <c r="F22" s="5">
        <f t="shared" si="1"/>
        <v>29.757167274161063</v>
      </c>
      <c r="H22" s="9"/>
      <c r="I22" s="9"/>
      <c r="J22" s="9"/>
    </row>
    <row r="23" spans="1:10">
      <c r="A23" s="2" t="s">
        <v>70</v>
      </c>
      <c r="B23" s="2" t="s">
        <v>18</v>
      </c>
      <c r="C23" s="14">
        <f>INDEX('Data - Expenditures'!$C$2:$R$53,MATCH($B23,'Data - Expenditures'!$B$2:$B$53,0),MATCH($H$1,'Data - Expenditures'!$C$1:$R$1,0))</f>
        <v>2324803</v>
      </c>
      <c r="D23" s="11">
        <f t="shared" si="0"/>
        <v>3470794</v>
      </c>
      <c r="E23" s="16">
        <f>INDEX('Data - Charges'!$C$2:$R$53,MATCH($B23,'Data - Charges'!$B$2:$B$53,0),MATCH($H$1,'Data - Charges'!$C$1:$R$1,0))</f>
        <v>1145991</v>
      </c>
      <c r="F23" s="5">
        <f t="shared" si="1"/>
        <v>33.018122078118154</v>
      </c>
      <c r="H23" s="9"/>
      <c r="I23" s="9"/>
      <c r="J23" s="9"/>
    </row>
    <row r="24" spans="1:10">
      <c r="A24" s="2" t="s">
        <v>71</v>
      </c>
      <c r="B24" s="2" t="s">
        <v>19</v>
      </c>
      <c r="C24" s="14">
        <f>INDEX('Data - Expenditures'!$C$2:$R$53,MATCH($B24,'Data - Expenditures'!$B$2:$B$53,0),MATCH($H$1,'Data - Expenditures'!$C$1:$R$1,0))</f>
        <v>564158</v>
      </c>
      <c r="D24" s="11">
        <f t="shared" si="0"/>
        <v>889743</v>
      </c>
      <c r="E24" s="16">
        <f>INDEX('Data - Charges'!$C$2:$R$53,MATCH($B24,'Data - Charges'!$B$2:$B$53,0),MATCH($H$1,'Data - Charges'!$C$1:$R$1,0))</f>
        <v>325585</v>
      </c>
      <c r="F24" s="5">
        <f t="shared" si="1"/>
        <v>36.593151055979085</v>
      </c>
      <c r="H24" s="9"/>
      <c r="I24" s="9"/>
      <c r="J24" s="9"/>
    </row>
    <row r="25" spans="1:10">
      <c r="A25" s="2" t="s">
        <v>72</v>
      </c>
      <c r="B25" s="2" t="s">
        <v>20</v>
      </c>
      <c r="C25" s="14">
        <f>INDEX('Data - Expenditures'!$C$2:$R$53,MATCH($B25,'Data - Expenditures'!$B$2:$B$53,0),MATCH($H$1,'Data - Expenditures'!$C$1:$R$1,0))</f>
        <v>4073179</v>
      </c>
      <c r="D25" s="11">
        <f t="shared" si="0"/>
        <v>6356437</v>
      </c>
      <c r="E25" s="16">
        <f>INDEX('Data - Charges'!$C$2:$R$53,MATCH($B25,'Data - Charges'!$B$2:$B$53,0),MATCH($H$1,'Data - Charges'!$C$1:$R$1,0))</f>
        <v>2283258</v>
      </c>
      <c r="F25" s="5">
        <f t="shared" si="1"/>
        <v>35.920406353433535</v>
      </c>
      <c r="H25" s="9"/>
      <c r="I25" s="9"/>
      <c r="J25" s="9"/>
    </row>
    <row r="26" spans="1:10">
      <c r="A26" s="2" t="s">
        <v>73</v>
      </c>
      <c r="B26" s="2" t="s">
        <v>21</v>
      </c>
      <c r="C26" s="14">
        <f>INDEX('Data - Expenditures'!$C$2:$R$53,MATCH($B26,'Data - Expenditures'!$B$2:$B$53,0),MATCH($H$1,'Data - Expenditures'!$C$1:$R$1,0))</f>
        <v>3127354</v>
      </c>
      <c r="D26" s="11">
        <f t="shared" si="0"/>
        <v>5412722</v>
      </c>
      <c r="E26" s="16">
        <f>INDEX('Data - Charges'!$C$2:$R$53,MATCH($B26,'Data - Charges'!$B$2:$B$53,0),MATCH($H$1,'Data - Charges'!$C$1:$R$1,0))</f>
        <v>2285368</v>
      </c>
      <c r="F26" s="5">
        <f t="shared" si="1"/>
        <v>42.222157354469708</v>
      </c>
      <c r="H26" s="9"/>
      <c r="I26" s="9"/>
      <c r="J26" s="9"/>
    </row>
    <row r="27" spans="1:10">
      <c r="A27" s="2" t="s">
        <v>74</v>
      </c>
      <c r="B27" s="2" t="s">
        <v>22</v>
      </c>
      <c r="C27" s="14">
        <f>INDEX('Data - Expenditures'!$C$2:$R$53,MATCH($B27,'Data - Expenditures'!$B$2:$B$53,0),MATCH($H$1,'Data - Expenditures'!$C$1:$R$1,0))</f>
        <v>6709549</v>
      </c>
      <c r="D27" s="11">
        <f t="shared" si="0"/>
        <v>11476236</v>
      </c>
      <c r="E27" s="16">
        <f>INDEX('Data - Charges'!$C$2:$R$53,MATCH($B27,'Data - Charges'!$B$2:$B$53,0),MATCH($H$1,'Data - Charges'!$C$1:$R$1,0))</f>
        <v>4766687</v>
      </c>
      <c r="F27" s="5">
        <f t="shared" si="1"/>
        <v>41.535282125602855</v>
      </c>
      <c r="H27" s="9"/>
      <c r="I27" s="9"/>
      <c r="J27" s="9"/>
    </row>
    <row r="28" spans="1:10">
      <c r="A28" s="2" t="s">
        <v>75</v>
      </c>
      <c r="B28" s="2" t="s">
        <v>23</v>
      </c>
      <c r="C28" s="14">
        <f>INDEX('Data - Expenditures'!$C$2:$R$53,MATCH($B28,'Data - Expenditures'!$B$2:$B$53,0),MATCH($H$1,'Data - Expenditures'!$C$1:$R$1,0))</f>
        <v>3100350</v>
      </c>
      <c r="D28" s="11">
        <f t="shared" si="0"/>
        <v>4893904</v>
      </c>
      <c r="E28" s="16">
        <f>INDEX('Data - Charges'!$C$2:$R$53,MATCH($B28,'Data - Charges'!$B$2:$B$53,0),MATCH($H$1,'Data - Charges'!$C$1:$R$1,0))</f>
        <v>1793554</v>
      </c>
      <c r="F28" s="5">
        <f t="shared" si="1"/>
        <v>36.64873687755216</v>
      </c>
      <c r="H28" s="9"/>
      <c r="I28" s="9"/>
      <c r="J28" s="9"/>
    </row>
    <row r="29" spans="1:10">
      <c r="A29" s="2" t="s">
        <v>76</v>
      </c>
      <c r="B29" s="2" t="s">
        <v>24</v>
      </c>
      <c r="C29" s="14">
        <f>INDEX('Data - Expenditures'!$C$2:$R$53,MATCH($B29,'Data - Expenditures'!$B$2:$B$53,0),MATCH($H$1,'Data - Expenditures'!$C$1:$R$1,0))</f>
        <v>1938235</v>
      </c>
      <c r="D29" s="11">
        <f t="shared" si="0"/>
        <v>2868788</v>
      </c>
      <c r="E29" s="16">
        <f>INDEX('Data - Charges'!$C$2:$R$53,MATCH($B29,'Data - Charges'!$B$2:$B$53,0),MATCH($H$1,'Data - Charges'!$C$1:$R$1,0))</f>
        <v>930553</v>
      </c>
      <c r="F29" s="5">
        <f t="shared" si="1"/>
        <v>32.4371476735123</v>
      </c>
      <c r="H29" s="9"/>
      <c r="I29" s="9"/>
      <c r="J29" s="9"/>
    </row>
    <row r="30" spans="1:10">
      <c r="A30" s="2" t="s">
        <v>77</v>
      </c>
      <c r="B30" s="2" t="s">
        <v>25</v>
      </c>
      <c r="C30" s="14">
        <f>INDEX('Data - Expenditures'!$C$2:$R$53,MATCH($B30,'Data - Expenditures'!$B$2:$B$53,0),MATCH($H$1,'Data - Expenditures'!$C$1:$R$1,0))</f>
        <v>2493507</v>
      </c>
      <c r="D30" s="11">
        <f t="shared" si="0"/>
        <v>4458615</v>
      </c>
      <c r="E30" s="16">
        <f>INDEX('Data - Charges'!$C$2:$R$53,MATCH($B30,'Data - Charges'!$B$2:$B$53,0),MATCH($H$1,'Data - Charges'!$C$1:$R$1,0))</f>
        <v>1965108</v>
      </c>
      <c r="F30" s="5">
        <f t="shared" si="1"/>
        <v>44.074404271281551</v>
      </c>
      <c r="H30" s="9"/>
      <c r="I30" s="9"/>
      <c r="J30" s="9"/>
    </row>
    <row r="31" spans="1:10">
      <c r="A31" s="2" t="s">
        <v>78</v>
      </c>
      <c r="B31" s="2" t="s">
        <v>26</v>
      </c>
      <c r="C31" s="14">
        <f>INDEX('Data - Expenditures'!$C$2:$R$53,MATCH($B31,'Data - Expenditures'!$B$2:$B$53,0),MATCH($H$1,'Data - Expenditures'!$C$1:$R$1,0))</f>
        <v>469730</v>
      </c>
      <c r="D31" s="11">
        <f t="shared" si="0"/>
        <v>866496</v>
      </c>
      <c r="E31" s="16">
        <f>INDEX('Data - Charges'!$C$2:$R$53,MATCH($B31,'Data - Charges'!$B$2:$B$53,0),MATCH($H$1,'Data - Charges'!$C$1:$R$1,0))</f>
        <v>396766</v>
      </c>
      <c r="F31" s="5">
        <f t="shared" si="1"/>
        <v>45.789709358150525</v>
      </c>
      <c r="H31" s="9"/>
      <c r="I31" s="9"/>
      <c r="J31" s="9"/>
    </row>
    <row r="32" spans="1:10">
      <c r="A32" s="2" t="s">
        <v>79</v>
      </c>
      <c r="B32" s="2" t="s">
        <v>27</v>
      </c>
      <c r="C32" s="14">
        <f>INDEX('Data - Expenditures'!$C$2:$R$53,MATCH($B32,'Data - Expenditures'!$B$2:$B$53,0),MATCH($H$1,'Data - Expenditures'!$C$1:$R$1,0))</f>
        <v>1337784</v>
      </c>
      <c r="D32" s="11">
        <f t="shared" si="0"/>
        <v>2029557</v>
      </c>
      <c r="E32" s="16">
        <f>INDEX('Data - Charges'!$C$2:$R$53,MATCH($B32,'Data - Charges'!$B$2:$B$53,0),MATCH($H$1,'Data - Charges'!$C$1:$R$1,0))</f>
        <v>691773</v>
      </c>
      <c r="F32" s="5">
        <f t="shared" si="1"/>
        <v>34.084925922257916</v>
      </c>
      <c r="H32" s="9"/>
      <c r="I32" s="9"/>
      <c r="J32" s="9"/>
    </row>
    <row r="33" spans="1:10">
      <c r="A33" s="2" t="s">
        <v>80</v>
      </c>
      <c r="B33" s="2" t="s">
        <v>28</v>
      </c>
      <c r="C33" s="14">
        <f>INDEX('Data - Expenditures'!$C$2:$R$53,MATCH($B33,'Data - Expenditures'!$B$2:$B$53,0),MATCH($H$1,'Data - Expenditures'!$C$1:$R$1,0))</f>
        <v>994231</v>
      </c>
      <c r="D33" s="11">
        <f t="shared" si="0"/>
        <v>1438255</v>
      </c>
      <c r="E33" s="16">
        <f>INDEX('Data - Charges'!$C$2:$R$53,MATCH($B33,'Data - Charges'!$B$2:$B$53,0),MATCH($H$1,'Data - Charges'!$C$1:$R$1,0))</f>
        <v>444024</v>
      </c>
      <c r="F33" s="5">
        <f t="shared" si="1"/>
        <v>30.872411359598956</v>
      </c>
      <c r="H33" s="9"/>
      <c r="I33" s="9"/>
      <c r="J33" s="9"/>
    </row>
    <row r="34" spans="1:10">
      <c r="A34" s="2" t="s">
        <v>81</v>
      </c>
      <c r="B34" s="2" t="s">
        <v>29</v>
      </c>
      <c r="C34" s="14">
        <f>INDEX('Data - Expenditures'!$C$2:$R$53,MATCH($B34,'Data - Expenditures'!$B$2:$B$53,0),MATCH($H$1,'Data - Expenditures'!$C$1:$R$1,0))</f>
        <v>455397</v>
      </c>
      <c r="D34" s="11">
        <f t="shared" si="0"/>
        <v>1026966</v>
      </c>
      <c r="E34" s="16">
        <f>INDEX('Data - Charges'!$C$2:$R$53,MATCH($B34,'Data - Charges'!$B$2:$B$53,0),MATCH($H$1,'Data - Charges'!$C$1:$R$1,0))</f>
        <v>571569</v>
      </c>
      <c r="F34" s="5">
        <f t="shared" si="1"/>
        <v>55.656078195383294</v>
      </c>
      <c r="H34" s="9"/>
      <c r="I34" s="9"/>
      <c r="J34" s="9"/>
    </row>
    <row r="35" spans="1:10">
      <c r="A35" s="2" t="s">
        <v>82</v>
      </c>
      <c r="B35" s="2" t="s">
        <v>30</v>
      </c>
      <c r="C35" s="14">
        <f>INDEX('Data - Expenditures'!$C$2:$R$53,MATCH($B35,'Data - Expenditures'!$B$2:$B$53,0),MATCH($H$1,'Data - Expenditures'!$C$1:$R$1,0))</f>
        <v>3769222</v>
      </c>
      <c r="D35" s="11">
        <f t="shared" si="0"/>
        <v>6740610</v>
      </c>
      <c r="E35" s="16">
        <f>INDEX('Data - Charges'!$C$2:$R$53,MATCH($B35,'Data - Charges'!$B$2:$B$53,0),MATCH($H$1,'Data - Charges'!$C$1:$R$1,0))</f>
        <v>2971388</v>
      </c>
      <c r="F35" s="5">
        <f t="shared" si="1"/>
        <v>44.08188576404806</v>
      </c>
      <c r="H35" s="9"/>
      <c r="I35" s="9"/>
      <c r="J35" s="9"/>
    </row>
    <row r="36" spans="1:10">
      <c r="A36" s="2" t="s">
        <v>83</v>
      </c>
      <c r="B36" s="2" t="s">
        <v>31</v>
      </c>
      <c r="C36" s="14">
        <f>INDEX('Data - Expenditures'!$C$2:$R$53,MATCH($B36,'Data - Expenditures'!$B$2:$B$53,0),MATCH($H$1,'Data - Expenditures'!$C$1:$R$1,0))</f>
        <v>1950766</v>
      </c>
      <c r="D36" s="11">
        <f t="shared" si="0"/>
        <v>2553406</v>
      </c>
      <c r="E36" s="16">
        <f>INDEX('Data - Charges'!$C$2:$R$53,MATCH($B36,'Data - Charges'!$B$2:$B$53,0),MATCH($H$1,'Data - Charges'!$C$1:$R$1,0))</f>
        <v>602640</v>
      </c>
      <c r="F36" s="5">
        <f t="shared" si="1"/>
        <v>23.60141708760769</v>
      </c>
      <c r="H36" s="9"/>
      <c r="I36" s="9"/>
      <c r="J36" s="9"/>
    </row>
    <row r="37" spans="1:10">
      <c r="A37" s="2" t="s">
        <v>84</v>
      </c>
      <c r="B37" s="2" t="s">
        <v>32</v>
      </c>
      <c r="C37" s="14">
        <f>INDEX('Data - Expenditures'!$C$2:$R$53,MATCH($B37,'Data - Expenditures'!$B$2:$B$53,0),MATCH($H$1,'Data - Expenditures'!$C$1:$R$1,0))</f>
        <v>12044515</v>
      </c>
      <c r="D37" s="11">
        <f t="shared" si="0"/>
        <v>15600585</v>
      </c>
      <c r="E37" s="16">
        <f>INDEX('Data - Charges'!$C$2:$R$53,MATCH($B37,'Data - Charges'!$B$2:$B$53,0),MATCH($H$1,'Data - Charges'!$C$1:$R$1,0))</f>
        <v>3556070</v>
      </c>
      <c r="F37" s="5">
        <f t="shared" si="1"/>
        <v>22.794465720356001</v>
      </c>
      <c r="H37" s="9"/>
      <c r="I37" s="9"/>
      <c r="J37" s="9"/>
    </row>
    <row r="38" spans="1:10">
      <c r="A38" s="2" t="s">
        <v>85</v>
      </c>
      <c r="B38" s="2" t="s">
        <v>33</v>
      </c>
      <c r="C38" s="14">
        <f>INDEX('Data - Expenditures'!$C$2:$R$53,MATCH($B38,'Data - Expenditures'!$B$2:$B$53,0),MATCH($H$1,'Data - Expenditures'!$C$1:$R$1,0))</f>
        <v>7026156</v>
      </c>
      <c r="D38" s="11">
        <f t="shared" si="0"/>
        <v>10128815</v>
      </c>
      <c r="E38" s="16">
        <f>INDEX('Data - Charges'!$C$2:$R$53,MATCH($B38,'Data - Charges'!$B$2:$B$53,0),MATCH($H$1,'Data - Charges'!$C$1:$R$1,0))</f>
        <v>3102659</v>
      </c>
      <c r="F38" s="5">
        <f t="shared" si="1"/>
        <v>30.632003842502805</v>
      </c>
      <c r="H38" s="9"/>
      <c r="I38" s="9"/>
      <c r="J38" s="9"/>
    </row>
    <row r="39" spans="1:10">
      <c r="A39" s="2" t="s">
        <v>86</v>
      </c>
      <c r="B39" s="2" t="s">
        <v>34</v>
      </c>
      <c r="C39" s="14">
        <f>INDEX('Data - Expenditures'!$C$2:$R$53,MATCH($B39,'Data - Expenditures'!$B$2:$B$53,0),MATCH($H$1,'Data - Expenditures'!$C$1:$R$1,0))</f>
        <v>611623</v>
      </c>
      <c r="D39" s="11">
        <f t="shared" si="0"/>
        <v>983350</v>
      </c>
      <c r="E39" s="16">
        <f>INDEX('Data - Charges'!$C$2:$R$53,MATCH($B39,'Data - Charges'!$B$2:$B$53,0),MATCH($H$1,'Data - Charges'!$C$1:$R$1,0))</f>
        <v>371727</v>
      </c>
      <c r="F39" s="5">
        <f t="shared" si="1"/>
        <v>37.802105049066967</v>
      </c>
      <c r="H39" s="9"/>
      <c r="I39" s="9"/>
      <c r="J39" s="9"/>
    </row>
    <row r="40" spans="1:10">
      <c r="A40" s="2" t="s">
        <v>87</v>
      </c>
      <c r="B40" s="2" t="s">
        <v>35</v>
      </c>
      <c r="C40" s="14">
        <f>INDEX('Data - Expenditures'!$C$2:$R$53,MATCH($B40,'Data - Expenditures'!$B$2:$B$53,0),MATCH($H$1,'Data - Expenditures'!$C$1:$R$1,0))</f>
        <v>4924731</v>
      </c>
      <c r="D40" s="11">
        <f t="shared" si="0"/>
        <v>9701023</v>
      </c>
      <c r="E40" s="16">
        <f>INDEX('Data - Charges'!$C$2:$R$53,MATCH($B40,'Data - Charges'!$B$2:$B$53,0),MATCH($H$1,'Data - Charges'!$C$1:$R$1,0))</f>
        <v>4776292</v>
      </c>
      <c r="F40" s="5">
        <f t="shared" si="1"/>
        <v>49.234931202616465</v>
      </c>
      <c r="H40" s="9"/>
      <c r="I40" s="9"/>
      <c r="J40" s="9"/>
    </row>
    <row r="41" spans="1:10">
      <c r="A41" s="2" t="s">
        <v>88</v>
      </c>
      <c r="B41" s="2" t="s">
        <v>36</v>
      </c>
      <c r="C41" s="14">
        <f>INDEX('Data - Expenditures'!$C$2:$R$53,MATCH($B41,'Data - Expenditures'!$B$2:$B$53,0),MATCH($H$1,'Data - Expenditures'!$C$1:$R$1,0))</f>
        <v>2060584</v>
      </c>
      <c r="D41" s="11">
        <f t="shared" si="0"/>
        <v>3738329</v>
      </c>
      <c r="E41" s="16">
        <f>INDEX('Data - Charges'!$C$2:$R$53,MATCH($B41,'Data - Charges'!$B$2:$B$53,0),MATCH($H$1,'Data - Charges'!$C$1:$R$1,0))</f>
        <v>1677745</v>
      </c>
      <c r="F41" s="5">
        <f t="shared" si="1"/>
        <v>44.879543774772095</v>
      </c>
      <c r="H41" s="9"/>
      <c r="I41" s="9"/>
      <c r="J41" s="9"/>
    </row>
    <row r="42" spans="1:10">
      <c r="A42" s="2" t="s">
        <v>89</v>
      </c>
      <c r="B42" s="2" t="s">
        <v>37</v>
      </c>
      <c r="C42" s="14">
        <f>INDEX('Data - Expenditures'!$C$2:$R$53,MATCH($B42,'Data - Expenditures'!$B$2:$B$53,0),MATCH($H$1,'Data - Expenditures'!$C$1:$R$1,0))</f>
        <v>2471499</v>
      </c>
      <c r="D42" s="11">
        <f t="shared" si="0"/>
        <v>4178149</v>
      </c>
      <c r="E42" s="16">
        <f>INDEX('Data - Charges'!$C$2:$R$53,MATCH($B42,'Data - Charges'!$B$2:$B$53,0),MATCH($H$1,'Data - Charges'!$C$1:$R$1,0))</f>
        <v>1706650</v>
      </c>
      <c r="F42" s="5">
        <f t="shared" si="1"/>
        <v>40.847035373798299</v>
      </c>
      <c r="H42" s="9"/>
      <c r="I42" s="9"/>
      <c r="J42" s="9"/>
    </row>
    <row r="43" spans="1:10">
      <c r="A43" s="2" t="s">
        <v>90</v>
      </c>
      <c r="B43" s="2" t="s">
        <v>38</v>
      </c>
      <c r="C43" s="14">
        <f>INDEX('Data - Expenditures'!$C$2:$R$53,MATCH($B43,'Data - Expenditures'!$B$2:$B$53,0),MATCH($H$1,'Data - Expenditures'!$C$1:$R$1,0))</f>
        <v>4935790</v>
      </c>
      <c r="D43" s="11">
        <f t="shared" si="0"/>
        <v>10217909</v>
      </c>
      <c r="E43" s="16">
        <f>INDEX('Data - Charges'!$C$2:$R$53,MATCH($B43,'Data - Charges'!$B$2:$B$53,0),MATCH($H$1,'Data - Charges'!$C$1:$R$1,0))</f>
        <v>5282119</v>
      </c>
      <c r="F43" s="5">
        <f t="shared" si="1"/>
        <v>51.69471562136637</v>
      </c>
      <c r="H43" s="9"/>
      <c r="I43" s="9"/>
      <c r="J43" s="9"/>
    </row>
    <row r="44" spans="1:10">
      <c r="A44" s="2" t="s">
        <v>91</v>
      </c>
      <c r="B44" s="2" t="s">
        <v>39</v>
      </c>
      <c r="C44" s="14">
        <f>INDEX('Data - Expenditures'!$C$2:$R$53,MATCH($B44,'Data - Expenditures'!$B$2:$B$53,0),MATCH($H$1,'Data - Expenditures'!$C$1:$R$1,0))</f>
        <v>394034</v>
      </c>
      <c r="D44" s="11">
        <f t="shared" si="0"/>
        <v>784940</v>
      </c>
      <c r="E44" s="16">
        <f>INDEX('Data - Charges'!$C$2:$R$53,MATCH($B44,'Data - Charges'!$B$2:$B$53,0),MATCH($H$1,'Data - Charges'!$C$1:$R$1,0))</f>
        <v>390906</v>
      </c>
      <c r="F44" s="5">
        <f t="shared" si="1"/>
        <v>49.800749101842179</v>
      </c>
      <c r="H44" s="9"/>
      <c r="I44" s="9"/>
      <c r="J44" s="9"/>
    </row>
    <row r="45" spans="1:10">
      <c r="A45" s="2" t="s">
        <v>92</v>
      </c>
      <c r="B45" s="2" t="s">
        <v>40</v>
      </c>
      <c r="C45" s="14">
        <f>INDEX('Data - Expenditures'!$C$2:$R$53,MATCH($B45,'Data - Expenditures'!$B$2:$B$53,0),MATCH($H$1,'Data - Expenditures'!$C$1:$R$1,0))</f>
        <v>2459093</v>
      </c>
      <c r="D45" s="11">
        <f t="shared" si="0"/>
        <v>4302860</v>
      </c>
      <c r="E45" s="16">
        <f>INDEX('Data - Charges'!$C$2:$R$53,MATCH($B45,'Data - Charges'!$B$2:$B$53,0),MATCH($H$1,'Data - Charges'!$C$1:$R$1,0))</f>
        <v>1843767</v>
      </c>
      <c r="F45" s="5">
        <f t="shared" si="1"/>
        <v>42.849802224566922</v>
      </c>
      <c r="H45" s="9"/>
      <c r="I45" s="9"/>
      <c r="J45" s="9"/>
    </row>
    <row r="46" spans="1:10">
      <c r="A46" s="2" t="s">
        <v>93</v>
      </c>
      <c r="B46" s="2" t="s">
        <v>41</v>
      </c>
      <c r="C46" s="14">
        <f>INDEX('Data - Expenditures'!$C$2:$R$53,MATCH($B46,'Data - Expenditures'!$B$2:$B$53,0),MATCH($H$1,'Data - Expenditures'!$C$1:$R$1,0))</f>
        <v>385687</v>
      </c>
      <c r="D46" s="11">
        <f t="shared" si="0"/>
        <v>672932</v>
      </c>
      <c r="E46" s="16">
        <f>INDEX('Data - Charges'!$C$2:$R$53,MATCH($B46,'Data - Charges'!$B$2:$B$53,0),MATCH($H$1,'Data - Charges'!$C$1:$R$1,0))</f>
        <v>287245</v>
      </c>
      <c r="F46" s="5">
        <f t="shared" si="1"/>
        <v>42.685590817497157</v>
      </c>
      <c r="H46" s="9"/>
      <c r="I46" s="9"/>
      <c r="J46" s="9"/>
    </row>
    <row r="47" spans="1:10">
      <c r="A47" s="2" t="s">
        <v>94</v>
      </c>
      <c r="B47" s="2" t="s">
        <v>42</v>
      </c>
      <c r="C47" s="14">
        <f>INDEX('Data - Expenditures'!$C$2:$R$53,MATCH($B47,'Data - Expenditures'!$B$2:$B$53,0),MATCH($H$1,'Data - Expenditures'!$C$1:$R$1,0))</f>
        <v>2926913</v>
      </c>
      <c r="D47" s="11">
        <f t="shared" si="0"/>
        <v>4385762</v>
      </c>
      <c r="E47" s="16">
        <f>INDEX('Data - Charges'!$C$2:$R$53,MATCH($B47,'Data - Charges'!$B$2:$B$53,0),MATCH($H$1,'Data - Charges'!$C$1:$R$1,0))</f>
        <v>1458849</v>
      </c>
      <c r="F47" s="5">
        <f t="shared" si="1"/>
        <v>33.26329609313045</v>
      </c>
      <c r="H47" s="9"/>
      <c r="I47" s="9"/>
      <c r="J47" s="9"/>
    </row>
    <row r="48" spans="1:10">
      <c r="A48" s="2" t="s">
        <v>95</v>
      </c>
      <c r="B48" s="2" t="s">
        <v>43</v>
      </c>
      <c r="C48" s="14">
        <f>INDEX('Data - Expenditures'!$C$2:$R$53,MATCH($B48,'Data - Expenditures'!$B$2:$B$53,0),MATCH($H$1,'Data - Expenditures'!$C$1:$R$1,0))</f>
        <v>17926524</v>
      </c>
      <c r="D48" s="11">
        <f t="shared" si="0"/>
        <v>25197472</v>
      </c>
      <c r="E48" s="16">
        <f>INDEX('Data - Charges'!$C$2:$R$53,MATCH($B48,'Data - Charges'!$B$2:$B$53,0),MATCH($H$1,'Data - Charges'!$C$1:$R$1,0))</f>
        <v>7270948</v>
      </c>
      <c r="F48" s="5">
        <f t="shared" si="1"/>
        <v>28.855863000859767</v>
      </c>
      <c r="H48" s="9"/>
      <c r="I48" s="9"/>
      <c r="J48" s="9"/>
    </row>
    <row r="49" spans="1:10">
      <c r="A49" s="2" t="s">
        <v>97</v>
      </c>
      <c r="B49" s="2" t="s">
        <v>45</v>
      </c>
      <c r="C49" s="14">
        <f>INDEX('Data - Expenditures'!$C$2:$R$53,MATCH($B49,'Data - Expenditures'!$B$2:$B$53,0),MATCH($H$1,'Data - Expenditures'!$C$1:$R$1,0))</f>
        <v>2416122</v>
      </c>
      <c r="D49" s="11">
        <f t="shared" si="0"/>
        <v>3819103</v>
      </c>
      <c r="E49" s="16">
        <f>INDEX('Data - Charges'!$C$2:$R$53,MATCH($B49,'Data - Charges'!$B$2:$B$53,0),MATCH($H$1,'Data - Charges'!$C$1:$R$1,0))</f>
        <v>1402981</v>
      </c>
      <c r="F49" s="5">
        <f t="shared" si="1"/>
        <v>36.7358775084097</v>
      </c>
      <c r="H49" s="9"/>
      <c r="I49" s="9"/>
      <c r="J49" s="9"/>
    </row>
    <row r="50" spans="1:10">
      <c r="A50" s="2" t="s">
        <v>98</v>
      </c>
      <c r="B50" s="2" t="s">
        <v>46</v>
      </c>
      <c r="C50" s="14">
        <f>INDEX('Data - Expenditures'!$C$2:$R$53,MATCH($B50,'Data - Expenditures'!$B$2:$B$53,0),MATCH($H$1,'Data - Expenditures'!$C$1:$R$1,0))</f>
        <v>361566</v>
      </c>
      <c r="D50" s="11">
        <f t="shared" si="0"/>
        <v>829994</v>
      </c>
      <c r="E50" s="16">
        <f>INDEX('Data - Charges'!$C$2:$R$53,MATCH($B50,'Data - Charges'!$B$2:$B$53,0),MATCH($H$1,'Data - Charges'!$C$1:$R$1,0))</f>
        <v>468428</v>
      </c>
      <c r="F50" s="5">
        <f t="shared" si="1"/>
        <v>56.437516415781317</v>
      </c>
      <c r="H50" s="9"/>
      <c r="I50" s="9"/>
      <c r="J50" s="9"/>
    </row>
    <row r="51" spans="1:10">
      <c r="A51" s="2" t="s">
        <v>99</v>
      </c>
      <c r="B51" s="2" t="s">
        <v>47</v>
      </c>
      <c r="C51" s="14">
        <f>INDEX('Data - Expenditures'!$C$2:$R$53,MATCH($B51,'Data - Expenditures'!$B$2:$B$53,0),MATCH($H$1,'Data - Expenditures'!$C$1:$R$1,0))</f>
        <v>4530119</v>
      </c>
      <c r="D51" s="11">
        <f t="shared" si="0"/>
        <v>8168736</v>
      </c>
      <c r="E51" s="16">
        <f>INDEX('Data - Charges'!$C$2:$R$53,MATCH($B51,'Data - Charges'!$B$2:$B$53,0),MATCH($H$1,'Data - Charges'!$C$1:$R$1,0))</f>
        <v>3638617</v>
      </c>
      <c r="F51" s="5">
        <f t="shared" si="1"/>
        <v>44.543207174280084</v>
      </c>
      <c r="H51" s="9"/>
      <c r="I51" s="9"/>
      <c r="J51" s="9"/>
    </row>
    <row r="52" spans="1:10">
      <c r="A52" s="2" t="s">
        <v>100</v>
      </c>
      <c r="B52" s="2" t="s">
        <v>48</v>
      </c>
      <c r="C52" s="14">
        <f>INDEX('Data - Expenditures'!$C$2:$R$53,MATCH($B52,'Data - Expenditures'!$B$2:$B$53,0),MATCH($H$1,'Data - Expenditures'!$C$1:$R$1,0))</f>
        <v>4500030</v>
      </c>
      <c r="D52" s="11">
        <f t="shared" si="0"/>
        <v>6798466</v>
      </c>
      <c r="E52" s="16">
        <f>INDEX('Data - Charges'!$C$2:$R$53,MATCH($B52,'Data - Charges'!$B$2:$B$53,0),MATCH($H$1,'Data - Charges'!$C$1:$R$1,0))</f>
        <v>2298436</v>
      </c>
      <c r="F52" s="5">
        <f t="shared" si="1"/>
        <v>33.808156134045532</v>
      </c>
      <c r="H52" s="9"/>
      <c r="I52" s="9"/>
      <c r="J52" s="9"/>
    </row>
    <row r="53" spans="1:10">
      <c r="A53" s="2" t="s">
        <v>101</v>
      </c>
      <c r="B53" s="2" t="s">
        <v>49</v>
      </c>
      <c r="C53" s="14">
        <f>INDEX('Data - Expenditures'!$C$2:$R$53,MATCH($B53,'Data - Expenditures'!$B$2:$B$53,0),MATCH($H$1,'Data - Expenditures'!$C$1:$R$1,0))</f>
        <v>1074061</v>
      </c>
      <c r="D53" s="11">
        <f t="shared" si="0"/>
        <v>1836053</v>
      </c>
      <c r="E53" s="16">
        <f>INDEX('Data - Charges'!$C$2:$R$53,MATCH($B53,'Data - Charges'!$B$2:$B$53,0),MATCH($H$1,'Data - Charges'!$C$1:$R$1,0))</f>
        <v>761992</v>
      </c>
      <c r="F53" s="5">
        <f t="shared" si="1"/>
        <v>41.501634212084291</v>
      </c>
      <c r="H53" s="9"/>
      <c r="I53" s="9"/>
      <c r="J53" s="9"/>
    </row>
    <row r="54" spans="1:10">
      <c r="A54" s="2" t="s">
        <v>102</v>
      </c>
      <c r="B54" s="2" t="s">
        <v>50</v>
      </c>
      <c r="C54" s="14">
        <f>INDEX('Data - Expenditures'!$C$2:$R$53,MATCH($B54,'Data - Expenditures'!$B$2:$B$53,0),MATCH($H$1,'Data - Expenditures'!$C$1:$R$1,0))</f>
        <v>4460844</v>
      </c>
      <c r="D54" s="11">
        <f t="shared" si="0"/>
        <v>6519376</v>
      </c>
      <c r="E54" s="16">
        <f>INDEX('Data - Charges'!$C$2:$R$53,MATCH($B54,'Data - Charges'!$B$2:$B$53,0),MATCH($H$1,'Data - Charges'!$C$1:$R$1,0))</f>
        <v>2058532</v>
      </c>
      <c r="F54" s="5">
        <f t="shared" si="1"/>
        <v>31.575598646250807</v>
      </c>
      <c r="H54" s="9"/>
      <c r="I54" s="9"/>
      <c r="J54" s="9"/>
    </row>
    <row r="55" spans="1:10">
      <c r="A55" s="3" t="s">
        <v>103</v>
      </c>
      <c r="B55" s="3" t="s">
        <v>51</v>
      </c>
      <c r="C55" s="15">
        <f>INDEX('Data - Expenditures'!$C$2:$R$53,MATCH($B55,'Data - Expenditures'!$B$2:$B$53,0),MATCH($H$1,'Data - Expenditures'!$C$1:$R$1,0))</f>
        <v>600115</v>
      </c>
      <c r="D55" s="12">
        <f t="shared" si="0"/>
        <v>762293</v>
      </c>
      <c r="E55" s="17">
        <f>INDEX('Data - Charges'!$C$2:$R$53,MATCH($B55,'Data - Charges'!$B$2:$B$53,0),MATCH($H$1,'Data - Charges'!$C$1:$R$1,0))</f>
        <v>162178</v>
      </c>
      <c r="F55" s="6">
        <f t="shared" si="1"/>
        <v>21.275021546833042</v>
      </c>
      <c r="H55" s="9"/>
      <c r="I55" s="9"/>
      <c r="J55" s="9"/>
    </row>
    <row r="56" spans="1:10" ht="15" customHeight="1">
      <c r="A56" s="43" t="s">
        <v>157</v>
      </c>
      <c r="B56" s="44"/>
      <c r="C56" s="45"/>
      <c r="D56" s="45"/>
      <c r="E56" s="45"/>
      <c r="F56" s="46"/>
    </row>
    <row r="57" spans="1:10">
      <c r="A57" s="47"/>
      <c r="B57" s="45"/>
      <c r="C57" s="45"/>
      <c r="D57" s="45"/>
      <c r="E57" s="45"/>
      <c r="F57" s="46"/>
    </row>
    <row r="58" spans="1:10">
      <c r="A58" s="47"/>
      <c r="B58" s="45"/>
      <c r="C58" s="45"/>
      <c r="D58" s="45"/>
      <c r="E58" s="45"/>
      <c r="F58" s="46"/>
    </row>
    <row r="59" spans="1:10">
      <c r="A59" s="47"/>
      <c r="B59" s="45"/>
      <c r="C59" s="45"/>
      <c r="D59" s="45"/>
      <c r="E59" s="45"/>
      <c r="F59" s="46"/>
    </row>
    <row r="60" spans="1:10">
      <c r="A60" s="47"/>
      <c r="B60" s="45"/>
      <c r="C60" s="45"/>
      <c r="D60" s="45"/>
      <c r="E60" s="45"/>
      <c r="F60" s="46"/>
    </row>
    <row r="61" spans="1:10">
      <c r="A61" s="48"/>
      <c r="B61" s="49"/>
      <c r="C61" s="49"/>
      <c r="D61" s="49"/>
      <c r="E61" s="49"/>
      <c r="F61" s="50"/>
    </row>
    <row r="67" spans="7:7">
      <c r="G67" s="7"/>
    </row>
  </sheetData>
  <mergeCells count="3">
    <mergeCell ref="A56:F61"/>
    <mergeCell ref="A1:F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opLeftCell="A46" workbookViewId="0">
      <selection sqref="A1:F1"/>
    </sheetView>
  </sheetViews>
  <sheetFormatPr defaultColWidth="11.42578125" defaultRowHeight="15"/>
  <cols>
    <col min="1" max="1" width="5.5703125" bestFit="1" customWidth="1"/>
    <col min="2" max="2" width="18.7109375" bestFit="1" customWidth="1"/>
    <col min="3" max="3" width="19.7109375" customWidth="1"/>
    <col min="4" max="4" width="17.85546875" bestFit="1" customWidth="1"/>
    <col min="5" max="5" width="11.5703125" bestFit="1" customWidth="1"/>
    <col min="6" max="6" width="20.140625" customWidth="1"/>
  </cols>
  <sheetData>
    <row r="1" spans="1:11">
      <c r="A1" s="51" t="s">
        <v>119</v>
      </c>
      <c r="B1" s="52"/>
      <c r="C1" s="52"/>
      <c r="D1" s="52"/>
      <c r="E1" s="52"/>
      <c r="F1" s="53"/>
      <c r="H1" t="s">
        <v>131</v>
      </c>
    </row>
    <row r="2" spans="1:11">
      <c r="A2" s="40" t="s">
        <v>114</v>
      </c>
      <c r="B2" s="41"/>
      <c r="C2" s="41"/>
      <c r="D2" s="41"/>
      <c r="E2" s="41"/>
      <c r="F2" s="42"/>
    </row>
    <row r="3" spans="1:11" ht="30" customHeight="1">
      <c r="A3" s="18" t="s">
        <v>104</v>
      </c>
      <c r="B3" s="18" t="s">
        <v>105</v>
      </c>
      <c r="C3" s="18" t="s">
        <v>112</v>
      </c>
      <c r="D3" s="19" t="s">
        <v>113</v>
      </c>
      <c r="E3" s="18" t="s">
        <v>111</v>
      </c>
      <c r="F3" s="18" t="s">
        <v>110</v>
      </c>
    </row>
    <row r="4" spans="1:11">
      <c r="A4" s="1" t="s">
        <v>96</v>
      </c>
      <c r="B4" s="1" t="s">
        <v>44</v>
      </c>
      <c r="C4" s="13">
        <f>INDEX('Data - Expenditures'!$C$2:$R$53,MATCH($B4,'Data - Expenditures'!$B$2:$B$53,0),MATCH($H$1,'Data - Expenditures'!$C$1:$R$1,0))</f>
        <v>146914086</v>
      </c>
      <c r="D4" s="10">
        <f>C4+E4</f>
        <v>160327044</v>
      </c>
      <c r="E4" s="13">
        <f>INDEX('Data - Charges'!$C$2:$R$53,MATCH($B4,'Data - Charges'!$B$2:$B$53,0),MATCH($H$1,'Data - Charges'!$C$1:$R$1,0))</f>
        <v>13412958</v>
      </c>
      <c r="F4" s="4">
        <f>E4/D4*100</f>
        <v>8.3659984400385987</v>
      </c>
      <c r="I4" s="9"/>
      <c r="J4" s="9"/>
      <c r="K4" s="9"/>
    </row>
    <row r="5" spans="1:11">
      <c r="A5" s="2" t="s">
        <v>52</v>
      </c>
      <c r="B5" s="2" t="s">
        <v>0</v>
      </c>
      <c r="C5" s="14">
        <f>INDEX('Data - Expenditures'!$C$2:$R$53,MATCH($B5,'Data - Expenditures'!$B$2:$B$53,0),MATCH($H$1,'Data - Expenditures'!$C$1:$R$1,0))</f>
        <v>2232959</v>
      </c>
      <c r="D5" s="11">
        <f>C5+E5</f>
        <v>2243726</v>
      </c>
      <c r="E5" s="16">
        <f>INDEX('Data - Charges'!$C$2:$R$53,MATCH($B5,'Data - Charges'!$B$2:$B$53,0),MATCH($H$1,'Data - Charges'!$C$1:$R$1,0))</f>
        <v>10767</v>
      </c>
      <c r="F5" s="5">
        <f>E5/D5*100</f>
        <v>0.4798714281512092</v>
      </c>
      <c r="I5" s="9"/>
      <c r="J5" s="9"/>
      <c r="K5" s="9"/>
    </row>
    <row r="6" spans="1:11">
      <c r="A6" s="2" t="s">
        <v>53</v>
      </c>
      <c r="B6" s="2" t="s">
        <v>1</v>
      </c>
      <c r="C6" s="14">
        <f>INDEX('Data - Expenditures'!$C$2:$R$53,MATCH($B6,'Data - Expenditures'!$B$2:$B$53,0),MATCH($H$1,'Data - Expenditures'!$C$1:$R$1,0))</f>
        <v>1211530</v>
      </c>
      <c r="D6" s="11">
        <f t="shared" ref="D6:D55" si="0">C6+E6</f>
        <v>1279119</v>
      </c>
      <c r="E6" s="16">
        <f>INDEX('Data - Charges'!$C$2:$R$53,MATCH($B6,'Data - Charges'!$B$2:$B$53,0),MATCH($H$1,'Data - Charges'!$C$1:$R$1,0))</f>
        <v>67589</v>
      </c>
      <c r="F6" s="5">
        <f t="shared" ref="F6:F55" si="1">E6/D6*100</f>
        <v>5.2840275220679231</v>
      </c>
      <c r="I6" s="9"/>
      <c r="J6" s="9"/>
      <c r="K6" s="9"/>
    </row>
    <row r="7" spans="1:11">
      <c r="A7" s="2" t="s">
        <v>54</v>
      </c>
      <c r="B7" s="2" t="s">
        <v>2</v>
      </c>
      <c r="C7" s="14">
        <f>INDEX('Data - Expenditures'!$C$2:$R$53,MATCH($B7,'Data - Expenditures'!$B$2:$B$53,0),MATCH($H$1,'Data - Expenditures'!$C$1:$R$1,0))</f>
        <v>2317919</v>
      </c>
      <c r="D7" s="11">
        <f t="shared" si="0"/>
        <v>2332199</v>
      </c>
      <c r="E7" s="16">
        <f>INDEX('Data - Charges'!$C$2:$R$53,MATCH($B7,'Data - Charges'!$B$2:$B$53,0),MATCH($H$1,'Data - Charges'!$C$1:$R$1,0))</f>
        <v>14280</v>
      </c>
      <c r="F7" s="5">
        <f>E7/D7*100</f>
        <v>0.61229766413586484</v>
      </c>
      <c r="I7" s="9"/>
      <c r="J7" s="9"/>
      <c r="K7" s="9"/>
    </row>
    <row r="8" spans="1:11">
      <c r="A8" s="2" t="s">
        <v>55</v>
      </c>
      <c r="B8" s="2" t="s">
        <v>3</v>
      </c>
      <c r="C8" s="14">
        <f>INDEX('Data - Expenditures'!$C$2:$R$53,MATCH($B8,'Data - Expenditures'!$B$2:$B$53,0),MATCH($H$1,'Data - Expenditures'!$C$1:$R$1,0))</f>
        <v>1436003</v>
      </c>
      <c r="D8" s="11">
        <f t="shared" si="0"/>
        <v>1441366</v>
      </c>
      <c r="E8" s="16">
        <f>INDEX('Data - Charges'!$C$2:$R$53,MATCH($B8,'Data - Charges'!$B$2:$B$53,0),MATCH($H$1,'Data - Charges'!$C$1:$R$1,0))</f>
        <v>5363</v>
      </c>
      <c r="F8" s="5">
        <f t="shared" si="1"/>
        <v>0.37207759861131734</v>
      </c>
      <c r="I8" s="9"/>
      <c r="J8" s="9"/>
      <c r="K8" s="9"/>
    </row>
    <row r="9" spans="1:11">
      <c r="A9" s="2" t="s">
        <v>56</v>
      </c>
      <c r="B9" s="2" t="s">
        <v>4</v>
      </c>
      <c r="C9" s="14">
        <f>INDEX('Data - Expenditures'!$C$2:$R$53,MATCH($B9,'Data - Expenditures'!$B$2:$B$53,0),MATCH($H$1,'Data - Expenditures'!$C$1:$R$1,0))</f>
        <v>17608547</v>
      </c>
      <c r="D9" s="11">
        <f t="shared" si="0"/>
        <v>18206170</v>
      </c>
      <c r="E9" s="16">
        <f>INDEX('Data - Charges'!$C$2:$R$53,MATCH($B9,'Data - Charges'!$B$2:$B$53,0),MATCH($H$1,'Data - Charges'!$C$1:$R$1,0))</f>
        <v>597623</v>
      </c>
      <c r="F9" s="5">
        <f t="shared" si="1"/>
        <v>3.2825300433863904</v>
      </c>
      <c r="I9" s="9"/>
      <c r="J9" s="9"/>
      <c r="K9" s="9"/>
    </row>
    <row r="10" spans="1:11">
      <c r="A10" s="2" t="s">
        <v>57</v>
      </c>
      <c r="B10" s="2" t="s">
        <v>5</v>
      </c>
      <c r="C10" s="14">
        <f>INDEX('Data - Expenditures'!$C$2:$R$53,MATCH($B10,'Data - Expenditures'!$B$2:$B$53,0),MATCH($H$1,'Data - Expenditures'!$C$1:$R$1,0))</f>
        <v>2353581</v>
      </c>
      <c r="D10" s="11">
        <f t="shared" si="0"/>
        <v>2488862</v>
      </c>
      <c r="E10" s="16">
        <f>INDEX('Data - Charges'!$C$2:$R$53,MATCH($B10,'Data - Charges'!$B$2:$B$53,0),MATCH($H$1,'Data - Charges'!$C$1:$R$1,0))</f>
        <v>135281</v>
      </c>
      <c r="F10" s="5">
        <f t="shared" si="1"/>
        <v>5.4354560437661865</v>
      </c>
      <c r="I10" s="9"/>
      <c r="J10" s="9"/>
      <c r="K10" s="9"/>
    </row>
    <row r="11" spans="1:11">
      <c r="A11" s="2" t="s">
        <v>58</v>
      </c>
      <c r="B11" s="2" t="s">
        <v>6</v>
      </c>
      <c r="C11" s="14">
        <f>INDEX('Data - Expenditures'!$C$2:$R$53,MATCH($B11,'Data - Expenditures'!$B$2:$B$53,0),MATCH($H$1,'Data - Expenditures'!$C$1:$R$1,0))</f>
        <v>1698387</v>
      </c>
      <c r="D11" s="11">
        <f t="shared" si="0"/>
        <v>1700270</v>
      </c>
      <c r="E11" s="16">
        <f>INDEX('Data - Charges'!$C$2:$R$53,MATCH($B11,'Data - Charges'!$B$2:$B$53,0),MATCH($H$1,'Data - Charges'!$C$1:$R$1,0))</f>
        <v>1883</v>
      </c>
      <c r="F11" s="5">
        <f t="shared" si="1"/>
        <v>0.1107471166344169</v>
      </c>
      <c r="I11" s="9"/>
      <c r="J11" s="9"/>
      <c r="K11" s="9"/>
    </row>
    <row r="12" spans="1:11">
      <c r="A12" s="2" t="s">
        <v>59</v>
      </c>
      <c r="B12" s="2" t="s">
        <v>7</v>
      </c>
      <c r="C12" s="14">
        <f>INDEX('Data - Expenditures'!$C$2:$R$53,MATCH($B12,'Data - Expenditures'!$B$2:$B$53,0),MATCH($H$1,'Data - Expenditures'!$C$1:$R$1,0))</f>
        <v>439445</v>
      </c>
      <c r="D12" s="11">
        <f t="shared" si="0"/>
        <v>714576</v>
      </c>
      <c r="E12" s="16">
        <f>INDEX('Data - Charges'!$C$2:$R$53,MATCH($B12,'Data - Charges'!$B$2:$B$53,0),MATCH($H$1,'Data - Charges'!$C$1:$R$1,0))</f>
        <v>275131</v>
      </c>
      <c r="F12" s="5">
        <f t="shared" si="1"/>
        <v>38.502692505765658</v>
      </c>
      <c r="I12" s="9"/>
      <c r="J12" s="9"/>
      <c r="K12" s="9"/>
    </row>
    <row r="13" spans="1:11">
      <c r="A13" s="2" t="s">
        <v>60</v>
      </c>
      <c r="B13" s="2" t="s">
        <v>8</v>
      </c>
      <c r="C13" s="14">
        <f>INDEX('Data - Expenditures'!$C$2:$R$53,MATCH($B13,'Data - Expenditures'!$B$2:$B$53,0),MATCH($H$1,'Data - Expenditures'!$C$1:$R$1,0))</f>
        <v>525480</v>
      </c>
      <c r="D13" s="11">
        <f t="shared" si="0"/>
        <v>525612</v>
      </c>
      <c r="E13" s="16">
        <f>INDEX('Data - Charges'!$C$2:$R$53,MATCH($B13,'Data - Charges'!$B$2:$B$53,0),MATCH($H$1,'Data - Charges'!$C$1:$R$1,0))</f>
        <v>132</v>
      </c>
      <c r="F13" s="5">
        <f t="shared" si="1"/>
        <v>2.5113581881692198E-2</v>
      </c>
      <c r="I13" s="9"/>
      <c r="J13" s="9"/>
      <c r="K13" s="9"/>
    </row>
    <row r="14" spans="1:11">
      <c r="A14" s="2" t="s">
        <v>61</v>
      </c>
      <c r="B14" s="2" t="s">
        <v>9</v>
      </c>
      <c r="C14" s="14">
        <f>INDEX('Data - Expenditures'!$C$2:$R$53,MATCH($B14,'Data - Expenditures'!$B$2:$B$53,0),MATCH($H$1,'Data - Expenditures'!$C$1:$R$1,0))</f>
        <v>6682978</v>
      </c>
      <c r="D14" s="11">
        <f t="shared" si="0"/>
        <v>7956767</v>
      </c>
      <c r="E14" s="16">
        <f>INDEX('Data - Charges'!$C$2:$R$53,MATCH($B14,'Data - Charges'!$B$2:$B$53,0),MATCH($H$1,'Data - Charges'!$C$1:$R$1,0))</f>
        <v>1273789</v>
      </c>
      <c r="F14" s="5">
        <f t="shared" si="1"/>
        <v>16.008876469551012</v>
      </c>
      <c r="I14" s="9"/>
      <c r="J14" s="9"/>
      <c r="K14" s="9"/>
    </row>
    <row r="15" spans="1:11">
      <c r="A15" s="2" t="s">
        <v>62</v>
      </c>
      <c r="B15" s="2" t="s">
        <v>10</v>
      </c>
      <c r="C15" s="14">
        <f>INDEX('Data - Expenditures'!$C$2:$R$53,MATCH($B15,'Data - Expenditures'!$B$2:$B$53,0),MATCH($H$1,'Data - Expenditures'!$C$1:$R$1,0))</f>
        <v>3063146</v>
      </c>
      <c r="D15" s="11">
        <f t="shared" si="0"/>
        <v>3097269</v>
      </c>
      <c r="E15" s="16">
        <f>INDEX('Data - Charges'!$C$2:$R$53,MATCH($B15,'Data - Charges'!$B$2:$B$53,0),MATCH($H$1,'Data - Charges'!$C$1:$R$1,0))</f>
        <v>34123</v>
      </c>
      <c r="F15" s="5">
        <f t="shared" si="1"/>
        <v>1.1017125086648916</v>
      </c>
      <c r="I15" s="9"/>
      <c r="J15" s="9"/>
      <c r="K15" s="9"/>
    </row>
    <row r="16" spans="1:11">
      <c r="A16" s="2" t="s">
        <v>63</v>
      </c>
      <c r="B16" s="2" t="s">
        <v>11</v>
      </c>
      <c r="C16" s="14">
        <f>INDEX('Data - Expenditures'!$C$2:$R$53,MATCH($B16,'Data - Expenditures'!$B$2:$B$53,0),MATCH($H$1,'Data - Expenditures'!$C$1:$R$1,0))</f>
        <v>634952</v>
      </c>
      <c r="D16" s="11">
        <f t="shared" si="0"/>
        <v>660183</v>
      </c>
      <c r="E16" s="16">
        <f>INDEX('Data - Charges'!$C$2:$R$53,MATCH($B16,'Data - Charges'!$B$2:$B$53,0),MATCH($H$1,'Data - Charges'!$C$1:$R$1,0))</f>
        <v>25231</v>
      </c>
      <c r="F16" s="5">
        <f t="shared" si="1"/>
        <v>3.8218191016733236</v>
      </c>
      <c r="I16" s="9"/>
      <c r="J16" s="9"/>
      <c r="K16" s="9"/>
    </row>
    <row r="17" spans="1:11">
      <c r="A17" s="2" t="s">
        <v>64</v>
      </c>
      <c r="B17" s="2" t="s">
        <v>12</v>
      </c>
      <c r="C17" s="14">
        <f>INDEX('Data - Expenditures'!$C$2:$R$53,MATCH($B17,'Data - Expenditures'!$B$2:$B$53,0),MATCH($H$1,'Data - Expenditures'!$C$1:$R$1,0))</f>
        <v>846547</v>
      </c>
      <c r="D17" s="11">
        <f t="shared" si="0"/>
        <v>880309</v>
      </c>
      <c r="E17" s="16">
        <f>INDEX('Data - Charges'!$C$2:$R$53,MATCH($B17,'Data - Charges'!$B$2:$B$53,0),MATCH($H$1,'Data - Charges'!$C$1:$R$1,0))</f>
        <v>33762</v>
      </c>
      <c r="F17" s="5">
        <f t="shared" si="1"/>
        <v>3.8352442153834621</v>
      </c>
      <c r="I17" s="9"/>
      <c r="J17" s="9"/>
      <c r="K17" s="9"/>
    </row>
    <row r="18" spans="1:11">
      <c r="A18" s="2" t="s">
        <v>65</v>
      </c>
      <c r="B18" s="2" t="s">
        <v>13</v>
      </c>
      <c r="C18" s="14">
        <f>INDEX('Data - Expenditures'!$C$2:$R$53,MATCH($B18,'Data - Expenditures'!$B$2:$B$53,0),MATCH($H$1,'Data - Expenditures'!$C$1:$R$1,0))</f>
        <v>6470037</v>
      </c>
      <c r="D18" s="11">
        <f t="shared" si="0"/>
        <v>7195317</v>
      </c>
      <c r="E18" s="16">
        <f>INDEX('Data - Charges'!$C$2:$R$53,MATCH($B18,'Data - Charges'!$B$2:$B$53,0),MATCH($H$1,'Data - Charges'!$C$1:$R$1,0))</f>
        <v>725280</v>
      </c>
      <c r="F18" s="5">
        <f t="shared" si="1"/>
        <v>10.07988946143721</v>
      </c>
      <c r="I18" s="9"/>
      <c r="J18" s="9"/>
      <c r="K18" s="9"/>
    </row>
    <row r="19" spans="1:11">
      <c r="A19" s="2" t="s">
        <v>66</v>
      </c>
      <c r="B19" s="2" t="s">
        <v>14</v>
      </c>
      <c r="C19" s="14">
        <f>INDEX('Data - Expenditures'!$C$2:$R$53,MATCH($B19,'Data - Expenditures'!$B$2:$B$53,0),MATCH($H$1,'Data - Expenditures'!$C$1:$R$1,0))</f>
        <v>2817317</v>
      </c>
      <c r="D19" s="11">
        <f t="shared" si="0"/>
        <v>2823218</v>
      </c>
      <c r="E19" s="16">
        <f>INDEX('Data - Charges'!$C$2:$R$53,MATCH($B19,'Data - Charges'!$B$2:$B$53,0),MATCH($H$1,'Data - Charges'!$C$1:$R$1,0))</f>
        <v>5901</v>
      </c>
      <c r="F19" s="5">
        <f t="shared" si="1"/>
        <v>0.20901680281154345</v>
      </c>
      <c r="I19" s="9"/>
      <c r="J19" s="9"/>
      <c r="K19" s="9"/>
    </row>
    <row r="20" spans="1:11">
      <c r="A20" s="2" t="s">
        <v>67</v>
      </c>
      <c r="B20" s="2" t="s">
        <v>15</v>
      </c>
      <c r="C20" s="14">
        <f>INDEX('Data - Expenditures'!$C$2:$R$53,MATCH($B20,'Data - Expenditures'!$B$2:$B$53,0),MATCH($H$1,'Data - Expenditures'!$C$1:$R$1,0))</f>
        <v>2361085</v>
      </c>
      <c r="D20" s="11">
        <f t="shared" si="0"/>
        <v>2370461</v>
      </c>
      <c r="E20" s="16">
        <f>INDEX('Data - Charges'!$C$2:$R$53,MATCH($B20,'Data - Charges'!$B$2:$B$53,0),MATCH($H$1,'Data - Charges'!$C$1:$R$1,0))</f>
        <v>9376</v>
      </c>
      <c r="F20" s="5">
        <f t="shared" si="1"/>
        <v>0.39553487697118828</v>
      </c>
      <c r="I20" s="9"/>
      <c r="J20" s="9"/>
      <c r="K20" s="9"/>
    </row>
    <row r="21" spans="1:11">
      <c r="A21" s="2" t="s">
        <v>68</v>
      </c>
      <c r="B21" s="2" t="s">
        <v>16</v>
      </c>
      <c r="C21" s="14">
        <f>INDEX('Data - Expenditures'!$C$2:$R$53,MATCH($B21,'Data - Expenditures'!$B$2:$B$53,0),MATCH($H$1,'Data - Expenditures'!$C$1:$R$1,0))</f>
        <v>1713965</v>
      </c>
      <c r="D21" s="11">
        <f t="shared" si="0"/>
        <v>1807080</v>
      </c>
      <c r="E21" s="16">
        <f>INDEX('Data - Charges'!$C$2:$R$53,MATCH($B21,'Data - Charges'!$B$2:$B$53,0),MATCH($H$1,'Data - Charges'!$C$1:$R$1,0))</f>
        <v>93115</v>
      </c>
      <c r="F21" s="5">
        <f t="shared" si="1"/>
        <v>5.1527879230581934</v>
      </c>
      <c r="I21" s="9"/>
      <c r="J21" s="9"/>
      <c r="K21" s="9"/>
    </row>
    <row r="22" spans="1:11">
      <c r="A22" s="2" t="s">
        <v>69</v>
      </c>
      <c r="B22" s="2" t="s">
        <v>17</v>
      </c>
      <c r="C22" s="14">
        <f>INDEX('Data - Expenditures'!$C$2:$R$53,MATCH($B22,'Data - Expenditures'!$B$2:$B$53,0),MATCH($H$1,'Data - Expenditures'!$C$1:$R$1,0))</f>
        <v>2484353</v>
      </c>
      <c r="D22" s="11">
        <f t="shared" si="0"/>
        <v>2489953</v>
      </c>
      <c r="E22" s="16">
        <f>INDEX('Data - Charges'!$C$2:$R$53,MATCH($B22,'Data - Charges'!$B$2:$B$53,0),MATCH($H$1,'Data - Charges'!$C$1:$R$1,0))</f>
        <v>5600</v>
      </c>
      <c r="F22" s="5">
        <f t="shared" si="1"/>
        <v>0.22490384356652512</v>
      </c>
      <c r="I22" s="9"/>
      <c r="J22" s="9"/>
      <c r="K22" s="9"/>
    </row>
    <row r="23" spans="1:11">
      <c r="A23" s="2" t="s">
        <v>70</v>
      </c>
      <c r="B23" s="2" t="s">
        <v>18</v>
      </c>
      <c r="C23" s="14">
        <f>INDEX('Data - Expenditures'!$C$2:$R$53,MATCH($B23,'Data - Expenditures'!$B$2:$B$53,0),MATCH($H$1,'Data - Expenditures'!$C$1:$R$1,0))</f>
        <v>2714945</v>
      </c>
      <c r="D23" s="11">
        <f t="shared" si="0"/>
        <v>2760599</v>
      </c>
      <c r="E23" s="16">
        <f>INDEX('Data - Charges'!$C$2:$R$53,MATCH($B23,'Data - Charges'!$B$2:$B$53,0),MATCH($H$1,'Data - Charges'!$C$1:$R$1,0))</f>
        <v>45654</v>
      </c>
      <c r="F23" s="5">
        <f t="shared" si="1"/>
        <v>1.6537715184277035</v>
      </c>
      <c r="I23" s="9"/>
      <c r="J23" s="9"/>
      <c r="K23" s="9"/>
    </row>
    <row r="24" spans="1:11">
      <c r="A24" s="2" t="s">
        <v>71</v>
      </c>
      <c r="B24" s="2" t="s">
        <v>19</v>
      </c>
      <c r="C24" s="14">
        <f>INDEX('Data - Expenditures'!$C$2:$R$53,MATCH($B24,'Data - Expenditures'!$B$2:$B$53,0),MATCH($H$1,'Data - Expenditures'!$C$1:$R$1,0))</f>
        <v>771821</v>
      </c>
      <c r="D24" s="11">
        <f t="shared" si="0"/>
        <v>889346</v>
      </c>
      <c r="E24" s="16">
        <f>INDEX('Data - Charges'!$C$2:$R$53,MATCH($B24,'Data - Charges'!$B$2:$B$53,0),MATCH($H$1,'Data - Charges'!$C$1:$R$1,0))</f>
        <v>117525</v>
      </c>
      <c r="F24" s="5">
        <f t="shared" si="1"/>
        <v>13.214766806169928</v>
      </c>
      <c r="I24" s="9"/>
      <c r="J24" s="9"/>
      <c r="K24" s="9"/>
    </row>
    <row r="25" spans="1:11">
      <c r="A25" s="2" t="s">
        <v>72</v>
      </c>
      <c r="B25" s="2" t="s">
        <v>20</v>
      </c>
      <c r="C25" s="14">
        <f>INDEX('Data - Expenditures'!$C$2:$R$53,MATCH($B25,'Data - Expenditures'!$B$2:$B$53,0),MATCH($H$1,'Data - Expenditures'!$C$1:$R$1,0))</f>
        <v>4601683</v>
      </c>
      <c r="D25" s="11">
        <f t="shared" si="0"/>
        <v>5053389</v>
      </c>
      <c r="E25" s="16">
        <f>INDEX('Data - Charges'!$C$2:$R$53,MATCH($B25,'Data - Charges'!$B$2:$B$53,0),MATCH($H$1,'Data - Charges'!$C$1:$R$1,0))</f>
        <v>451706</v>
      </c>
      <c r="F25" s="5">
        <f t="shared" si="1"/>
        <v>8.9386746201410574</v>
      </c>
      <c r="I25" s="9"/>
      <c r="J25" s="9"/>
      <c r="K25" s="9"/>
    </row>
    <row r="26" spans="1:11">
      <c r="A26" s="2" t="s">
        <v>73</v>
      </c>
      <c r="B26" s="2" t="s">
        <v>21</v>
      </c>
      <c r="C26" s="14">
        <f>INDEX('Data - Expenditures'!$C$2:$R$53,MATCH($B26,'Data - Expenditures'!$B$2:$B$53,0),MATCH($H$1,'Data - Expenditures'!$C$1:$R$1,0))</f>
        <v>2102053</v>
      </c>
      <c r="D26" s="11">
        <f t="shared" si="0"/>
        <v>2608518</v>
      </c>
      <c r="E26" s="16">
        <f>INDEX('Data - Charges'!$C$2:$R$53,MATCH($B26,'Data - Charges'!$B$2:$B$53,0),MATCH($H$1,'Data - Charges'!$C$1:$R$1,0))</f>
        <v>506465</v>
      </c>
      <c r="F26" s="5">
        <f t="shared" si="1"/>
        <v>19.41581388359214</v>
      </c>
      <c r="I26" s="9"/>
      <c r="J26" s="9"/>
      <c r="K26" s="9"/>
    </row>
    <row r="27" spans="1:11">
      <c r="A27" s="2" t="s">
        <v>74</v>
      </c>
      <c r="B27" s="2" t="s">
        <v>22</v>
      </c>
      <c r="C27" s="14">
        <f>INDEX('Data - Expenditures'!$C$2:$R$53,MATCH($B27,'Data - Expenditures'!$B$2:$B$53,0),MATCH($H$1,'Data - Expenditures'!$C$1:$R$1,0))</f>
        <v>3164736</v>
      </c>
      <c r="D27" s="11">
        <f t="shared" si="0"/>
        <v>3295311</v>
      </c>
      <c r="E27" s="16">
        <f>INDEX('Data - Charges'!$C$2:$R$53,MATCH($B27,'Data - Charges'!$B$2:$B$53,0),MATCH($H$1,'Data - Charges'!$C$1:$R$1,0))</f>
        <v>130575</v>
      </c>
      <c r="F27" s="5">
        <f t="shared" si="1"/>
        <v>3.9624484608584747</v>
      </c>
      <c r="I27" s="9"/>
      <c r="J27" s="9"/>
      <c r="K27" s="9"/>
    </row>
    <row r="28" spans="1:11">
      <c r="A28" s="2" t="s">
        <v>75</v>
      </c>
      <c r="B28" s="2" t="s">
        <v>23</v>
      </c>
      <c r="C28" s="14">
        <f>INDEX('Data - Expenditures'!$C$2:$R$53,MATCH($B28,'Data - Expenditures'!$B$2:$B$53,0),MATCH($H$1,'Data - Expenditures'!$C$1:$R$1,0))</f>
        <v>3557279</v>
      </c>
      <c r="D28" s="11">
        <f t="shared" si="0"/>
        <v>3610310</v>
      </c>
      <c r="E28" s="16">
        <f>INDEX('Data - Charges'!$C$2:$R$53,MATCH($B28,'Data - Charges'!$B$2:$B$53,0),MATCH($H$1,'Data - Charges'!$C$1:$R$1,0))</f>
        <v>53031</v>
      </c>
      <c r="F28" s="5">
        <f t="shared" si="1"/>
        <v>1.4688766338624659</v>
      </c>
      <c r="I28" s="9"/>
      <c r="J28" s="9"/>
      <c r="K28" s="9"/>
    </row>
    <row r="29" spans="1:11">
      <c r="A29" s="2" t="s">
        <v>76</v>
      </c>
      <c r="B29" s="2" t="s">
        <v>24</v>
      </c>
      <c r="C29" s="14">
        <f>INDEX('Data - Expenditures'!$C$2:$R$53,MATCH($B29,'Data - Expenditures'!$B$2:$B$53,0),MATCH($H$1,'Data - Expenditures'!$C$1:$R$1,0))</f>
        <v>1733363</v>
      </c>
      <c r="D29" s="11">
        <f t="shared" si="0"/>
        <v>1736579</v>
      </c>
      <c r="E29" s="16">
        <f>INDEX('Data - Charges'!$C$2:$R$53,MATCH($B29,'Data - Charges'!$B$2:$B$53,0),MATCH($H$1,'Data - Charges'!$C$1:$R$1,0))</f>
        <v>3216</v>
      </c>
      <c r="F29" s="5">
        <f t="shared" si="1"/>
        <v>0.18519169009875164</v>
      </c>
      <c r="I29" s="9"/>
      <c r="J29" s="9"/>
      <c r="K29" s="9"/>
    </row>
    <row r="30" spans="1:11">
      <c r="A30" s="2" t="s">
        <v>77</v>
      </c>
      <c r="B30" s="2" t="s">
        <v>25</v>
      </c>
      <c r="C30" s="14">
        <f>INDEX('Data - Expenditures'!$C$2:$R$53,MATCH($B30,'Data - Expenditures'!$B$2:$B$53,0),MATCH($H$1,'Data - Expenditures'!$C$1:$R$1,0))</f>
        <v>2910020</v>
      </c>
      <c r="D30" s="11">
        <f t="shared" si="0"/>
        <v>2936436</v>
      </c>
      <c r="E30" s="16">
        <f>INDEX('Data - Charges'!$C$2:$R$53,MATCH($B30,'Data - Charges'!$B$2:$B$53,0),MATCH($H$1,'Data - Charges'!$C$1:$R$1,0))</f>
        <v>26416</v>
      </c>
      <c r="F30" s="5">
        <f t="shared" si="1"/>
        <v>0.89959392951182993</v>
      </c>
      <c r="I30" s="9"/>
      <c r="J30" s="9"/>
      <c r="K30" s="9"/>
    </row>
    <row r="31" spans="1:11">
      <c r="A31" s="2" t="s">
        <v>78</v>
      </c>
      <c r="B31" s="2" t="s">
        <v>26</v>
      </c>
      <c r="C31" s="14">
        <f>INDEX('Data - Expenditures'!$C$2:$R$53,MATCH($B31,'Data - Expenditures'!$B$2:$B$53,0),MATCH($H$1,'Data - Expenditures'!$C$1:$R$1,0))</f>
        <v>1036312</v>
      </c>
      <c r="D31" s="11">
        <f t="shared" si="0"/>
        <v>1051306</v>
      </c>
      <c r="E31" s="16">
        <f>INDEX('Data - Charges'!$C$2:$R$53,MATCH($B31,'Data - Charges'!$B$2:$B$53,0),MATCH($H$1,'Data - Charges'!$C$1:$R$1,0))</f>
        <v>14994</v>
      </c>
      <c r="F31" s="5">
        <f t="shared" si="1"/>
        <v>1.4262260464603076</v>
      </c>
      <c r="I31" s="9"/>
      <c r="J31" s="9"/>
      <c r="K31" s="9"/>
    </row>
    <row r="32" spans="1:11">
      <c r="A32" s="2" t="s">
        <v>79</v>
      </c>
      <c r="B32" s="2" t="s">
        <v>27</v>
      </c>
      <c r="C32" s="14">
        <f>INDEX('Data - Expenditures'!$C$2:$R$53,MATCH($B32,'Data - Expenditures'!$B$2:$B$53,0),MATCH($H$1,'Data - Expenditures'!$C$1:$R$1,0))</f>
        <v>1178384</v>
      </c>
      <c r="D32" s="11">
        <f t="shared" si="0"/>
        <v>1219601</v>
      </c>
      <c r="E32" s="16">
        <f>INDEX('Data - Charges'!$C$2:$R$53,MATCH($B32,'Data - Charges'!$B$2:$B$53,0),MATCH($H$1,'Data - Charges'!$C$1:$R$1,0))</f>
        <v>41217</v>
      </c>
      <c r="F32" s="5">
        <f t="shared" si="1"/>
        <v>3.3795479013218257</v>
      </c>
      <c r="I32" s="9"/>
      <c r="J32" s="9"/>
      <c r="K32" s="9"/>
    </row>
    <row r="33" spans="1:11">
      <c r="A33" s="2" t="s">
        <v>80</v>
      </c>
      <c r="B33" s="2" t="s">
        <v>28</v>
      </c>
      <c r="C33" s="14">
        <f>INDEX('Data - Expenditures'!$C$2:$R$53,MATCH($B33,'Data - Expenditures'!$B$2:$B$53,0),MATCH($H$1,'Data - Expenditures'!$C$1:$R$1,0))</f>
        <v>1667856</v>
      </c>
      <c r="D33" s="11">
        <f t="shared" si="0"/>
        <v>1681807</v>
      </c>
      <c r="E33" s="16">
        <f>INDEX('Data - Charges'!$C$2:$R$53,MATCH($B33,'Data - Charges'!$B$2:$B$53,0),MATCH($H$1,'Data - Charges'!$C$1:$R$1,0))</f>
        <v>13951</v>
      </c>
      <c r="F33" s="5">
        <f t="shared" si="1"/>
        <v>0.82952443413542698</v>
      </c>
      <c r="I33" s="9"/>
      <c r="J33" s="9"/>
      <c r="K33" s="9"/>
    </row>
    <row r="34" spans="1:11">
      <c r="A34" s="2" t="s">
        <v>81</v>
      </c>
      <c r="B34" s="2" t="s">
        <v>29</v>
      </c>
      <c r="C34" s="14">
        <f>INDEX('Data - Expenditures'!$C$2:$R$53,MATCH($B34,'Data - Expenditures'!$B$2:$B$53,0),MATCH($H$1,'Data - Expenditures'!$C$1:$R$1,0))</f>
        <v>590757</v>
      </c>
      <c r="D34" s="11">
        <f t="shared" si="0"/>
        <v>742889</v>
      </c>
      <c r="E34" s="16">
        <f>INDEX('Data - Charges'!$C$2:$R$53,MATCH($B34,'Data - Charges'!$B$2:$B$53,0),MATCH($H$1,'Data - Charges'!$C$1:$R$1,0))</f>
        <v>152132</v>
      </c>
      <c r="F34" s="5">
        <f t="shared" si="1"/>
        <v>20.478429482735645</v>
      </c>
      <c r="I34" s="9"/>
      <c r="J34" s="9"/>
      <c r="K34" s="9"/>
    </row>
    <row r="35" spans="1:11">
      <c r="A35" s="2" t="s">
        <v>82</v>
      </c>
      <c r="B35" s="2" t="s">
        <v>30</v>
      </c>
      <c r="C35" s="14">
        <f>INDEX('Data - Expenditures'!$C$2:$R$53,MATCH($B35,'Data - Expenditures'!$B$2:$B$53,0),MATCH($H$1,'Data - Expenditures'!$C$1:$R$1,0))</f>
        <v>2687742</v>
      </c>
      <c r="D35" s="11">
        <f t="shared" si="0"/>
        <v>4124768</v>
      </c>
      <c r="E35" s="16">
        <f>INDEX('Data - Charges'!$C$2:$R$53,MATCH($B35,'Data - Charges'!$B$2:$B$53,0),MATCH($H$1,'Data - Charges'!$C$1:$R$1,0))</f>
        <v>1437026</v>
      </c>
      <c r="F35" s="5">
        <f t="shared" si="1"/>
        <v>34.838953366589344</v>
      </c>
      <c r="I35" s="9"/>
      <c r="J35" s="9"/>
      <c r="K35" s="9"/>
    </row>
    <row r="36" spans="1:11">
      <c r="A36" s="2" t="s">
        <v>83</v>
      </c>
      <c r="B36" s="2" t="s">
        <v>31</v>
      </c>
      <c r="C36" s="14">
        <f>INDEX('Data - Expenditures'!$C$2:$R$53,MATCH($B36,'Data - Expenditures'!$B$2:$B$53,0),MATCH($H$1,'Data - Expenditures'!$C$1:$R$1,0))</f>
        <v>1022150</v>
      </c>
      <c r="D36" s="11">
        <f t="shared" si="0"/>
        <v>1034761</v>
      </c>
      <c r="E36" s="16">
        <f>INDEX('Data - Charges'!$C$2:$R$53,MATCH($B36,'Data - Charges'!$B$2:$B$53,0),MATCH($H$1,'Data - Charges'!$C$1:$R$1,0))</f>
        <v>12611</v>
      </c>
      <c r="F36" s="5">
        <f t="shared" si="1"/>
        <v>1.2187355340991783</v>
      </c>
      <c r="I36" s="9"/>
      <c r="J36" s="9"/>
      <c r="K36" s="9"/>
    </row>
    <row r="37" spans="1:11">
      <c r="A37" s="2" t="s">
        <v>84</v>
      </c>
      <c r="B37" s="2" t="s">
        <v>32</v>
      </c>
      <c r="C37" s="14">
        <f>INDEX('Data - Expenditures'!$C$2:$R$53,MATCH($B37,'Data - Expenditures'!$B$2:$B$53,0),MATCH($H$1,'Data - Expenditures'!$C$1:$R$1,0))</f>
        <v>6925976</v>
      </c>
      <c r="D37" s="11">
        <f t="shared" si="0"/>
        <v>10266389</v>
      </c>
      <c r="E37" s="16">
        <f>INDEX('Data - Charges'!$C$2:$R$53,MATCH($B37,'Data - Charges'!$B$2:$B$53,0),MATCH($H$1,'Data - Charges'!$C$1:$R$1,0))</f>
        <v>3340413</v>
      </c>
      <c r="F37" s="5">
        <f t="shared" si="1"/>
        <v>32.537370247708324</v>
      </c>
      <c r="I37" s="9"/>
      <c r="J37" s="9"/>
      <c r="K37" s="9"/>
    </row>
    <row r="38" spans="1:11">
      <c r="A38" s="2" t="s">
        <v>85</v>
      </c>
      <c r="B38" s="2" t="s">
        <v>33</v>
      </c>
      <c r="C38" s="14">
        <f>INDEX('Data - Expenditures'!$C$2:$R$53,MATCH($B38,'Data - Expenditures'!$B$2:$B$53,0),MATCH($H$1,'Data - Expenditures'!$C$1:$R$1,0))</f>
        <v>3898808</v>
      </c>
      <c r="D38" s="11">
        <f t="shared" si="0"/>
        <v>3915570</v>
      </c>
      <c r="E38" s="16">
        <f>INDEX('Data - Charges'!$C$2:$R$53,MATCH($B38,'Data - Charges'!$B$2:$B$53,0),MATCH($H$1,'Data - Charges'!$C$1:$R$1,0))</f>
        <v>16762</v>
      </c>
      <c r="F38" s="5">
        <f t="shared" si="1"/>
        <v>0.428085821476822</v>
      </c>
      <c r="I38" s="9"/>
      <c r="J38" s="9"/>
      <c r="K38" s="9"/>
    </row>
    <row r="39" spans="1:11">
      <c r="A39" s="2" t="s">
        <v>86</v>
      </c>
      <c r="B39" s="2" t="s">
        <v>34</v>
      </c>
      <c r="C39" s="14">
        <f>INDEX('Data - Expenditures'!$C$2:$R$53,MATCH($B39,'Data - Expenditures'!$B$2:$B$53,0),MATCH($H$1,'Data - Expenditures'!$C$1:$R$1,0))</f>
        <v>1260494</v>
      </c>
      <c r="D39" s="11">
        <f t="shared" si="0"/>
        <v>1285949</v>
      </c>
      <c r="E39" s="16">
        <f>INDEX('Data - Charges'!$C$2:$R$53,MATCH($B39,'Data - Charges'!$B$2:$B$53,0),MATCH($H$1,'Data - Charges'!$C$1:$R$1,0))</f>
        <v>25455</v>
      </c>
      <c r="F39" s="5">
        <f t="shared" si="1"/>
        <v>1.9794719697281928</v>
      </c>
      <c r="I39" s="9"/>
      <c r="J39" s="9"/>
      <c r="K39" s="9"/>
    </row>
    <row r="40" spans="1:11">
      <c r="A40" s="2" t="s">
        <v>87</v>
      </c>
      <c r="B40" s="2" t="s">
        <v>35</v>
      </c>
      <c r="C40" s="14">
        <f>INDEX('Data - Expenditures'!$C$2:$R$53,MATCH($B40,'Data - Expenditures'!$B$2:$B$53,0),MATCH($H$1,'Data - Expenditures'!$C$1:$R$1,0))</f>
        <v>5083314</v>
      </c>
      <c r="D40" s="11">
        <f t="shared" si="0"/>
        <v>5369136</v>
      </c>
      <c r="E40" s="16">
        <f>INDEX('Data - Charges'!$C$2:$R$53,MATCH($B40,'Data - Charges'!$B$2:$B$53,0),MATCH($H$1,'Data - Charges'!$C$1:$R$1,0))</f>
        <v>285822</v>
      </c>
      <c r="F40" s="5">
        <f t="shared" si="1"/>
        <v>5.3234263389863843</v>
      </c>
      <c r="I40" s="9"/>
      <c r="J40" s="9"/>
      <c r="K40" s="9"/>
    </row>
    <row r="41" spans="1:11">
      <c r="A41" s="2" t="s">
        <v>88</v>
      </c>
      <c r="B41" s="2" t="s">
        <v>36</v>
      </c>
      <c r="C41" s="14">
        <f>INDEX('Data - Expenditures'!$C$2:$R$53,MATCH($B41,'Data - Expenditures'!$B$2:$B$53,0),MATCH($H$1,'Data - Expenditures'!$C$1:$R$1,0))</f>
        <v>2085836</v>
      </c>
      <c r="D41" s="11">
        <f t="shared" si="0"/>
        <v>2316733</v>
      </c>
      <c r="E41" s="16">
        <f>INDEX('Data - Charges'!$C$2:$R$53,MATCH($B41,'Data - Charges'!$B$2:$B$53,0),MATCH($H$1,'Data - Charges'!$C$1:$R$1,0))</f>
        <v>230897</v>
      </c>
      <c r="F41" s="5">
        <f t="shared" si="1"/>
        <v>9.9664916069309673</v>
      </c>
      <c r="I41" s="9"/>
      <c r="J41" s="9"/>
      <c r="K41" s="9"/>
    </row>
    <row r="42" spans="1:11">
      <c r="A42" s="2" t="s">
        <v>89</v>
      </c>
      <c r="B42" s="2" t="s">
        <v>37</v>
      </c>
      <c r="C42" s="14">
        <f>INDEX('Data - Expenditures'!$C$2:$R$53,MATCH($B42,'Data - Expenditures'!$B$2:$B$53,0),MATCH($H$1,'Data - Expenditures'!$C$1:$R$1,0))</f>
        <v>1793190</v>
      </c>
      <c r="D42" s="11">
        <f t="shared" si="0"/>
        <v>1861125</v>
      </c>
      <c r="E42" s="16">
        <f>INDEX('Data - Charges'!$C$2:$R$53,MATCH($B42,'Data - Charges'!$B$2:$B$53,0),MATCH($H$1,'Data - Charges'!$C$1:$R$1,0))</f>
        <v>67935</v>
      </c>
      <c r="F42" s="5">
        <f t="shared" si="1"/>
        <v>3.650211565585332</v>
      </c>
      <c r="I42" s="9"/>
      <c r="J42" s="9"/>
      <c r="K42" s="9"/>
    </row>
    <row r="43" spans="1:11">
      <c r="A43" s="2" t="s">
        <v>90</v>
      </c>
      <c r="B43" s="2" t="s">
        <v>38</v>
      </c>
      <c r="C43" s="14">
        <f>INDEX('Data - Expenditures'!$C$2:$R$53,MATCH($B43,'Data - Expenditures'!$B$2:$B$53,0),MATCH($H$1,'Data - Expenditures'!$C$1:$R$1,0))</f>
        <v>7764427</v>
      </c>
      <c r="D43" s="11">
        <f t="shared" si="0"/>
        <v>8675185</v>
      </c>
      <c r="E43" s="16">
        <f>INDEX('Data - Charges'!$C$2:$R$53,MATCH($B43,'Data - Charges'!$B$2:$B$53,0),MATCH($H$1,'Data - Charges'!$C$1:$R$1,0))</f>
        <v>910758</v>
      </c>
      <c r="F43" s="5">
        <f t="shared" si="1"/>
        <v>10.498427411058092</v>
      </c>
      <c r="I43" s="9"/>
      <c r="J43" s="9"/>
      <c r="K43" s="9"/>
    </row>
    <row r="44" spans="1:11">
      <c r="A44" s="2" t="s">
        <v>91</v>
      </c>
      <c r="B44" s="2" t="s">
        <v>39</v>
      </c>
      <c r="C44" s="14">
        <f>INDEX('Data - Expenditures'!$C$2:$R$53,MATCH($B44,'Data - Expenditures'!$B$2:$B$53,0),MATCH($H$1,'Data - Expenditures'!$C$1:$R$1,0))</f>
        <v>420206</v>
      </c>
      <c r="D44" s="11">
        <f t="shared" si="0"/>
        <v>439543</v>
      </c>
      <c r="E44" s="16">
        <f>INDEX('Data - Charges'!$C$2:$R$53,MATCH($B44,'Data - Charges'!$B$2:$B$53,0),MATCH($H$1,'Data - Charges'!$C$1:$R$1,0))</f>
        <v>19337</v>
      </c>
      <c r="F44" s="5">
        <f t="shared" si="1"/>
        <v>4.3993420438955919</v>
      </c>
      <c r="I44" s="9"/>
      <c r="J44" s="9"/>
      <c r="K44" s="9"/>
    </row>
    <row r="45" spans="1:11">
      <c r="A45" s="2" t="s">
        <v>92</v>
      </c>
      <c r="B45" s="2" t="s">
        <v>40</v>
      </c>
      <c r="C45" s="14">
        <f>INDEX('Data - Expenditures'!$C$2:$R$53,MATCH($B45,'Data - Expenditures'!$B$2:$B$53,0),MATCH($H$1,'Data - Expenditures'!$C$1:$R$1,0))</f>
        <v>1506033</v>
      </c>
      <c r="D45" s="11">
        <f t="shared" si="0"/>
        <v>1565823</v>
      </c>
      <c r="E45" s="16">
        <f>INDEX('Data - Charges'!$C$2:$R$53,MATCH($B45,'Data - Charges'!$B$2:$B$53,0),MATCH($H$1,'Data - Charges'!$C$1:$R$1,0))</f>
        <v>59790</v>
      </c>
      <c r="F45" s="5">
        <f t="shared" si="1"/>
        <v>3.8184392488806207</v>
      </c>
      <c r="I45" s="9"/>
      <c r="J45" s="9"/>
      <c r="K45" s="9"/>
    </row>
    <row r="46" spans="1:11">
      <c r="A46" s="2" t="s">
        <v>93</v>
      </c>
      <c r="B46" s="2" t="s">
        <v>41</v>
      </c>
      <c r="C46" s="14">
        <f>INDEX('Data - Expenditures'!$C$2:$R$53,MATCH($B46,'Data - Expenditures'!$B$2:$B$53,0),MATCH($H$1,'Data - Expenditures'!$C$1:$R$1,0))</f>
        <v>936401</v>
      </c>
      <c r="D46" s="11">
        <f t="shared" si="0"/>
        <v>945439</v>
      </c>
      <c r="E46" s="16">
        <f>INDEX('Data - Charges'!$C$2:$R$53,MATCH($B46,'Data - Charges'!$B$2:$B$53,0),MATCH($H$1,'Data - Charges'!$C$1:$R$1,0))</f>
        <v>9038</v>
      </c>
      <c r="F46" s="5">
        <f t="shared" si="1"/>
        <v>0.95595802584830958</v>
      </c>
      <c r="I46" s="9"/>
      <c r="J46" s="9"/>
      <c r="K46" s="9"/>
    </row>
    <row r="47" spans="1:11">
      <c r="A47" s="2" t="s">
        <v>94</v>
      </c>
      <c r="B47" s="2" t="s">
        <v>42</v>
      </c>
      <c r="C47" s="14">
        <f>INDEX('Data - Expenditures'!$C$2:$R$53,MATCH($B47,'Data - Expenditures'!$B$2:$B$53,0),MATCH($H$1,'Data - Expenditures'!$C$1:$R$1,0))</f>
        <v>2482426</v>
      </c>
      <c r="D47" s="11">
        <f t="shared" si="0"/>
        <v>2484516</v>
      </c>
      <c r="E47" s="16">
        <f>INDEX('Data - Charges'!$C$2:$R$53,MATCH($B47,'Data - Charges'!$B$2:$B$53,0),MATCH($H$1,'Data - Charges'!$C$1:$R$1,0))</f>
        <v>2090</v>
      </c>
      <c r="F47" s="5">
        <f t="shared" si="1"/>
        <v>8.4121011899299505E-2</v>
      </c>
      <c r="I47" s="9"/>
      <c r="J47" s="9"/>
      <c r="K47" s="9"/>
    </row>
    <row r="48" spans="1:11">
      <c r="A48" s="2" t="s">
        <v>95</v>
      </c>
      <c r="B48" s="2" t="s">
        <v>43</v>
      </c>
      <c r="C48" s="14">
        <f>INDEX('Data - Expenditures'!$C$2:$R$53,MATCH($B48,'Data - Expenditures'!$B$2:$B$53,0),MATCH($H$1,'Data - Expenditures'!$C$1:$R$1,0))</f>
        <v>10071798</v>
      </c>
      <c r="D48" s="11">
        <f t="shared" si="0"/>
        <v>11350602</v>
      </c>
      <c r="E48" s="16">
        <f>INDEX('Data - Charges'!$C$2:$R$53,MATCH($B48,'Data - Charges'!$B$2:$B$53,0),MATCH($H$1,'Data - Charges'!$C$1:$R$1,0))</f>
        <v>1278804</v>
      </c>
      <c r="F48" s="5">
        <f t="shared" si="1"/>
        <v>11.266398028932739</v>
      </c>
      <c r="I48" s="9"/>
      <c r="J48" s="9"/>
      <c r="K48" s="9"/>
    </row>
    <row r="49" spans="1:11">
      <c r="A49" s="2" t="s">
        <v>97</v>
      </c>
      <c r="B49" s="2" t="s">
        <v>45</v>
      </c>
      <c r="C49" s="14">
        <f>INDEX('Data - Expenditures'!$C$2:$R$53,MATCH($B49,'Data - Expenditures'!$B$2:$B$53,0),MATCH($H$1,'Data - Expenditures'!$C$1:$R$1,0))</f>
        <v>1924087</v>
      </c>
      <c r="D49" s="11">
        <f t="shared" si="0"/>
        <v>1961724</v>
      </c>
      <c r="E49" s="16">
        <f>INDEX('Data - Charges'!$C$2:$R$53,MATCH($B49,'Data - Charges'!$B$2:$B$53,0),MATCH($H$1,'Data - Charges'!$C$1:$R$1,0))</f>
        <v>37637</v>
      </c>
      <c r="F49" s="5">
        <f t="shared" si="1"/>
        <v>1.918567545689404</v>
      </c>
      <c r="I49" s="9"/>
      <c r="J49" s="9"/>
      <c r="K49" s="9"/>
    </row>
    <row r="50" spans="1:11">
      <c r="A50" s="2" t="s">
        <v>98</v>
      </c>
      <c r="B50" s="2" t="s">
        <v>46</v>
      </c>
      <c r="C50" s="14">
        <f>INDEX('Data - Expenditures'!$C$2:$R$53,MATCH($B50,'Data - Expenditures'!$B$2:$B$53,0),MATCH($H$1,'Data - Expenditures'!$C$1:$R$1,0))</f>
        <v>668676</v>
      </c>
      <c r="D50" s="11">
        <f t="shared" si="0"/>
        <v>671550</v>
      </c>
      <c r="E50" s="16">
        <f>INDEX('Data - Charges'!$C$2:$R$53,MATCH($B50,'Data - Charges'!$B$2:$B$53,0),MATCH($H$1,'Data - Charges'!$C$1:$R$1,0))</f>
        <v>2874</v>
      </c>
      <c r="F50" s="5">
        <f t="shared" si="1"/>
        <v>0.42796515523788248</v>
      </c>
      <c r="I50" s="9"/>
      <c r="J50" s="9"/>
      <c r="K50" s="9"/>
    </row>
    <row r="51" spans="1:11">
      <c r="A51" s="2" t="s">
        <v>99</v>
      </c>
      <c r="B51" s="2" t="s">
        <v>47</v>
      </c>
      <c r="C51" s="14">
        <f>INDEX('Data - Expenditures'!$C$2:$R$53,MATCH($B51,'Data - Expenditures'!$B$2:$B$53,0),MATCH($H$1,'Data - Expenditures'!$C$1:$R$1,0))</f>
        <v>4015611</v>
      </c>
      <c r="D51" s="11">
        <f t="shared" si="0"/>
        <v>4248038</v>
      </c>
      <c r="E51" s="16">
        <f>INDEX('Data - Charges'!$C$2:$R$53,MATCH($B51,'Data - Charges'!$B$2:$B$53,0),MATCH($H$1,'Data - Charges'!$C$1:$R$1,0))</f>
        <v>232427</v>
      </c>
      <c r="F51" s="5">
        <f t="shared" si="1"/>
        <v>5.4713964423105441</v>
      </c>
      <c r="I51" s="9"/>
      <c r="J51" s="9"/>
      <c r="K51" s="9"/>
    </row>
    <row r="52" spans="1:11">
      <c r="A52" s="2" t="s">
        <v>100</v>
      </c>
      <c r="B52" s="2" t="s">
        <v>48</v>
      </c>
      <c r="C52" s="14">
        <f>INDEX('Data - Expenditures'!$C$2:$R$53,MATCH($B52,'Data - Expenditures'!$B$2:$B$53,0),MATCH($H$1,'Data - Expenditures'!$C$1:$R$1,0))</f>
        <v>3828096</v>
      </c>
      <c r="D52" s="11">
        <f t="shared" si="0"/>
        <v>4134821</v>
      </c>
      <c r="E52" s="16">
        <f>INDEX('Data - Charges'!$C$2:$R$53,MATCH($B52,'Data - Charges'!$B$2:$B$53,0),MATCH($H$1,'Data - Charges'!$C$1:$R$1,0))</f>
        <v>306725</v>
      </c>
      <c r="F52" s="5">
        <f t="shared" si="1"/>
        <v>7.4180962126292771</v>
      </c>
      <c r="I52" s="9"/>
      <c r="J52" s="9"/>
      <c r="K52" s="9"/>
    </row>
    <row r="53" spans="1:11">
      <c r="A53" s="2" t="s">
        <v>101</v>
      </c>
      <c r="B53" s="2" t="s">
        <v>49</v>
      </c>
      <c r="C53" s="14">
        <f>INDEX('Data - Expenditures'!$C$2:$R$53,MATCH($B53,'Data - Expenditures'!$B$2:$B$53,0),MATCH($H$1,'Data - Expenditures'!$C$1:$R$1,0))</f>
        <v>1194061</v>
      </c>
      <c r="D53" s="11">
        <f t="shared" si="0"/>
        <v>1294001</v>
      </c>
      <c r="E53" s="16">
        <f>INDEX('Data - Charges'!$C$2:$R$53,MATCH($B53,'Data - Charges'!$B$2:$B$53,0),MATCH($H$1,'Data - Charges'!$C$1:$R$1,0))</f>
        <v>99940</v>
      </c>
      <c r="F53" s="5">
        <f t="shared" si="1"/>
        <v>7.723332516744577</v>
      </c>
      <c r="I53" s="9"/>
      <c r="J53" s="9"/>
      <c r="K53" s="9"/>
    </row>
    <row r="54" spans="1:11">
      <c r="A54" s="2" t="s">
        <v>102</v>
      </c>
      <c r="B54" s="2" t="s">
        <v>50</v>
      </c>
      <c r="C54" s="14">
        <f>INDEX('Data - Expenditures'!$C$2:$R$53,MATCH($B54,'Data - Expenditures'!$B$2:$B$53,0),MATCH($H$1,'Data - Expenditures'!$C$1:$R$1,0))</f>
        <v>3668271</v>
      </c>
      <c r="D54" s="11">
        <f t="shared" si="0"/>
        <v>3822929</v>
      </c>
      <c r="E54" s="16">
        <f>INDEX('Data - Charges'!$C$2:$R$53,MATCH($B54,'Data - Charges'!$B$2:$B$53,0),MATCH($H$1,'Data - Charges'!$C$1:$R$1,0))</f>
        <v>154658</v>
      </c>
      <c r="F54" s="5">
        <f t="shared" si="1"/>
        <v>4.0455368122191127</v>
      </c>
      <c r="I54" s="9"/>
      <c r="J54" s="9"/>
      <c r="K54" s="9"/>
    </row>
    <row r="55" spans="1:11">
      <c r="A55" s="3" t="s">
        <v>103</v>
      </c>
      <c r="B55" s="3" t="s">
        <v>51</v>
      </c>
      <c r="C55" s="15">
        <f>INDEX('Data - Expenditures'!$C$2:$R$53,MATCH($B55,'Data - Expenditures'!$B$2:$B$53,0),MATCH($H$1,'Data - Expenditures'!$C$1:$R$1,0))</f>
        <v>749043</v>
      </c>
      <c r="D55" s="12">
        <f t="shared" si="0"/>
        <v>759894</v>
      </c>
      <c r="E55" s="17">
        <f>INDEX('Data - Charges'!$C$2:$R$53,MATCH($B55,'Data - Charges'!$B$2:$B$53,0),MATCH($H$1,'Data - Charges'!$C$1:$R$1,0))</f>
        <v>10851</v>
      </c>
      <c r="F55" s="6">
        <f t="shared" si="1"/>
        <v>1.427962321060569</v>
      </c>
      <c r="I55" s="9"/>
      <c r="J55" s="9"/>
      <c r="K55" s="9"/>
    </row>
    <row r="56" spans="1:11" ht="15" customHeight="1">
      <c r="A56" s="43" t="s">
        <v>117</v>
      </c>
      <c r="B56" s="44"/>
      <c r="C56" s="45"/>
      <c r="D56" s="45"/>
      <c r="E56" s="45"/>
      <c r="F56" s="46"/>
    </row>
    <row r="57" spans="1:11">
      <c r="A57" s="47"/>
      <c r="B57" s="45"/>
      <c r="C57" s="45"/>
      <c r="D57" s="45"/>
      <c r="E57" s="45"/>
      <c r="F57" s="46"/>
    </row>
    <row r="58" spans="1:11">
      <c r="A58" s="47"/>
      <c r="B58" s="45"/>
      <c r="C58" s="45"/>
      <c r="D58" s="45"/>
      <c r="E58" s="45"/>
      <c r="F58" s="46"/>
    </row>
    <row r="59" spans="1:11">
      <c r="A59" s="47"/>
      <c r="B59" s="45"/>
      <c r="C59" s="45"/>
      <c r="D59" s="45"/>
      <c r="E59" s="45"/>
      <c r="F59" s="46"/>
    </row>
    <row r="60" spans="1:11">
      <c r="A60" s="47"/>
      <c r="B60" s="45"/>
      <c r="C60" s="45"/>
      <c r="D60" s="45"/>
      <c r="E60" s="45"/>
      <c r="F60" s="46"/>
    </row>
    <row r="61" spans="1:11">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40" workbookViewId="0">
      <selection activeCell="D29" sqref="D29"/>
    </sheetView>
  </sheetViews>
  <sheetFormatPr defaultColWidth="11.42578125" defaultRowHeight="15"/>
  <cols>
    <col min="1" max="1" width="5.5703125" bestFit="1" customWidth="1"/>
    <col min="2" max="2" width="18.7109375" bestFit="1" customWidth="1"/>
    <col min="3" max="3" width="19.7109375" customWidth="1"/>
    <col min="4" max="4" width="17.85546875" style="26" bestFit="1" customWidth="1"/>
    <col min="5" max="5" width="11.5703125" bestFit="1" customWidth="1"/>
    <col min="6" max="6" width="20.140625" customWidth="1"/>
    <col min="11" max="11" width="11.85546875" bestFit="1" customWidth="1"/>
  </cols>
  <sheetData>
    <row r="1" spans="1:8">
      <c r="A1" s="51" t="s">
        <v>120</v>
      </c>
      <c r="B1" s="52"/>
      <c r="C1" s="52"/>
      <c r="D1" s="52"/>
      <c r="E1" s="52"/>
      <c r="F1" s="53"/>
      <c r="H1" t="s">
        <v>115</v>
      </c>
    </row>
    <row r="2" spans="1:8">
      <c r="A2" s="40" t="s">
        <v>114</v>
      </c>
      <c r="B2" s="41"/>
      <c r="C2" s="41"/>
      <c r="D2" s="41"/>
      <c r="E2" s="41"/>
      <c r="F2" s="42"/>
    </row>
    <row r="3" spans="1:8" ht="30" customHeight="1">
      <c r="A3" s="18" t="s">
        <v>104</v>
      </c>
      <c r="B3" s="18" t="s">
        <v>105</v>
      </c>
      <c r="C3" s="18" t="s">
        <v>112</v>
      </c>
      <c r="D3" s="22" t="s">
        <v>113</v>
      </c>
      <c r="E3" s="18" t="s">
        <v>111</v>
      </c>
      <c r="F3" s="18" t="s">
        <v>110</v>
      </c>
    </row>
    <row r="4" spans="1:8">
      <c r="A4" s="1" t="s">
        <v>96</v>
      </c>
      <c r="B4" s="1" t="s">
        <v>44</v>
      </c>
      <c r="C4" s="13">
        <f>INDEX('Data - Expenditures'!$C$2:$R$53,MATCH($B4,'Data - Expenditures'!$B$2:$B$53,0),MATCH($H$1,'Data - Expenditures'!$C$1:$R$1,0))</f>
        <v>46035124</v>
      </c>
      <c r="D4" s="23">
        <f>C4+E4</f>
        <v>60563396</v>
      </c>
      <c r="E4" s="13">
        <f>INDEX('Data - Charges'!$C$2:$R$53,MATCH($B4,'Data - Charges'!$B$2:$B$53,0),MATCH($H$1,'Data - Charges'!$C$1:$R$1,0))</f>
        <v>14528272</v>
      </c>
      <c r="F4" s="4">
        <f>E4/D4*100</f>
        <v>23.988535913673005</v>
      </c>
    </row>
    <row r="5" spans="1:8">
      <c r="A5" s="2" t="s">
        <v>52</v>
      </c>
      <c r="B5" s="2" t="s">
        <v>0</v>
      </c>
      <c r="C5" s="14">
        <f>INDEX('Data - Expenditures'!$C$2:$R$53,MATCH($B5,'Data - Expenditures'!$B$2:$B$53,0),MATCH($H$1,'Data - Expenditures'!$C$1:$R$1,0))</f>
        <v>71238</v>
      </c>
      <c r="D5" s="24">
        <f>C5+E5</f>
        <v>76528</v>
      </c>
      <c r="E5" s="16">
        <f>INDEX('Data - Charges'!$C$2:$R$53,MATCH($B5,'Data - Charges'!$B$2:$B$53,0),MATCH($H$1,'Data - Charges'!$C$1:$R$1,0))</f>
        <v>5290</v>
      </c>
      <c r="F5" s="5">
        <f>E5/D5*100</f>
        <v>6.9125026134225385</v>
      </c>
    </row>
    <row r="6" spans="1:8">
      <c r="A6" s="2" t="s">
        <v>53</v>
      </c>
      <c r="B6" s="2" t="s">
        <v>1</v>
      </c>
      <c r="C6" s="14">
        <f>INDEX('Data - Expenditures'!$C$2:$R$53,MATCH($B6,'Data - Expenditures'!$B$2:$B$53,0),MATCH($H$1,'Data - Expenditures'!$C$1:$R$1,0))</f>
        <v>53455</v>
      </c>
      <c r="D6" s="24">
        <f t="shared" ref="D6:D55" si="0">C6+E6</f>
        <v>60318</v>
      </c>
      <c r="E6" s="16">
        <f>INDEX('Data - Charges'!$C$2:$R$53,MATCH($B6,'Data - Charges'!$B$2:$B$53,0),MATCH($H$1,'Data - Charges'!$C$1:$R$1,0))</f>
        <v>6863</v>
      </c>
      <c r="F6" s="5">
        <f t="shared" ref="F6:F55" si="1">E6/D6*100</f>
        <v>11.378029775523062</v>
      </c>
    </row>
    <row r="7" spans="1:8">
      <c r="A7" s="2" t="s">
        <v>54</v>
      </c>
      <c r="B7" s="2" t="s">
        <v>2</v>
      </c>
      <c r="C7" s="14">
        <f>INDEX('Data - Expenditures'!$C$2:$R$53,MATCH($B7,'Data - Expenditures'!$B$2:$B$53,0),MATCH($H$1,'Data - Expenditures'!$C$1:$R$1,0))</f>
        <v>576438</v>
      </c>
      <c r="D7" s="24">
        <f t="shared" si="0"/>
        <v>711267</v>
      </c>
      <c r="E7" s="16">
        <f>INDEX('Data - Charges'!$C$2:$R$53,MATCH($B7,'Data - Charges'!$B$2:$B$53,0),MATCH($H$1,'Data - Charges'!$C$1:$R$1,0))</f>
        <v>134829</v>
      </c>
      <c r="F7" s="5">
        <f>E7/D7*100</f>
        <v>18.956172576542986</v>
      </c>
    </row>
    <row r="8" spans="1:8">
      <c r="A8" s="2" t="s">
        <v>55</v>
      </c>
      <c r="B8" s="2" t="s">
        <v>3</v>
      </c>
      <c r="C8" s="14">
        <f>INDEX('Data - Expenditures'!$C$2:$R$53,MATCH($B8,'Data - Expenditures'!$B$2:$B$53,0),MATCH($H$1,'Data - Expenditures'!$C$1:$R$1,0))</f>
        <v>24227</v>
      </c>
      <c r="D8" s="24">
        <f t="shared" si="0"/>
        <v>27584</v>
      </c>
      <c r="E8" s="16">
        <f>INDEX('Data - Charges'!$C$2:$R$53,MATCH($B8,'Data - Charges'!$B$2:$B$53,0),MATCH($H$1,'Data - Charges'!$C$1:$R$1,0))</f>
        <v>3357</v>
      </c>
      <c r="F8" s="5">
        <f t="shared" si="1"/>
        <v>12.170098607888631</v>
      </c>
    </row>
    <row r="9" spans="1:8">
      <c r="A9" s="2" t="s">
        <v>56</v>
      </c>
      <c r="B9" s="2" t="s">
        <v>4</v>
      </c>
      <c r="C9" s="14">
        <f>INDEX('Data - Expenditures'!$C$2:$R$53,MATCH($B9,'Data - Expenditures'!$B$2:$B$53,0),MATCH($H$1,'Data - Expenditures'!$C$1:$R$1,0))</f>
        <v>8196503</v>
      </c>
      <c r="D9" s="24">
        <f t="shared" si="0"/>
        <v>10180899</v>
      </c>
      <c r="E9" s="16">
        <f>INDEX('Data - Charges'!$C$2:$R$53,MATCH($B9,'Data - Charges'!$B$2:$B$53,0),MATCH($H$1,'Data - Charges'!$C$1:$R$1,0))</f>
        <v>1984396</v>
      </c>
      <c r="F9" s="5">
        <f t="shared" si="1"/>
        <v>19.491363189046467</v>
      </c>
    </row>
    <row r="10" spans="1:8">
      <c r="A10" s="2" t="s">
        <v>57</v>
      </c>
      <c r="B10" s="2" t="s">
        <v>5</v>
      </c>
      <c r="C10" s="14">
        <f>INDEX('Data - Expenditures'!$C$2:$R$53,MATCH($B10,'Data - Expenditures'!$B$2:$B$53,0),MATCH($H$1,'Data - Expenditures'!$C$1:$R$1,0))</f>
        <v>952966</v>
      </c>
      <c r="D10" s="24">
        <f t="shared" si="0"/>
        <v>1092870</v>
      </c>
      <c r="E10" s="16">
        <f>INDEX('Data - Charges'!$C$2:$R$53,MATCH($B10,'Data - Charges'!$B$2:$B$53,0),MATCH($H$1,'Data - Charges'!$C$1:$R$1,0))</f>
        <v>139904</v>
      </c>
      <c r="F10" s="5">
        <f t="shared" si="1"/>
        <v>12.801522596466185</v>
      </c>
    </row>
    <row r="11" spans="1:8">
      <c r="A11" s="2" t="s">
        <v>58</v>
      </c>
      <c r="B11" s="2" t="s">
        <v>6</v>
      </c>
      <c r="C11" s="14">
        <f>INDEX('Data - Expenditures'!$C$2:$R$53,MATCH($B11,'Data - Expenditures'!$B$2:$B$53,0),MATCH($H$1,'Data - Expenditures'!$C$1:$R$1,0))</f>
        <v>662214</v>
      </c>
      <c r="D11" s="24">
        <f t="shared" si="0"/>
        <v>715503</v>
      </c>
      <c r="E11" s="16">
        <f>INDEX('Data - Charges'!$C$2:$R$53,MATCH($B11,'Data - Charges'!$B$2:$B$53,0),MATCH($H$1,'Data - Charges'!$C$1:$R$1,0))</f>
        <v>53289</v>
      </c>
      <c r="F11" s="5">
        <f t="shared" si="1"/>
        <v>7.4477675146016162</v>
      </c>
    </row>
    <row r="12" spans="1:8">
      <c r="A12" s="2" t="s">
        <v>59</v>
      </c>
      <c r="B12" s="2" t="s">
        <v>7</v>
      </c>
      <c r="C12" s="14">
        <f>INDEX('Data - Expenditures'!$C$2:$R$53,MATCH($B12,'Data - Expenditures'!$B$2:$B$53,0),MATCH($H$1,'Data - Expenditures'!$C$1:$R$1,0))</f>
        <v>119050</v>
      </c>
      <c r="D12" s="24">
        <f t="shared" si="0"/>
        <v>135912</v>
      </c>
      <c r="E12" s="16">
        <f>INDEX('Data - Charges'!$C$2:$R$53,MATCH($B12,'Data - Charges'!$B$2:$B$53,0),MATCH($H$1,'Data - Charges'!$C$1:$R$1,0))</f>
        <v>16862</v>
      </c>
      <c r="F12" s="5">
        <f t="shared" si="1"/>
        <v>12.406557184060274</v>
      </c>
    </row>
    <row r="13" spans="1:8">
      <c r="A13" s="2" t="s">
        <v>60</v>
      </c>
      <c r="B13" s="2" t="s">
        <v>8</v>
      </c>
      <c r="C13" s="14">
        <f>INDEX('Data - Expenditures'!$C$2:$R$53,MATCH($B13,'Data - Expenditures'!$B$2:$B$53,0),MATCH($H$1,'Data - Expenditures'!$C$1:$R$1,0))</f>
        <v>1362209</v>
      </c>
      <c r="D13" s="24">
        <f t="shared" si="0"/>
        <v>2266312</v>
      </c>
      <c r="E13" s="16">
        <f>INDEX('Data - Charges'!$C$2:$R$53,MATCH($B13,'Data - Charges'!$B$2:$B$53,0),MATCH($H$1,'Data - Charges'!$C$1:$R$1,0))</f>
        <v>904103</v>
      </c>
      <c r="F13" s="5">
        <f t="shared" si="1"/>
        <v>39.893139161774727</v>
      </c>
    </row>
    <row r="14" spans="1:8">
      <c r="A14" s="2" t="s">
        <v>61</v>
      </c>
      <c r="B14" s="2" t="s">
        <v>9</v>
      </c>
      <c r="C14" s="14">
        <f>INDEX('Data - Expenditures'!$C$2:$R$53,MATCH($B14,'Data - Expenditures'!$B$2:$B$53,0),MATCH($H$1,'Data - Expenditures'!$C$1:$R$1,0))</f>
        <v>1383345</v>
      </c>
      <c r="D14" s="24">
        <f t="shared" si="0"/>
        <v>1686418</v>
      </c>
      <c r="E14" s="16">
        <f>INDEX('Data - Charges'!$C$2:$R$53,MATCH($B14,'Data - Charges'!$B$2:$B$53,0),MATCH($H$1,'Data - Charges'!$C$1:$R$1,0))</f>
        <v>303073</v>
      </c>
      <c r="F14" s="5">
        <f t="shared" si="1"/>
        <v>17.971404479790895</v>
      </c>
    </row>
    <row r="15" spans="1:8">
      <c r="A15" s="2" t="s">
        <v>62</v>
      </c>
      <c r="B15" s="2" t="s">
        <v>10</v>
      </c>
      <c r="C15" s="14">
        <f>INDEX('Data - Expenditures'!$C$2:$R$53,MATCH($B15,'Data - Expenditures'!$B$2:$B$53,0),MATCH($H$1,'Data - Expenditures'!$C$1:$R$1,0))</f>
        <v>547604</v>
      </c>
      <c r="D15" s="24">
        <f t="shared" si="0"/>
        <v>721648</v>
      </c>
      <c r="E15" s="16">
        <f>INDEX('Data - Charges'!$C$2:$R$53,MATCH($B15,'Data - Charges'!$B$2:$B$53,0),MATCH($H$1,'Data - Charges'!$C$1:$R$1,0))</f>
        <v>174044</v>
      </c>
      <c r="F15" s="5">
        <f t="shared" si="1"/>
        <v>24.117575327583531</v>
      </c>
    </row>
    <row r="16" spans="1:8">
      <c r="A16" s="2" t="s">
        <v>63</v>
      </c>
      <c r="B16" s="2" t="s">
        <v>11</v>
      </c>
      <c r="C16" s="14">
        <f>INDEX('Data - Expenditures'!$C$2:$R$53,MATCH($B16,'Data - Expenditures'!$B$2:$B$53,0),MATCH($H$1,'Data - Expenditures'!$C$1:$R$1,0))</f>
        <v>587990</v>
      </c>
      <c r="D16" s="24">
        <f t="shared" si="0"/>
        <v>647107</v>
      </c>
      <c r="E16" s="16">
        <f>INDEX('Data - Charges'!$C$2:$R$53,MATCH($B16,'Data - Charges'!$B$2:$B$53,0),MATCH($H$1,'Data - Charges'!$C$1:$R$1,0))</f>
        <v>59117</v>
      </c>
      <c r="F16" s="5">
        <f t="shared" si="1"/>
        <v>9.1355834506503566</v>
      </c>
    </row>
    <row r="17" spans="1:6">
      <c r="A17" s="2" t="s">
        <v>64</v>
      </c>
      <c r="B17" s="2" t="s">
        <v>12</v>
      </c>
      <c r="C17" s="14">
        <f>INDEX('Data - Expenditures'!$C$2:$R$53,MATCH($B17,'Data - Expenditures'!$B$2:$B$53,0),MATCH($H$1,'Data - Expenditures'!$C$1:$R$1,0))</f>
        <v>13720</v>
      </c>
      <c r="D17" s="24">
        <f t="shared" si="0"/>
        <v>16882</v>
      </c>
      <c r="E17" s="16">
        <f>INDEX('Data - Charges'!$C$2:$R$53,MATCH($B17,'Data - Charges'!$B$2:$B$53,0),MATCH($H$1,'Data - Charges'!$C$1:$R$1,0))</f>
        <v>3162</v>
      </c>
      <c r="F17" s="5">
        <f t="shared" si="1"/>
        <v>18.730008292856297</v>
      </c>
    </row>
    <row r="18" spans="1:6">
      <c r="A18" s="2" t="s">
        <v>65</v>
      </c>
      <c r="B18" s="2" t="s">
        <v>13</v>
      </c>
      <c r="C18" s="14">
        <f>INDEX('Data - Expenditures'!$C$2:$R$53,MATCH($B18,'Data - Expenditures'!$B$2:$B$53,0),MATCH($H$1,'Data - Expenditures'!$C$1:$R$1,0))</f>
        <v>2531758</v>
      </c>
      <c r="D18" s="24">
        <f t="shared" si="0"/>
        <v>3438357</v>
      </c>
      <c r="E18" s="16">
        <f>INDEX('Data - Charges'!$C$2:$R$53,MATCH($B18,'Data - Charges'!$B$2:$B$53,0),MATCH($H$1,'Data - Charges'!$C$1:$R$1,0))</f>
        <v>906599</v>
      </c>
      <c r="F18" s="5">
        <f t="shared" si="1"/>
        <v>26.367215504381893</v>
      </c>
    </row>
    <row r="19" spans="1:6">
      <c r="A19" s="2" t="s">
        <v>66</v>
      </c>
      <c r="B19" s="2" t="s">
        <v>14</v>
      </c>
      <c r="C19" s="14">
        <f>INDEX('Data - Expenditures'!$C$2:$R$53,MATCH($B19,'Data - Expenditures'!$B$2:$B$53,0),MATCH($H$1,'Data - Expenditures'!$C$1:$R$1,0))</f>
        <v>135964</v>
      </c>
      <c r="D19" s="24">
        <f t="shared" si="0"/>
        <v>182052</v>
      </c>
      <c r="E19" s="16">
        <f>INDEX('Data - Charges'!$C$2:$R$53,MATCH($B19,'Data - Charges'!$B$2:$B$53,0),MATCH($H$1,'Data - Charges'!$C$1:$R$1,0))</f>
        <v>46088</v>
      </c>
      <c r="F19" s="5">
        <f t="shared" si="1"/>
        <v>25.315843824841256</v>
      </c>
    </row>
    <row r="20" spans="1:6">
      <c r="A20" s="2" t="s">
        <v>67</v>
      </c>
      <c r="B20" s="2" t="s">
        <v>15</v>
      </c>
      <c r="C20" s="14">
        <f>INDEX('Data - Expenditures'!$C$2:$R$53,MATCH($B20,'Data - Expenditures'!$B$2:$B$53,0),MATCH($H$1,'Data - Expenditures'!$C$1:$R$1,0))</f>
        <v>87237</v>
      </c>
      <c r="D20" s="24">
        <f t="shared" si="0"/>
        <v>112541</v>
      </c>
      <c r="E20" s="16">
        <f>INDEX('Data - Charges'!$C$2:$R$53,MATCH($B20,'Data - Charges'!$B$2:$B$53,0),MATCH($H$1,'Data - Charges'!$C$1:$R$1,0))</f>
        <v>25304</v>
      </c>
      <c r="F20" s="5">
        <f t="shared" si="1"/>
        <v>22.484250184377249</v>
      </c>
    </row>
    <row r="21" spans="1:6">
      <c r="A21" s="2" t="s">
        <v>68</v>
      </c>
      <c r="B21" s="2" t="s">
        <v>16</v>
      </c>
      <c r="C21" s="14">
        <f>INDEX('Data - Expenditures'!$C$2:$R$53,MATCH($B21,'Data - Expenditures'!$B$2:$B$53,0),MATCH($H$1,'Data - Expenditures'!$C$1:$R$1,0))</f>
        <v>40575</v>
      </c>
      <c r="D21" s="24">
        <f t="shared" si="0"/>
        <v>46614</v>
      </c>
      <c r="E21" s="16">
        <f>INDEX('Data - Charges'!$C$2:$R$53,MATCH($B21,'Data - Charges'!$B$2:$B$53,0),MATCH($H$1,'Data - Charges'!$C$1:$R$1,0))</f>
        <v>6039</v>
      </c>
      <c r="F21" s="5">
        <f t="shared" si="1"/>
        <v>12.955335306989316</v>
      </c>
    </row>
    <row r="22" spans="1:6">
      <c r="A22" s="2" t="s">
        <v>69</v>
      </c>
      <c r="B22" s="2" t="s">
        <v>17</v>
      </c>
      <c r="C22" s="14">
        <f>INDEX('Data - Expenditures'!$C$2:$R$53,MATCH($B22,'Data - Expenditures'!$B$2:$B$53,0),MATCH($H$1,'Data - Expenditures'!$C$1:$R$1,0))</f>
        <v>120180</v>
      </c>
      <c r="D22" s="24">
        <f t="shared" si="0"/>
        <v>142552</v>
      </c>
      <c r="E22" s="16">
        <f>INDEX('Data - Charges'!$C$2:$R$53,MATCH($B22,'Data - Charges'!$B$2:$B$53,0),MATCH($H$1,'Data - Charges'!$C$1:$R$1,0))</f>
        <v>22372</v>
      </c>
      <c r="F22" s="5">
        <f t="shared" si="1"/>
        <v>15.693922217857342</v>
      </c>
    </row>
    <row r="23" spans="1:6">
      <c r="A23" s="2" t="s">
        <v>70</v>
      </c>
      <c r="B23" s="2" t="s">
        <v>18</v>
      </c>
      <c r="C23" s="14">
        <f>INDEX('Data - Expenditures'!$C$2:$R$53,MATCH($B23,'Data - Expenditures'!$B$2:$B$53,0),MATCH($H$1,'Data - Expenditures'!$C$1:$R$1,0))</f>
        <v>188454</v>
      </c>
      <c r="D23" s="24">
        <f t="shared" si="0"/>
        <v>215413</v>
      </c>
      <c r="E23" s="16">
        <f>INDEX('Data - Charges'!$C$2:$R$53,MATCH($B23,'Data - Charges'!$B$2:$B$53,0),MATCH($H$1,'Data - Charges'!$C$1:$R$1,0))</f>
        <v>26959</v>
      </c>
      <c r="F23" s="5">
        <f t="shared" si="1"/>
        <v>12.515029269357003</v>
      </c>
    </row>
    <row r="24" spans="1:6">
      <c r="A24" s="2" t="s">
        <v>71</v>
      </c>
      <c r="B24" s="2" t="s">
        <v>19</v>
      </c>
      <c r="C24" s="14">
        <f>INDEX('Data - Expenditures'!$C$2:$R$53,MATCH($B24,'Data - Expenditures'!$B$2:$B$53,0),MATCH($H$1,'Data - Expenditures'!$C$1:$R$1,0))</f>
        <v>12932</v>
      </c>
      <c r="D24" s="24">
        <f t="shared" si="0"/>
        <v>16392</v>
      </c>
      <c r="E24" s="16">
        <f>INDEX('Data - Charges'!$C$2:$R$53,MATCH($B24,'Data - Charges'!$B$2:$B$53,0),MATCH($H$1,'Data - Charges'!$C$1:$R$1,0))</f>
        <v>3460</v>
      </c>
      <c r="F24" s="5">
        <f t="shared" si="1"/>
        <v>21.107857491459249</v>
      </c>
    </row>
    <row r="25" spans="1:6">
      <c r="A25" s="2" t="s">
        <v>72</v>
      </c>
      <c r="B25" s="2" t="s">
        <v>20</v>
      </c>
      <c r="C25" s="14">
        <f>INDEX('Data - Expenditures'!$C$2:$R$53,MATCH($B25,'Data - Expenditures'!$B$2:$B$53,0),MATCH($H$1,'Data - Expenditures'!$C$1:$R$1,0))</f>
        <v>1014365</v>
      </c>
      <c r="D25" s="24">
        <f t="shared" si="0"/>
        <v>1181585</v>
      </c>
      <c r="E25" s="16">
        <f>INDEX('Data - Charges'!$C$2:$R$53,MATCH($B25,'Data - Charges'!$B$2:$B$53,0),MATCH($H$1,'Data - Charges'!$C$1:$R$1,0))</f>
        <v>167220</v>
      </c>
      <c r="F25" s="5">
        <f t="shared" si="1"/>
        <v>14.152176948759504</v>
      </c>
    </row>
    <row r="26" spans="1:6">
      <c r="A26" s="2" t="s">
        <v>73</v>
      </c>
      <c r="B26" s="2" t="s">
        <v>21</v>
      </c>
      <c r="C26" s="14">
        <f>INDEX('Data - Expenditures'!$C$2:$R$53,MATCH($B26,'Data - Expenditures'!$B$2:$B$53,0),MATCH($H$1,'Data - Expenditures'!$C$1:$R$1,0))</f>
        <v>1558608</v>
      </c>
      <c r="D26" s="24">
        <f t="shared" si="0"/>
        <v>2162136</v>
      </c>
      <c r="E26" s="16">
        <f>INDEX('Data - Charges'!$C$2:$R$53,MATCH($B26,'Data - Charges'!$B$2:$B$53,0),MATCH($H$1,'Data - Charges'!$C$1:$R$1,0))</f>
        <v>603528</v>
      </c>
      <c r="F26" s="5">
        <f t="shared" si="1"/>
        <v>27.913507753443817</v>
      </c>
    </row>
    <row r="27" spans="1:6">
      <c r="A27" s="2" t="s">
        <v>74</v>
      </c>
      <c r="B27" s="2" t="s">
        <v>22</v>
      </c>
      <c r="C27" s="14">
        <f>INDEX('Data - Expenditures'!$C$2:$R$53,MATCH($B27,'Data - Expenditures'!$B$2:$B$53,0),MATCH($H$1,'Data - Expenditures'!$C$1:$R$1,0))</f>
        <v>526953</v>
      </c>
      <c r="D27" s="24">
        <f t="shared" si="0"/>
        <v>612030</v>
      </c>
      <c r="E27" s="16">
        <f>INDEX('Data - Charges'!$C$2:$R$53,MATCH($B27,'Data - Charges'!$B$2:$B$53,0),MATCH($H$1,'Data - Charges'!$C$1:$R$1,0))</f>
        <v>85077</v>
      </c>
      <c r="F27" s="5">
        <f t="shared" si="1"/>
        <v>13.900789177001126</v>
      </c>
    </row>
    <row r="28" spans="1:6">
      <c r="A28" s="2" t="s">
        <v>75</v>
      </c>
      <c r="B28" s="2" t="s">
        <v>23</v>
      </c>
      <c r="C28" s="14">
        <f>INDEX('Data - Expenditures'!$C$2:$R$53,MATCH($B28,'Data - Expenditures'!$B$2:$B$53,0),MATCH($H$1,'Data - Expenditures'!$C$1:$R$1,0))</f>
        <v>289411</v>
      </c>
      <c r="D28" s="24">
        <f t="shared" si="0"/>
        <v>310614</v>
      </c>
      <c r="E28" s="16">
        <f>INDEX('Data - Charges'!$C$2:$R$53,MATCH($B28,'Data - Charges'!$B$2:$B$53,0),MATCH($H$1,'Data - Charges'!$C$1:$R$1,0))</f>
        <v>21203</v>
      </c>
      <c r="F28" s="5">
        <f t="shared" si="1"/>
        <v>6.8261572240787602</v>
      </c>
    </row>
    <row r="29" spans="1:6">
      <c r="A29" s="2" t="s">
        <v>76</v>
      </c>
      <c r="B29" s="2" t="s">
        <v>24</v>
      </c>
      <c r="C29" s="14">
        <f>INDEX('Data - Expenditures'!$C$2:$R$53,MATCH($B29,'Data - Expenditures'!$B$2:$B$53,0),MATCH($H$1,'Data - Expenditures'!$C$1:$R$1,0))</f>
        <v>15035</v>
      </c>
      <c r="D29" s="24">
        <f t="shared" si="0"/>
        <v>16463</v>
      </c>
      <c r="E29" s="16">
        <f>INDEX('Data - Charges'!$C$2:$R$53,MATCH($B29,'Data - Charges'!$B$2:$B$53,0),MATCH($H$1,'Data - Charges'!$C$1:$R$1,0))</f>
        <v>1428</v>
      </c>
      <c r="F29" s="5">
        <f t="shared" si="1"/>
        <v>8.673996233979226</v>
      </c>
    </row>
    <row r="30" spans="1:6">
      <c r="A30" s="2" t="s">
        <v>77</v>
      </c>
      <c r="B30" s="2" t="s">
        <v>25</v>
      </c>
      <c r="C30" s="14">
        <f>INDEX('Data - Expenditures'!$C$2:$R$53,MATCH($B30,'Data - Expenditures'!$B$2:$B$53,0),MATCH($H$1,'Data - Expenditures'!$C$1:$R$1,0))</f>
        <v>348088</v>
      </c>
      <c r="D30" s="24">
        <f t="shared" si="0"/>
        <v>420782</v>
      </c>
      <c r="E30" s="16">
        <f>INDEX('Data - Charges'!$C$2:$R$53,MATCH($B30,'Data - Charges'!$B$2:$B$53,0),MATCH($H$1,'Data - Charges'!$C$1:$R$1,0))</f>
        <v>72694</v>
      </c>
      <c r="F30" s="5">
        <f t="shared" si="1"/>
        <v>17.275929103431231</v>
      </c>
    </row>
    <row r="31" spans="1:6">
      <c r="A31" s="2" t="s">
        <v>78</v>
      </c>
      <c r="B31" s="2" t="s">
        <v>26</v>
      </c>
      <c r="C31" s="14">
        <f>INDEX('Data - Expenditures'!$C$2:$R$53,MATCH($B31,'Data - Expenditures'!$B$2:$B$53,0),MATCH($H$1,'Data - Expenditures'!$C$1:$R$1,0))</f>
        <v>31911</v>
      </c>
      <c r="D31" s="24">
        <f t="shared" si="0"/>
        <v>34994</v>
      </c>
      <c r="E31" s="16">
        <f>INDEX('Data - Charges'!$C$2:$R$53,MATCH($B31,'Data - Charges'!$B$2:$B$53,0),MATCH($H$1,'Data - Charges'!$C$1:$R$1,0))</f>
        <v>3083</v>
      </c>
      <c r="F31" s="5">
        <f t="shared" si="1"/>
        <v>8.8100817282962787</v>
      </c>
    </row>
    <row r="32" spans="1:6">
      <c r="A32" s="2" t="s">
        <v>79</v>
      </c>
      <c r="B32" s="2" t="s">
        <v>27</v>
      </c>
      <c r="C32" s="14">
        <f>INDEX('Data - Expenditures'!$C$2:$R$53,MATCH($B32,'Data - Expenditures'!$B$2:$B$53,0),MATCH($H$1,'Data - Expenditures'!$C$1:$R$1,0))</f>
        <v>34259</v>
      </c>
      <c r="D32" s="24">
        <f t="shared" si="0"/>
        <v>40308</v>
      </c>
      <c r="E32" s="16">
        <f>INDEX('Data - Charges'!$C$2:$R$53,MATCH($B32,'Data - Charges'!$B$2:$B$53,0),MATCH($H$1,'Data - Charges'!$C$1:$R$1,0))</f>
        <v>6049</v>
      </c>
      <c r="F32" s="5">
        <f t="shared" si="1"/>
        <v>15.006946511858688</v>
      </c>
    </row>
    <row r="33" spans="1:6">
      <c r="A33" s="2" t="s">
        <v>80</v>
      </c>
      <c r="B33" s="2" t="s">
        <v>28</v>
      </c>
      <c r="C33" s="14">
        <f>INDEX('Data - Expenditures'!$C$2:$R$53,MATCH($B33,'Data - Expenditures'!$B$2:$B$53,0),MATCH($H$1,'Data - Expenditures'!$C$1:$R$1,0))</f>
        <v>269586</v>
      </c>
      <c r="D33" s="24">
        <f t="shared" si="0"/>
        <v>347680</v>
      </c>
      <c r="E33" s="16">
        <f>INDEX('Data - Charges'!$C$2:$R$53,MATCH($B33,'Data - Charges'!$B$2:$B$53,0),MATCH($H$1,'Data - Charges'!$C$1:$R$1,0))</f>
        <v>78094</v>
      </c>
      <c r="F33" s="5">
        <f t="shared" si="1"/>
        <v>22.461458812701334</v>
      </c>
    </row>
    <row r="34" spans="1:6">
      <c r="A34" s="2" t="s">
        <v>81</v>
      </c>
      <c r="B34" s="2" t="s">
        <v>29</v>
      </c>
      <c r="C34" s="14">
        <f>INDEX('Data - Expenditures'!$C$2:$R$53,MATCH($B34,'Data - Expenditures'!$B$2:$B$53,0),MATCH($H$1,'Data - Expenditures'!$C$1:$R$1,0))</f>
        <v>10551</v>
      </c>
      <c r="D34" s="24">
        <f t="shared" si="0"/>
        <v>14979</v>
      </c>
      <c r="E34" s="16">
        <f>INDEX('Data - Charges'!$C$2:$R$53,MATCH($B34,'Data - Charges'!$B$2:$B$53,0),MATCH($H$1,'Data - Charges'!$C$1:$R$1,0))</f>
        <v>4428</v>
      </c>
      <c r="F34" s="5">
        <f t="shared" si="1"/>
        <v>29.561385940316441</v>
      </c>
    </row>
    <row r="35" spans="1:6">
      <c r="A35" s="2" t="s">
        <v>82</v>
      </c>
      <c r="B35" s="2" t="s">
        <v>30</v>
      </c>
      <c r="C35" s="14">
        <f>INDEX('Data - Expenditures'!$C$2:$R$53,MATCH($B35,'Data - Expenditures'!$B$2:$B$53,0),MATCH($H$1,'Data - Expenditures'!$C$1:$R$1,0))</f>
        <v>1414825</v>
      </c>
      <c r="D35" s="24">
        <f t="shared" si="0"/>
        <v>2401120</v>
      </c>
      <c r="E35" s="16">
        <f>INDEX('Data - Charges'!$C$2:$R$53,MATCH($B35,'Data - Charges'!$B$2:$B$53,0),MATCH($H$1,'Data - Charges'!$C$1:$R$1,0))</f>
        <v>986295</v>
      </c>
      <c r="F35" s="5">
        <f t="shared" si="1"/>
        <v>41.076455987205975</v>
      </c>
    </row>
    <row r="36" spans="1:6">
      <c r="A36" s="2" t="s">
        <v>83</v>
      </c>
      <c r="B36" s="2" t="s">
        <v>31</v>
      </c>
      <c r="C36" s="14">
        <f>INDEX('Data - Expenditures'!$C$2:$R$53,MATCH($B36,'Data - Expenditures'!$B$2:$B$53,0),MATCH($H$1,'Data - Expenditures'!$C$1:$R$1,0))</f>
        <v>120094</v>
      </c>
      <c r="D36" s="24">
        <f t="shared" si="0"/>
        <v>134693</v>
      </c>
      <c r="E36" s="16">
        <f>INDEX('Data - Charges'!$C$2:$R$53,MATCH($B36,'Data - Charges'!$B$2:$B$53,0),MATCH($H$1,'Data - Charges'!$C$1:$R$1,0))</f>
        <v>14599</v>
      </c>
      <c r="F36" s="5">
        <f t="shared" si="1"/>
        <v>10.83872213106843</v>
      </c>
    </row>
    <row r="37" spans="1:6">
      <c r="A37" s="2" t="s">
        <v>84</v>
      </c>
      <c r="B37" s="2" t="s">
        <v>32</v>
      </c>
      <c r="C37" s="14">
        <f>INDEX('Data - Expenditures'!$C$2:$R$53,MATCH($B37,'Data - Expenditures'!$B$2:$B$53,0),MATCH($H$1,'Data - Expenditures'!$C$1:$R$1,0))</f>
        <v>13071666</v>
      </c>
      <c r="D37" s="24">
        <f t="shared" si="0"/>
        <v>18711474</v>
      </c>
      <c r="E37" s="16">
        <f>INDEX('Data - Charges'!$C$2:$R$53,MATCH($B37,'Data - Charges'!$B$2:$B$53,0),MATCH($H$1,'Data - Charges'!$C$1:$R$1,0))</f>
        <v>5639808</v>
      </c>
      <c r="F37" s="5">
        <f t="shared" si="1"/>
        <v>30.140907124687239</v>
      </c>
    </row>
    <row r="38" spans="1:6">
      <c r="A38" s="2" t="s">
        <v>85</v>
      </c>
      <c r="B38" s="2" t="s">
        <v>33</v>
      </c>
      <c r="C38" s="14">
        <f>INDEX('Data - Expenditures'!$C$2:$R$53,MATCH($B38,'Data - Expenditures'!$B$2:$B$53,0),MATCH($H$1,'Data - Expenditures'!$C$1:$R$1,0))</f>
        <v>487615</v>
      </c>
      <c r="D38" s="24">
        <f t="shared" si="0"/>
        <v>562085</v>
      </c>
      <c r="E38" s="16">
        <f>INDEX('Data - Charges'!$C$2:$R$53,MATCH($B38,'Data - Charges'!$B$2:$B$53,0),MATCH($H$1,'Data - Charges'!$C$1:$R$1,0))</f>
        <v>74470</v>
      </c>
      <c r="F38" s="5">
        <f t="shared" si="1"/>
        <v>13.248885844667621</v>
      </c>
    </row>
    <row r="39" spans="1:6">
      <c r="A39" s="2" t="s">
        <v>86</v>
      </c>
      <c r="B39" s="2" t="s">
        <v>34</v>
      </c>
      <c r="C39" s="14">
        <f>INDEX('Data - Expenditures'!$C$2:$R$53,MATCH($B39,'Data - Expenditures'!$B$2:$B$53,0),MATCH($H$1,'Data - Expenditures'!$C$1:$R$1,0))</f>
        <v>9203</v>
      </c>
      <c r="D39" s="24">
        <f t="shared" si="0"/>
        <v>12958</v>
      </c>
      <c r="E39" s="16">
        <f>INDEX('Data - Charges'!$C$2:$R$53,MATCH($B39,'Data - Charges'!$B$2:$B$53,0),MATCH($H$1,'Data - Charges'!$C$1:$R$1,0))</f>
        <v>3755</v>
      </c>
      <c r="F39" s="5">
        <f t="shared" si="1"/>
        <v>28.978237382312084</v>
      </c>
    </row>
    <row r="40" spans="1:6">
      <c r="A40" s="2" t="s">
        <v>87</v>
      </c>
      <c r="B40" s="2" t="s">
        <v>35</v>
      </c>
      <c r="C40" s="14">
        <f>INDEX('Data - Expenditures'!$C$2:$R$53,MATCH($B40,'Data - Expenditures'!$B$2:$B$53,0),MATCH($H$1,'Data - Expenditures'!$C$1:$R$1,0))</f>
        <v>594837</v>
      </c>
      <c r="D40" s="24">
        <f t="shared" si="0"/>
        <v>730510</v>
      </c>
      <c r="E40" s="16">
        <f>INDEX('Data - Charges'!$C$2:$R$53,MATCH($B40,'Data - Charges'!$B$2:$B$53,0),MATCH($H$1,'Data - Charges'!$C$1:$R$1,0))</f>
        <v>135673</v>
      </c>
      <c r="F40" s="5">
        <f t="shared" si="1"/>
        <v>18.572367250277203</v>
      </c>
    </row>
    <row r="41" spans="1:6">
      <c r="A41" s="2" t="s">
        <v>88</v>
      </c>
      <c r="B41" s="2" t="s">
        <v>36</v>
      </c>
      <c r="C41" s="14">
        <f>INDEX('Data - Expenditures'!$C$2:$R$53,MATCH($B41,'Data - Expenditures'!$B$2:$B$53,0),MATCH($H$1,'Data - Expenditures'!$C$1:$R$1,0))</f>
        <v>58936</v>
      </c>
      <c r="D41" s="24">
        <f t="shared" si="0"/>
        <v>72042</v>
      </c>
      <c r="E41" s="16">
        <f>INDEX('Data - Charges'!$C$2:$R$53,MATCH($B41,'Data - Charges'!$B$2:$B$53,0),MATCH($H$1,'Data - Charges'!$C$1:$R$1,0))</f>
        <v>13106</v>
      </c>
      <c r="F41" s="5">
        <f t="shared" si="1"/>
        <v>18.192165681130451</v>
      </c>
    </row>
    <row r="42" spans="1:6">
      <c r="A42" s="2" t="s">
        <v>89</v>
      </c>
      <c r="B42" s="2" t="s">
        <v>37</v>
      </c>
      <c r="C42" s="14">
        <f>INDEX('Data - Expenditures'!$C$2:$R$53,MATCH($B42,'Data - Expenditures'!$B$2:$B$53,0),MATCH($H$1,'Data - Expenditures'!$C$1:$R$1,0))</f>
        <v>689156</v>
      </c>
      <c r="D42" s="24">
        <f t="shared" si="0"/>
        <v>814918</v>
      </c>
      <c r="E42" s="16">
        <f>INDEX('Data - Charges'!$C$2:$R$53,MATCH($B42,'Data - Charges'!$B$2:$B$53,0),MATCH($H$1,'Data - Charges'!$C$1:$R$1,0))</f>
        <v>125762</v>
      </c>
      <c r="F42" s="5">
        <f t="shared" si="1"/>
        <v>15.432472960469642</v>
      </c>
    </row>
    <row r="43" spans="1:6">
      <c r="A43" s="2" t="s">
        <v>90</v>
      </c>
      <c r="B43" s="2" t="s">
        <v>38</v>
      </c>
      <c r="C43" s="14">
        <f>INDEX('Data - Expenditures'!$C$2:$R$53,MATCH($B43,'Data - Expenditures'!$B$2:$B$53,0),MATCH($H$1,'Data - Expenditures'!$C$1:$R$1,0))</f>
        <v>1769725</v>
      </c>
      <c r="D43" s="24">
        <f t="shared" si="0"/>
        <v>2368975</v>
      </c>
      <c r="E43" s="16">
        <f>INDEX('Data - Charges'!$C$2:$R$53,MATCH($B43,'Data - Charges'!$B$2:$B$53,0),MATCH($H$1,'Data - Charges'!$C$1:$R$1,0))</f>
        <v>599250</v>
      </c>
      <c r="F43" s="5">
        <f t="shared" si="1"/>
        <v>25.295750271741994</v>
      </c>
    </row>
    <row r="44" spans="1:6">
      <c r="A44" s="2" t="s">
        <v>91</v>
      </c>
      <c r="B44" s="2" t="s">
        <v>39</v>
      </c>
      <c r="C44" s="14">
        <f>INDEX('Data - Expenditures'!$C$2:$R$53,MATCH($B44,'Data - Expenditures'!$B$2:$B$53,0),MATCH($H$1,'Data - Expenditures'!$C$1:$R$1,0))</f>
        <v>116387</v>
      </c>
      <c r="D44" s="24">
        <f t="shared" si="0"/>
        <v>149725</v>
      </c>
      <c r="E44" s="16">
        <f>INDEX('Data - Charges'!$C$2:$R$53,MATCH($B44,'Data - Charges'!$B$2:$B$53,0),MATCH($H$1,'Data - Charges'!$C$1:$R$1,0))</f>
        <v>33338</v>
      </c>
      <c r="F44" s="5">
        <f t="shared" si="1"/>
        <v>22.266154616797461</v>
      </c>
    </row>
    <row r="45" spans="1:6">
      <c r="A45" s="2" t="s">
        <v>92</v>
      </c>
      <c r="B45" s="2" t="s">
        <v>40</v>
      </c>
      <c r="C45" s="14">
        <f>INDEX('Data - Expenditures'!$C$2:$R$53,MATCH($B45,'Data - Expenditures'!$B$2:$B$53,0),MATCH($H$1,'Data - Expenditures'!$C$1:$R$1,0))</f>
        <v>70023</v>
      </c>
      <c r="D45" s="24">
        <f t="shared" si="0"/>
        <v>90712</v>
      </c>
      <c r="E45" s="16">
        <f>INDEX('Data - Charges'!$C$2:$R$53,MATCH($B45,'Data - Charges'!$B$2:$B$53,0),MATCH($H$1,'Data - Charges'!$C$1:$R$1,0))</f>
        <v>20689</v>
      </c>
      <c r="F45" s="5">
        <f t="shared" si="1"/>
        <v>22.80734632683658</v>
      </c>
    </row>
    <row r="46" spans="1:6">
      <c r="A46" s="2" t="s">
        <v>93</v>
      </c>
      <c r="B46" s="2" t="s">
        <v>41</v>
      </c>
      <c r="C46" s="14">
        <f>INDEX('Data - Expenditures'!$C$2:$R$53,MATCH($B46,'Data - Expenditures'!$B$2:$B$53,0),MATCH($H$1,'Data - Expenditures'!$C$1:$R$1,0))</f>
        <v>8411</v>
      </c>
      <c r="D46" s="24">
        <f t="shared" si="0"/>
        <v>9941</v>
      </c>
      <c r="E46" s="16">
        <f>INDEX('Data - Charges'!$C$2:$R$53,MATCH($B46,'Data - Charges'!$B$2:$B$53,0),MATCH($H$1,'Data - Charges'!$C$1:$R$1,0))</f>
        <v>1530</v>
      </c>
      <c r="F46" s="5">
        <f t="shared" si="1"/>
        <v>15.390805753948294</v>
      </c>
    </row>
    <row r="47" spans="1:6">
      <c r="A47" s="2" t="s">
        <v>94</v>
      </c>
      <c r="B47" s="2" t="s">
        <v>42</v>
      </c>
      <c r="C47" s="14">
        <f>INDEX('Data - Expenditures'!$C$2:$R$53,MATCH($B47,'Data - Expenditures'!$B$2:$B$53,0),MATCH($H$1,'Data - Expenditures'!$C$1:$R$1,0))</f>
        <v>216394</v>
      </c>
      <c r="D47" s="24">
        <f t="shared" si="0"/>
        <v>254486</v>
      </c>
      <c r="E47" s="16">
        <f>INDEX('Data - Charges'!$C$2:$R$53,MATCH($B47,'Data - Charges'!$B$2:$B$53,0),MATCH($H$1,'Data - Charges'!$C$1:$R$1,0))</f>
        <v>38092</v>
      </c>
      <c r="F47" s="5">
        <f t="shared" si="1"/>
        <v>14.968210432008048</v>
      </c>
    </row>
    <row r="48" spans="1:6">
      <c r="A48" s="2" t="s">
        <v>95</v>
      </c>
      <c r="B48" s="2" t="s">
        <v>43</v>
      </c>
      <c r="C48" s="14">
        <f>INDEX('Data - Expenditures'!$C$2:$R$53,MATCH($B48,'Data - Expenditures'!$B$2:$B$53,0),MATCH($H$1,'Data - Expenditures'!$C$1:$R$1,0))</f>
        <v>2412299</v>
      </c>
      <c r="D48" s="24">
        <f t="shared" si="0"/>
        <v>2704429</v>
      </c>
      <c r="E48" s="16">
        <f>INDEX('Data - Charges'!$C$2:$R$53,MATCH($B48,'Data - Charges'!$B$2:$B$53,0),MATCH($H$1,'Data - Charges'!$C$1:$R$1,0))</f>
        <v>292130</v>
      </c>
      <c r="F48" s="5">
        <f t="shared" si="1"/>
        <v>10.801910495709075</v>
      </c>
    </row>
    <row r="49" spans="1:6">
      <c r="A49" s="2" t="s">
        <v>97</v>
      </c>
      <c r="B49" s="2" t="s">
        <v>45</v>
      </c>
      <c r="C49" s="14">
        <f>INDEX('Data - Expenditures'!$C$2:$R$53,MATCH($B49,'Data - Expenditures'!$B$2:$B$53,0),MATCH($H$1,'Data - Expenditures'!$C$1:$R$1,0))</f>
        <v>547163</v>
      </c>
      <c r="D49" s="24">
        <f t="shared" si="0"/>
        <v>594317</v>
      </c>
      <c r="E49" s="16">
        <f>INDEX('Data - Charges'!$C$2:$R$53,MATCH($B49,'Data - Charges'!$B$2:$B$53,0),MATCH($H$1,'Data - Charges'!$C$1:$R$1,0))</f>
        <v>47154</v>
      </c>
      <c r="F49" s="5">
        <f t="shared" si="1"/>
        <v>7.9341496204887285</v>
      </c>
    </row>
    <row r="50" spans="1:6">
      <c r="A50" s="2" t="s">
        <v>98</v>
      </c>
      <c r="B50" s="2" t="s">
        <v>46</v>
      </c>
      <c r="C50" s="14">
        <f>INDEX('Data - Expenditures'!$C$2:$R$53,MATCH($B50,'Data - Expenditures'!$B$2:$B$53,0),MATCH($H$1,'Data - Expenditures'!$C$1:$R$1,0))</f>
        <v>25079</v>
      </c>
      <c r="D50" s="24">
        <f t="shared" si="0"/>
        <v>30404</v>
      </c>
      <c r="E50" s="16">
        <f>INDEX('Data - Charges'!$C$2:$R$53,MATCH($B50,'Data - Charges'!$B$2:$B$53,0),MATCH($H$1,'Data - Charges'!$C$1:$R$1,0))</f>
        <v>5325</v>
      </c>
      <c r="F50" s="5">
        <f t="shared" si="1"/>
        <v>17.514142875937377</v>
      </c>
    </row>
    <row r="51" spans="1:6">
      <c r="A51" s="2" t="s">
        <v>99</v>
      </c>
      <c r="B51" s="2" t="s">
        <v>47</v>
      </c>
      <c r="C51" s="14">
        <f>INDEX('Data - Expenditures'!$C$2:$R$53,MATCH($B51,'Data - Expenditures'!$B$2:$B$53,0),MATCH($H$1,'Data - Expenditures'!$C$1:$R$1,0))</f>
        <v>397631</v>
      </c>
      <c r="D51" s="24">
        <f t="shared" si="0"/>
        <v>514075</v>
      </c>
      <c r="E51" s="16">
        <f>INDEX('Data - Charges'!$C$2:$R$53,MATCH($B51,'Data - Charges'!$B$2:$B$53,0),MATCH($H$1,'Data - Charges'!$C$1:$R$1,0))</f>
        <v>116444</v>
      </c>
      <c r="F51" s="5">
        <f t="shared" si="1"/>
        <v>22.651169576423673</v>
      </c>
    </row>
    <row r="52" spans="1:6">
      <c r="A52" s="2" t="s">
        <v>100</v>
      </c>
      <c r="B52" s="2" t="s">
        <v>48</v>
      </c>
      <c r="C52" s="14">
        <f>INDEX('Data - Expenditures'!$C$2:$R$53,MATCH($B52,'Data - Expenditures'!$B$2:$B$53,0),MATCH($H$1,'Data - Expenditures'!$C$1:$R$1,0))</f>
        <v>1938570</v>
      </c>
      <c r="D52" s="24">
        <f t="shared" si="0"/>
        <v>2355209</v>
      </c>
      <c r="E52" s="16">
        <f>INDEX('Data - Charges'!$C$2:$R$53,MATCH($B52,'Data - Charges'!$B$2:$B$53,0),MATCH($H$1,'Data - Charges'!$C$1:$R$1,0))</f>
        <v>416639</v>
      </c>
      <c r="F52" s="5">
        <f t="shared" si="1"/>
        <v>17.690107332300446</v>
      </c>
    </row>
    <row r="53" spans="1:6">
      <c r="A53" s="2" t="s">
        <v>101</v>
      </c>
      <c r="B53" s="2" t="s">
        <v>49</v>
      </c>
      <c r="C53" s="14">
        <f>INDEX('Data - Expenditures'!$C$2:$R$53,MATCH($B53,'Data - Expenditures'!$B$2:$B$53,0),MATCH($H$1,'Data - Expenditures'!$C$1:$R$1,0))</f>
        <v>38362</v>
      </c>
      <c r="D53" s="24">
        <f t="shared" si="0"/>
        <v>49767</v>
      </c>
      <c r="E53" s="16">
        <f>INDEX('Data - Charges'!$C$2:$R$53,MATCH($B53,'Data - Charges'!$B$2:$B$53,0),MATCH($H$1,'Data - Charges'!$C$1:$R$1,0))</f>
        <v>11405</v>
      </c>
      <c r="F53" s="5">
        <f t="shared" si="1"/>
        <v>22.916792251893824</v>
      </c>
    </row>
    <row r="54" spans="1:6">
      <c r="A54" s="2" t="s">
        <v>102</v>
      </c>
      <c r="B54" s="2" t="s">
        <v>50</v>
      </c>
      <c r="C54" s="14">
        <f>INDEX('Data - Expenditures'!$C$2:$R$53,MATCH($B54,'Data - Expenditures'!$B$2:$B$53,0),MATCH($H$1,'Data - Expenditures'!$C$1:$R$1,0))</f>
        <v>279106</v>
      </c>
      <c r="D54" s="24">
        <f t="shared" si="0"/>
        <v>363317</v>
      </c>
      <c r="E54" s="16">
        <f>INDEX('Data - Charges'!$C$2:$R$53,MATCH($B54,'Data - Charges'!$B$2:$B$53,0),MATCH($H$1,'Data - Charges'!$C$1:$R$1,0))</f>
        <v>84211</v>
      </c>
      <c r="F54" s="5">
        <f t="shared" si="1"/>
        <v>23.178381413476384</v>
      </c>
    </row>
    <row r="55" spans="1:6">
      <c r="A55" s="3" t="s">
        <v>103</v>
      </c>
      <c r="B55" s="3" t="s">
        <v>51</v>
      </c>
      <c r="C55" s="15">
        <f>INDEX('Data - Expenditures'!$C$2:$R$53,MATCH($B55,'Data - Expenditures'!$B$2:$B$53,0),MATCH($H$1,'Data - Expenditures'!$C$1:$R$1,0))</f>
        <v>2816</v>
      </c>
      <c r="D55" s="25">
        <f t="shared" si="0"/>
        <v>3499</v>
      </c>
      <c r="E55" s="17">
        <f>INDEX('Data - Charges'!$C$2:$R$53,MATCH($B55,'Data - Charges'!$B$2:$B$53,0),MATCH($H$1,'Data - Charges'!$C$1:$R$1,0))</f>
        <v>683</v>
      </c>
      <c r="F55" s="6">
        <f t="shared" si="1"/>
        <v>19.519862817947985</v>
      </c>
    </row>
    <row r="56" spans="1:6" ht="15" customHeight="1">
      <c r="A56" s="43" t="s">
        <v>121</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49" workbookViewId="0">
      <selection sqref="A1:F1"/>
    </sheetView>
  </sheetViews>
  <sheetFormatPr defaultColWidth="11.42578125" defaultRowHeight="15"/>
  <cols>
    <col min="2" max="2" width="15.85546875" bestFit="1" customWidth="1"/>
    <col min="3" max="3" width="19.7109375" customWidth="1"/>
    <col min="4" max="4" width="17.85546875" bestFit="1" customWidth="1"/>
    <col min="5" max="5" width="8" bestFit="1" customWidth="1"/>
    <col min="6" max="6" width="20.140625" customWidth="1"/>
    <col min="10" max="10" width="18" bestFit="1" customWidth="1"/>
  </cols>
  <sheetData>
    <row r="1" spans="1:10">
      <c r="A1" s="51" t="s">
        <v>122</v>
      </c>
      <c r="B1" s="52"/>
      <c r="C1" s="52"/>
      <c r="D1" s="52"/>
      <c r="E1" s="52"/>
      <c r="F1" s="53"/>
      <c r="H1" t="s">
        <v>106</v>
      </c>
    </row>
    <row r="2" spans="1:10">
      <c r="A2" s="40" t="s">
        <v>114</v>
      </c>
      <c r="B2" s="41"/>
      <c r="C2" s="41"/>
      <c r="D2" s="41"/>
      <c r="E2" s="41"/>
      <c r="F2" s="42"/>
    </row>
    <row r="3" spans="1:10" ht="30" customHeight="1">
      <c r="A3" s="18" t="s">
        <v>104</v>
      </c>
      <c r="B3" s="18" t="s">
        <v>105</v>
      </c>
      <c r="C3" s="18" t="s">
        <v>112</v>
      </c>
      <c r="D3" s="19" t="s">
        <v>113</v>
      </c>
      <c r="E3" s="18" t="s">
        <v>111</v>
      </c>
      <c r="F3" s="18" t="s">
        <v>110</v>
      </c>
      <c r="I3" s="8"/>
    </row>
    <row r="4" spans="1:10">
      <c r="A4" s="1" t="s">
        <v>96</v>
      </c>
      <c r="B4" s="1" t="s">
        <v>44</v>
      </c>
      <c r="C4" s="13">
        <f>INDEX('Data - Expenditures'!$C$2:$R$53,MATCH($B4,'Data - Expenditures'!$B$2:$B$53,0),MATCH($H$1,'Data - Expenditures'!$C$1:$R$1,0))</f>
        <v>96924511</v>
      </c>
      <c r="D4" s="10">
        <f>C4+E4</f>
        <v>96924511</v>
      </c>
      <c r="E4" s="13">
        <f>INDEX('Data - Charges'!$C$2:$R$53,MATCH($B4,'Data - Charges'!$B$2:$B$53,0),MATCH($H$1,'Data - Charges'!$C$1:$R$1,0))</f>
        <v>0</v>
      </c>
      <c r="F4" s="4">
        <f>E4/D4*100</f>
        <v>0</v>
      </c>
      <c r="J4" s="9"/>
    </row>
    <row r="5" spans="1:10">
      <c r="A5" s="2" t="s">
        <v>52</v>
      </c>
      <c r="B5" s="2" t="s">
        <v>0</v>
      </c>
      <c r="C5" s="14">
        <f>INDEX('Data - Expenditures'!$C$2:$R$53,MATCH($B5,'Data - Expenditures'!$B$2:$B$53,0),MATCH($H$1,'Data - Expenditures'!$C$1:$R$1,0))</f>
        <v>1155975</v>
      </c>
      <c r="D5" s="11">
        <f>C5+E5</f>
        <v>1155975</v>
      </c>
      <c r="E5" s="16">
        <f>INDEX('Data - Charges'!$C$2:$R$53,MATCH($B5,'Data - Charges'!$B$2:$B$53,0),MATCH($H$1,'Data - Charges'!$C$1:$R$1,0))</f>
        <v>0</v>
      </c>
      <c r="F5" s="5">
        <f>E5/D5*100</f>
        <v>0</v>
      </c>
      <c r="J5" s="9"/>
    </row>
    <row r="6" spans="1:10">
      <c r="A6" s="2" t="s">
        <v>53</v>
      </c>
      <c r="B6" s="2" t="s">
        <v>1</v>
      </c>
      <c r="C6" s="14">
        <f>INDEX('Data - Expenditures'!$C$2:$R$53,MATCH($B6,'Data - Expenditures'!$B$2:$B$53,0),MATCH($H$1,'Data - Expenditures'!$C$1:$R$1,0))</f>
        <v>345376</v>
      </c>
      <c r="D6" s="11">
        <f t="shared" ref="D6:D55" si="0">C6+E6</f>
        <v>345376</v>
      </c>
      <c r="E6" s="16">
        <f>INDEX('Data - Charges'!$C$2:$R$53,MATCH($B6,'Data - Charges'!$B$2:$B$53,0),MATCH($H$1,'Data - Charges'!$C$1:$R$1,0))</f>
        <v>0</v>
      </c>
      <c r="F6" s="5">
        <f t="shared" ref="F6:F55" si="1">E6/D6*100</f>
        <v>0</v>
      </c>
      <c r="J6" s="9"/>
    </row>
    <row r="7" spans="1:10">
      <c r="A7" s="2" t="s">
        <v>54</v>
      </c>
      <c r="B7" s="2" t="s">
        <v>2</v>
      </c>
      <c r="C7" s="14">
        <f>INDEX('Data - Expenditures'!$C$2:$R$53,MATCH($B7,'Data - Expenditures'!$B$2:$B$53,0),MATCH($H$1,'Data - Expenditures'!$C$1:$R$1,0))</f>
        <v>2061378</v>
      </c>
      <c r="D7" s="11">
        <f t="shared" si="0"/>
        <v>2061378</v>
      </c>
      <c r="E7" s="16">
        <f>INDEX('Data - Charges'!$C$2:$R$53,MATCH($B7,'Data - Charges'!$B$2:$B$53,0),MATCH($H$1,'Data - Charges'!$C$1:$R$1,0))</f>
        <v>0</v>
      </c>
      <c r="F7" s="5">
        <f>E7/D7*100</f>
        <v>0</v>
      </c>
      <c r="J7" s="9"/>
    </row>
    <row r="8" spans="1:10">
      <c r="A8" s="2" t="s">
        <v>55</v>
      </c>
      <c r="B8" s="2" t="s">
        <v>3</v>
      </c>
      <c r="C8" s="14">
        <f>INDEX('Data - Expenditures'!$C$2:$R$53,MATCH($B8,'Data - Expenditures'!$B$2:$B$53,0),MATCH($H$1,'Data - Expenditures'!$C$1:$R$1,0))</f>
        <v>586879</v>
      </c>
      <c r="D8" s="11">
        <f t="shared" si="0"/>
        <v>586879</v>
      </c>
      <c r="E8" s="16">
        <f>INDEX('Data - Charges'!$C$2:$R$53,MATCH($B8,'Data - Charges'!$B$2:$B$53,0),MATCH($H$1,'Data - Charges'!$C$1:$R$1,0))</f>
        <v>0</v>
      </c>
      <c r="F8" s="5">
        <f t="shared" si="1"/>
        <v>0</v>
      </c>
      <c r="J8" s="9"/>
    </row>
    <row r="9" spans="1:10">
      <c r="A9" s="2" t="s">
        <v>56</v>
      </c>
      <c r="B9" s="2" t="s">
        <v>4</v>
      </c>
      <c r="C9" s="14">
        <f>INDEX('Data - Expenditures'!$C$2:$R$53,MATCH($B9,'Data - Expenditures'!$B$2:$B$53,0),MATCH($H$1,'Data - Expenditures'!$C$1:$R$1,0))</f>
        <v>14893191</v>
      </c>
      <c r="D9" s="11">
        <f t="shared" si="0"/>
        <v>14893191</v>
      </c>
      <c r="E9" s="16">
        <f>INDEX('Data - Charges'!$C$2:$R$53,MATCH($B9,'Data - Charges'!$B$2:$B$53,0),MATCH($H$1,'Data - Charges'!$C$1:$R$1,0))</f>
        <v>0</v>
      </c>
      <c r="F9" s="5">
        <f t="shared" si="1"/>
        <v>0</v>
      </c>
      <c r="J9" s="9"/>
    </row>
    <row r="10" spans="1:10">
      <c r="A10" s="2" t="s">
        <v>57</v>
      </c>
      <c r="B10" s="2" t="s">
        <v>5</v>
      </c>
      <c r="C10" s="14">
        <f>INDEX('Data - Expenditures'!$C$2:$R$53,MATCH($B10,'Data - Expenditures'!$B$2:$B$53,0),MATCH($H$1,'Data - Expenditures'!$C$1:$R$1,0))</f>
        <v>1594966</v>
      </c>
      <c r="D10" s="11">
        <f t="shared" si="0"/>
        <v>1594966</v>
      </c>
      <c r="E10" s="16">
        <f>INDEX('Data - Charges'!$C$2:$R$53,MATCH($B10,'Data - Charges'!$B$2:$B$53,0),MATCH($H$1,'Data - Charges'!$C$1:$R$1,0))</f>
        <v>0</v>
      </c>
      <c r="F10" s="5">
        <f t="shared" si="1"/>
        <v>0</v>
      </c>
      <c r="J10" s="9"/>
    </row>
    <row r="11" spans="1:10">
      <c r="A11" s="2" t="s">
        <v>58</v>
      </c>
      <c r="B11" s="2" t="s">
        <v>6</v>
      </c>
      <c r="C11" s="14">
        <f>INDEX('Data - Expenditures'!$C$2:$R$53,MATCH($B11,'Data - Expenditures'!$B$2:$B$53,0),MATCH($H$1,'Data - Expenditures'!$C$1:$R$1,0))</f>
        <v>1117648</v>
      </c>
      <c r="D11" s="11">
        <f t="shared" si="0"/>
        <v>1117648</v>
      </c>
      <c r="E11" s="16">
        <f>INDEX('Data - Charges'!$C$2:$R$53,MATCH($B11,'Data - Charges'!$B$2:$B$53,0),MATCH($H$1,'Data - Charges'!$C$1:$R$1,0))</f>
        <v>0</v>
      </c>
      <c r="F11" s="5">
        <f t="shared" si="1"/>
        <v>0</v>
      </c>
      <c r="J11" s="9"/>
    </row>
    <row r="12" spans="1:10">
      <c r="A12" s="2" t="s">
        <v>59</v>
      </c>
      <c r="B12" s="2" t="s">
        <v>7</v>
      </c>
      <c r="C12" s="14">
        <f>INDEX('Data - Expenditures'!$C$2:$R$53,MATCH($B12,'Data - Expenditures'!$B$2:$B$53,0),MATCH($H$1,'Data - Expenditures'!$C$1:$R$1,0))</f>
        <v>304486</v>
      </c>
      <c r="D12" s="11">
        <f t="shared" si="0"/>
        <v>304486</v>
      </c>
      <c r="E12" s="16">
        <f>INDEX('Data - Charges'!$C$2:$R$53,MATCH($B12,'Data - Charges'!$B$2:$B$53,0),MATCH($H$1,'Data - Charges'!$C$1:$R$1,0))</f>
        <v>0</v>
      </c>
      <c r="F12" s="5">
        <f t="shared" si="1"/>
        <v>0</v>
      </c>
      <c r="J12" s="9"/>
    </row>
    <row r="13" spans="1:10">
      <c r="A13" s="2" t="s">
        <v>60</v>
      </c>
      <c r="B13" s="2" t="s">
        <v>8</v>
      </c>
      <c r="C13" s="14">
        <f>INDEX('Data - Expenditures'!$C$2:$R$53,MATCH($B13,'Data - Expenditures'!$B$2:$B$53,0),MATCH($H$1,'Data - Expenditures'!$C$1:$R$1,0))</f>
        <v>563763</v>
      </c>
      <c r="D13" s="11">
        <f t="shared" si="0"/>
        <v>563763</v>
      </c>
      <c r="E13" s="16">
        <f>INDEX('Data - Charges'!$C$2:$R$53,MATCH($B13,'Data - Charges'!$B$2:$B$53,0),MATCH($H$1,'Data - Charges'!$C$1:$R$1,0))</f>
        <v>0</v>
      </c>
      <c r="F13" s="5">
        <f t="shared" si="1"/>
        <v>0</v>
      </c>
      <c r="J13" s="9"/>
    </row>
    <row r="14" spans="1:10">
      <c r="A14" s="2" t="s">
        <v>61</v>
      </c>
      <c r="B14" s="2" t="s">
        <v>9</v>
      </c>
      <c r="C14" s="14">
        <f>INDEX('Data - Expenditures'!$C$2:$R$53,MATCH($B14,'Data - Expenditures'!$B$2:$B$53,0),MATCH($H$1,'Data - Expenditures'!$C$1:$R$1,0))</f>
        <v>7317993</v>
      </c>
      <c r="D14" s="11">
        <f t="shared" si="0"/>
        <v>7317993</v>
      </c>
      <c r="E14" s="16">
        <f>INDEX('Data - Charges'!$C$2:$R$53,MATCH($B14,'Data - Charges'!$B$2:$B$53,0),MATCH($H$1,'Data - Charges'!$C$1:$R$1,0))</f>
        <v>0</v>
      </c>
      <c r="F14" s="5">
        <f t="shared" si="1"/>
        <v>0</v>
      </c>
      <c r="J14" s="9"/>
    </row>
    <row r="15" spans="1:10">
      <c r="A15" s="2" t="s">
        <v>62</v>
      </c>
      <c r="B15" s="2" t="s">
        <v>10</v>
      </c>
      <c r="C15" s="14">
        <f>INDEX('Data - Expenditures'!$C$2:$R$53,MATCH($B15,'Data - Expenditures'!$B$2:$B$53,0),MATCH($H$1,'Data - Expenditures'!$C$1:$R$1,0))</f>
        <v>2378974</v>
      </c>
      <c r="D15" s="11">
        <f t="shared" si="0"/>
        <v>2378974</v>
      </c>
      <c r="E15" s="16">
        <f>INDEX('Data - Charges'!$C$2:$R$53,MATCH($B15,'Data - Charges'!$B$2:$B$53,0),MATCH($H$1,'Data - Charges'!$C$1:$R$1,0))</f>
        <v>0</v>
      </c>
      <c r="F15" s="5">
        <f t="shared" si="1"/>
        <v>0</v>
      </c>
      <c r="J15" s="9"/>
    </row>
    <row r="16" spans="1:10">
      <c r="A16" s="2" t="s">
        <v>63</v>
      </c>
      <c r="B16" s="2" t="s">
        <v>11</v>
      </c>
      <c r="C16" s="14">
        <f>INDEX('Data - Expenditures'!$C$2:$R$53,MATCH($B16,'Data - Expenditures'!$B$2:$B$53,0),MATCH($H$1,'Data - Expenditures'!$C$1:$R$1,0))</f>
        <v>388551</v>
      </c>
      <c r="D16" s="11">
        <f t="shared" si="0"/>
        <v>388551</v>
      </c>
      <c r="E16" s="16">
        <f>INDEX('Data - Charges'!$C$2:$R$53,MATCH($B16,'Data - Charges'!$B$2:$B$53,0),MATCH($H$1,'Data - Charges'!$C$1:$R$1,0))</f>
        <v>0</v>
      </c>
      <c r="F16" s="5">
        <f t="shared" si="1"/>
        <v>0</v>
      </c>
      <c r="J16" s="9"/>
    </row>
    <row r="17" spans="1:10">
      <c r="A17" s="2" t="s">
        <v>64</v>
      </c>
      <c r="B17" s="2" t="s">
        <v>12</v>
      </c>
      <c r="C17" s="14">
        <f>INDEX('Data - Expenditures'!$C$2:$R$53,MATCH($B17,'Data - Expenditures'!$B$2:$B$53,0),MATCH($H$1,'Data - Expenditures'!$C$1:$R$1,0))</f>
        <v>400205</v>
      </c>
      <c r="D17" s="11">
        <f t="shared" si="0"/>
        <v>400205</v>
      </c>
      <c r="E17" s="16">
        <f>INDEX('Data - Charges'!$C$2:$R$53,MATCH($B17,'Data - Charges'!$B$2:$B$53,0),MATCH($H$1,'Data - Charges'!$C$1:$R$1,0))</f>
        <v>0</v>
      </c>
      <c r="F17" s="5">
        <f t="shared" si="1"/>
        <v>0</v>
      </c>
      <c r="J17" s="9"/>
    </row>
    <row r="18" spans="1:10">
      <c r="A18" s="2" t="s">
        <v>65</v>
      </c>
      <c r="B18" s="2" t="s">
        <v>13</v>
      </c>
      <c r="C18" s="14">
        <f>INDEX('Data - Expenditures'!$C$2:$R$53,MATCH($B18,'Data - Expenditures'!$B$2:$B$53,0),MATCH($H$1,'Data - Expenditures'!$C$1:$R$1,0))</f>
        <v>4604976</v>
      </c>
      <c r="D18" s="11">
        <f t="shared" si="0"/>
        <v>4604976</v>
      </c>
      <c r="E18" s="16">
        <f>INDEX('Data - Charges'!$C$2:$R$53,MATCH($B18,'Data - Charges'!$B$2:$B$53,0),MATCH($H$1,'Data - Charges'!$C$1:$R$1,0))</f>
        <v>0</v>
      </c>
      <c r="F18" s="5">
        <f t="shared" si="1"/>
        <v>0</v>
      </c>
      <c r="J18" s="9"/>
    </row>
    <row r="19" spans="1:10">
      <c r="A19" s="2" t="s">
        <v>66</v>
      </c>
      <c r="B19" s="2" t="s">
        <v>14</v>
      </c>
      <c r="C19" s="14">
        <f>INDEX('Data - Expenditures'!$C$2:$R$53,MATCH($B19,'Data - Expenditures'!$B$2:$B$53,0),MATCH($H$1,'Data - Expenditures'!$C$1:$R$1,0))</f>
        <v>1154509</v>
      </c>
      <c r="D19" s="11">
        <f t="shared" si="0"/>
        <v>1154509</v>
      </c>
      <c r="E19" s="16">
        <f>INDEX('Data - Charges'!$C$2:$R$53,MATCH($B19,'Data - Charges'!$B$2:$B$53,0),MATCH($H$1,'Data - Charges'!$C$1:$R$1,0))</f>
        <v>0</v>
      </c>
      <c r="F19" s="5">
        <f t="shared" si="1"/>
        <v>0</v>
      </c>
      <c r="J19" s="9"/>
    </row>
    <row r="20" spans="1:10">
      <c r="A20" s="2" t="s">
        <v>67</v>
      </c>
      <c r="B20" s="2" t="s">
        <v>15</v>
      </c>
      <c r="C20" s="14">
        <f>INDEX('Data - Expenditures'!$C$2:$R$53,MATCH($B20,'Data - Expenditures'!$B$2:$B$53,0),MATCH($H$1,'Data - Expenditures'!$C$1:$R$1,0))</f>
        <v>688761</v>
      </c>
      <c r="D20" s="11">
        <f t="shared" si="0"/>
        <v>688761</v>
      </c>
      <c r="E20" s="16">
        <f>INDEX('Data - Charges'!$C$2:$R$53,MATCH($B20,'Data - Charges'!$B$2:$B$53,0),MATCH($H$1,'Data - Charges'!$C$1:$R$1,0))</f>
        <v>0</v>
      </c>
      <c r="F20" s="5">
        <f t="shared" si="1"/>
        <v>0</v>
      </c>
      <c r="J20" s="9"/>
    </row>
    <row r="21" spans="1:10">
      <c r="A21" s="2" t="s">
        <v>68</v>
      </c>
      <c r="B21" s="2" t="s">
        <v>16</v>
      </c>
      <c r="C21" s="14">
        <f>INDEX('Data - Expenditures'!$C$2:$R$53,MATCH($B21,'Data - Expenditures'!$B$2:$B$53,0),MATCH($H$1,'Data - Expenditures'!$C$1:$R$1,0))</f>
        <v>738489</v>
      </c>
      <c r="D21" s="11">
        <f t="shared" si="0"/>
        <v>738489</v>
      </c>
      <c r="E21" s="16">
        <f>INDEX('Data - Charges'!$C$2:$R$53,MATCH($B21,'Data - Charges'!$B$2:$B$53,0),MATCH($H$1,'Data - Charges'!$C$1:$R$1,0))</f>
        <v>0</v>
      </c>
      <c r="F21" s="5">
        <f t="shared" si="1"/>
        <v>0</v>
      </c>
      <c r="J21" s="9"/>
    </row>
    <row r="22" spans="1:10">
      <c r="A22" s="2" t="s">
        <v>69</v>
      </c>
      <c r="B22" s="2" t="s">
        <v>17</v>
      </c>
      <c r="C22" s="14">
        <f>INDEX('Data - Expenditures'!$C$2:$R$53,MATCH($B22,'Data - Expenditures'!$B$2:$B$53,0),MATCH($H$1,'Data - Expenditures'!$C$1:$R$1,0))</f>
        <v>679586</v>
      </c>
      <c r="D22" s="11">
        <f t="shared" si="0"/>
        <v>679586</v>
      </c>
      <c r="E22" s="16">
        <f>INDEX('Data - Charges'!$C$2:$R$53,MATCH($B22,'Data - Charges'!$B$2:$B$53,0),MATCH($H$1,'Data - Charges'!$C$1:$R$1,0))</f>
        <v>0</v>
      </c>
      <c r="F22" s="5">
        <f t="shared" si="1"/>
        <v>0</v>
      </c>
      <c r="J22" s="9"/>
    </row>
    <row r="23" spans="1:10">
      <c r="A23" s="2" t="s">
        <v>70</v>
      </c>
      <c r="B23" s="2" t="s">
        <v>18</v>
      </c>
      <c r="C23" s="14">
        <f>INDEX('Data - Expenditures'!$C$2:$R$53,MATCH($B23,'Data - Expenditures'!$B$2:$B$53,0),MATCH($H$1,'Data - Expenditures'!$C$1:$R$1,0))</f>
        <v>1552150</v>
      </c>
      <c r="D23" s="11">
        <f t="shared" si="0"/>
        <v>1552150</v>
      </c>
      <c r="E23" s="16">
        <f>INDEX('Data - Charges'!$C$2:$R$53,MATCH($B23,'Data - Charges'!$B$2:$B$53,0),MATCH($H$1,'Data - Charges'!$C$1:$R$1,0))</f>
        <v>0</v>
      </c>
      <c r="F23" s="5">
        <f t="shared" si="1"/>
        <v>0</v>
      </c>
      <c r="J23" s="9"/>
    </row>
    <row r="24" spans="1:10">
      <c r="A24" s="2" t="s">
        <v>71</v>
      </c>
      <c r="B24" s="2" t="s">
        <v>19</v>
      </c>
      <c r="C24" s="14">
        <f>INDEX('Data - Expenditures'!$C$2:$R$53,MATCH($B24,'Data - Expenditures'!$B$2:$B$53,0),MATCH($H$1,'Data - Expenditures'!$C$1:$R$1,0))</f>
        <v>245875</v>
      </c>
      <c r="D24" s="11">
        <f t="shared" si="0"/>
        <v>245875</v>
      </c>
      <c r="E24" s="16">
        <f>INDEX('Data - Charges'!$C$2:$R$53,MATCH($B24,'Data - Charges'!$B$2:$B$53,0),MATCH($H$1,'Data - Charges'!$C$1:$R$1,0))</f>
        <v>0</v>
      </c>
      <c r="F24" s="5">
        <f t="shared" si="1"/>
        <v>0</v>
      </c>
      <c r="J24" s="9"/>
    </row>
    <row r="25" spans="1:10">
      <c r="A25" s="2" t="s">
        <v>72</v>
      </c>
      <c r="B25" s="2" t="s">
        <v>20</v>
      </c>
      <c r="C25" s="14">
        <f>INDEX('Data - Expenditures'!$C$2:$R$53,MATCH($B25,'Data - Expenditures'!$B$2:$B$53,0),MATCH($H$1,'Data - Expenditures'!$C$1:$R$1,0))</f>
        <v>2123384</v>
      </c>
      <c r="D25" s="11">
        <f t="shared" si="0"/>
        <v>2123384</v>
      </c>
      <c r="E25" s="16">
        <f>INDEX('Data - Charges'!$C$2:$R$53,MATCH($B25,'Data - Charges'!$B$2:$B$53,0),MATCH($H$1,'Data - Charges'!$C$1:$R$1,0))</f>
        <v>0</v>
      </c>
      <c r="F25" s="5">
        <f t="shared" si="1"/>
        <v>0</v>
      </c>
      <c r="J25" s="9"/>
    </row>
    <row r="26" spans="1:10">
      <c r="A26" s="2" t="s">
        <v>73</v>
      </c>
      <c r="B26" s="2" t="s">
        <v>21</v>
      </c>
      <c r="C26" s="14">
        <f>INDEX('Data - Expenditures'!$C$2:$R$53,MATCH($B26,'Data - Expenditures'!$B$2:$B$53,0),MATCH($H$1,'Data - Expenditures'!$C$1:$R$1,0))</f>
        <v>2136398</v>
      </c>
      <c r="D26" s="11">
        <f t="shared" si="0"/>
        <v>2136398</v>
      </c>
      <c r="E26" s="16">
        <f>INDEX('Data - Charges'!$C$2:$R$53,MATCH($B26,'Data - Charges'!$B$2:$B$53,0),MATCH($H$1,'Data - Charges'!$C$1:$R$1,0))</f>
        <v>0</v>
      </c>
      <c r="F26" s="5">
        <f t="shared" si="1"/>
        <v>0</v>
      </c>
      <c r="J26" s="9"/>
    </row>
    <row r="27" spans="1:10">
      <c r="A27" s="2" t="s">
        <v>74</v>
      </c>
      <c r="B27" s="2" t="s">
        <v>22</v>
      </c>
      <c r="C27" s="14">
        <f>INDEX('Data - Expenditures'!$C$2:$R$53,MATCH($B27,'Data - Expenditures'!$B$2:$B$53,0),MATCH($H$1,'Data - Expenditures'!$C$1:$R$1,0))</f>
        <v>2340459</v>
      </c>
      <c r="D27" s="11">
        <f t="shared" si="0"/>
        <v>2340459</v>
      </c>
      <c r="E27" s="16">
        <f>INDEX('Data - Charges'!$C$2:$R$53,MATCH($B27,'Data - Charges'!$B$2:$B$53,0),MATCH($H$1,'Data - Charges'!$C$1:$R$1,0))</f>
        <v>0</v>
      </c>
      <c r="F27" s="5">
        <f t="shared" si="1"/>
        <v>0</v>
      </c>
      <c r="J27" s="9"/>
    </row>
    <row r="28" spans="1:10">
      <c r="A28" s="2" t="s">
        <v>75</v>
      </c>
      <c r="B28" s="2" t="s">
        <v>23</v>
      </c>
      <c r="C28" s="14">
        <f>INDEX('Data - Expenditures'!$C$2:$R$53,MATCH($B28,'Data - Expenditures'!$B$2:$B$53,0),MATCH($H$1,'Data - Expenditures'!$C$1:$R$1,0))</f>
        <v>1635734</v>
      </c>
      <c r="D28" s="11">
        <f t="shared" si="0"/>
        <v>1635734</v>
      </c>
      <c r="E28" s="16">
        <f>INDEX('Data - Charges'!$C$2:$R$53,MATCH($B28,'Data - Charges'!$B$2:$B$53,0),MATCH($H$1,'Data - Charges'!$C$1:$R$1,0))</f>
        <v>0</v>
      </c>
      <c r="F28" s="5">
        <f t="shared" si="1"/>
        <v>0</v>
      </c>
      <c r="J28" s="9"/>
    </row>
    <row r="29" spans="1:10">
      <c r="A29" s="2" t="s">
        <v>76</v>
      </c>
      <c r="B29" s="2" t="s">
        <v>24</v>
      </c>
      <c r="C29" s="14">
        <f>INDEX('Data - Expenditures'!$C$2:$R$53,MATCH($B29,'Data - Expenditures'!$B$2:$B$53,0),MATCH($H$1,'Data - Expenditures'!$C$1:$R$1,0))</f>
        <v>661915</v>
      </c>
      <c r="D29" s="11">
        <f t="shared" si="0"/>
        <v>661915</v>
      </c>
      <c r="E29" s="16">
        <f>INDEX('Data - Charges'!$C$2:$R$53,MATCH($B29,'Data - Charges'!$B$2:$B$53,0),MATCH($H$1,'Data - Charges'!$C$1:$R$1,0))</f>
        <v>0</v>
      </c>
      <c r="F29" s="5">
        <f t="shared" si="1"/>
        <v>0</v>
      </c>
      <c r="J29" s="9"/>
    </row>
    <row r="30" spans="1:10">
      <c r="A30" s="2" t="s">
        <v>77</v>
      </c>
      <c r="B30" s="2" t="s">
        <v>25</v>
      </c>
      <c r="C30" s="14">
        <f>INDEX('Data - Expenditures'!$C$2:$R$53,MATCH($B30,'Data - Expenditures'!$B$2:$B$53,0),MATCH($H$1,'Data - Expenditures'!$C$1:$R$1,0))</f>
        <v>1691859</v>
      </c>
      <c r="D30" s="11">
        <f t="shared" si="0"/>
        <v>1691859</v>
      </c>
      <c r="E30" s="16">
        <f>INDEX('Data - Charges'!$C$2:$R$53,MATCH($B30,'Data - Charges'!$B$2:$B$53,0),MATCH($H$1,'Data - Charges'!$C$1:$R$1,0))</f>
        <v>0</v>
      </c>
      <c r="F30" s="5">
        <f t="shared" si="1"/>
        <v>0</v>
      </c>
      <c r="J30" s="9"/>
    </row>
    <row r="31" spans="1:10">
      <c r="A31" s="2" t="s">
        <v>78</v>
      </c>
      <c r="B31" s="2" t="s">
        <v>26</v>
      </c>
      <c r="C31" s="14">
        <f>INDEX('Data - Expenditures'!$C$2:$R$53,MATCH($B31,'Data - Expenditures'!$B$2:$B$53,0),MATCH($H$1,'Data - Expenditures'!$C$1:$R$1,0))</f>
        <v>275343</v>
      </c>
      <c r="D31" s="11">
        <f t="shared" si="0"/>
        <v>275343</v>
      </c>
      <c r="E31" s="16">
        <f>INDEX('Data - Charges'!$C$2:$R$53,MATCH($B31,'Data - Charges'!$B$2:$B$53,0),MATCH($H$1,'Data - Charges'!$C$1:$R$1,0))</f>
        <v>0</v>
      </c>
      <c r="F31" s="5">
        <f t="shared" si="1"/>
        <v>0</v>
      </c>
      <c r="J31" s="9"/>
    </row>
    <row r="32" spans="1:10">
      <c r="A32" s="2" t="s">
        <v>79</v>
      </c>
      <c r="B32" s="2" t="s">
        <v>27</v>
      </c>
      <c r="C32" s="14">
        <f>INDEX('Data - Expenditures'!$C$2:$R$53,MATCH($B32,'Data - Expenditures'!$B$2:$B$53,0),MATCH($H$1,'Data - Expenditures'!$C$1:$R$1,0))</f>
        <v>404442</v>
      </c>
      <c r="D32" s="11">
        <f t="shared" si="0"/>
        <v>404442</v>
      </c>
      <c r="E32" s="16">
        <f>INDEX('Data - Charges'!$C$2:$R$53,MATCH($B32,'Data - Charges'!$B$2:$B$53,0),MATCH($H$1,'Data - Charges'!$C$1:$R$1,0))</f>
        <v>0</v>
      </c>
      <c r="F32" s="5">
        <f t="shared" si="1"/>
        <v>0</v>
      </c>
      <c r="J32" s="9"/>
    </row>
    <row r="33" spans="1:10">
      <c r="A33" s="2" t="s">
        <v>80</v>
      </c>
      <c r="B33" s="2" t="s">
        <v>28</v>
      </c>
      <c r="C33" s="14">
        <f>INDEX('Data - Expenditures'!$C$2:$R$53,MATCH($B33,'Data - Expenditures'!$B$2:$B$53,0),MATCH($H$1,'Data - Expenditures'!$C$1:$R$1,0))</f>
        <v>1098930</v>
      </c>
      <c r="D33" s="11">
        <f t="shared" si="0"/>
        <v>1098930</v>
      </c>
      <c r="E33" s="16">
        <f>INDEX('Data - Charges'!$C$2:$R$53,MATCH($B33,'Data - Charges'!$B$2:$B$53,0),MATCH($H$1,'Data - Charges'!$C$1:$R$1,0))</f>
        <v>0</v>
      </c>
      <c r="F33" s="5">
        <f t="shared" si="1"/>
        <v>0</v>
      </c>
      <c r="J33" s="9"/>
    </row>
    <row r="34" spans="1:10">
      <c r="A34" s="2" t="s">
        <v>81</v>
      </c>
      <c r="B34" s="2" t="s">
        <v>29</v>
      </c>
      <c r="C34" s="14">
        <f>INDEX('Data - Expenditures'!$C$2:$R$53,MATCH($B34,'Data - Expenditures'!$B$2:$B$53,0),MATCH($H$1,'Data - Expenditures'!$C$1:$R$1,0))</f>
        <v>352167</v>
      </c>
      <c r="D34" s="11">
        <f t="shared" si="0"/>
        <v>352167</v>
      </c>
      <c r="E34" s="16">
        <f>INDEX('Data - Charges'!$C$2:$R$53,MATCH($B34,'Data - Charges'!$B$2:$B$53,0),MATCH($H$1,'Data - Charges'!$C$1:$R$1,0))</f>
        <v>0</v>
      </c>
      <c r="F34" s="5">
        <f t="shared" si="1"/>
        <v>0</v>
      </c>
      <c r="J34" s="9"/>
    </row>
    <row r="35" spans="1:10">
      <c r="A35" s="2" t="s">
        <v>82</v>
      </c>
      <c r="B35" s="2" t="s">
        <v>30</v>
      </c>
      <c r="C35" s="14">
        <f>INDEX('Data - Expenditures'!$C$2:$R$53,MATCH($B35,'Data - Expenditures'!$B$2:$B$53,0),MATCH($H$1,'Data - Expenditures'!$C$1:$R$1,0))</f>
        <v>3322725</v>
      </c>
      <c r="D35" s="11">
        <f t="shared" si="0"/>
        <v>3322725</v>
      </c>
      <c r="E35" s="16">
        <f>INDEX('Data - Charges'!$C$2:$R$53,MATCH($B35,'Data - Charges'!$B$2:$B$53,0),MATCH($H$1,'Data - Charges'!$C$1:$R$1,0))</f>
        <v>0</v>
      </c>
      <c r="F35" s="5">
        <f t="shared" si="1"/>
        <v>0</v>
      </c>
      <c r="J35" s="9"/>
    </row>
    <row r="36" spans="1:10">
      <c r="A36" s="2" t="s">
        <v>83</v>
      </c>
      <c r="B36" s="2" t="s">
        <v>31</v>
      </c>
      <c r="C36" s="14">
        <f>INDEX('Data - Expenditures'!$C$2:$R$53,MATCH($B36,'Data - Expenditures'!$B$2:$B$53,0),MATCH($H$1,'Data - Expenditures'!$C$1:$R$1,0))</f>
        <v>647654</v>
      </c>
      <c r="D36" s="11">
        <f t="shared" si="0"/>
        <v>647654</v>
      </c>
      <c r="E36" s="16">
        <f>INDEX('Data - Charges'!$C$2:$R$53,MATCH($B36,'Data - Charges'!$B$2:$B$53,0),MATCH($H$1,'Data - Charges'!$C$1:$R$1,0))</f>
        <v>0</v>
      </c>
      <c r="F36" s="5">
        <f t="shared" si="1"/>
        <v>0</v>
      </c>
      <c r="J36" s="9"/>
    </row>
    <row r="37" spans="1:10">
      <c r="A37" s="2" t="s">
        <v>84</v>
      </c>
      <c r="B37" s="2" t="s">
        <v>32</v>
      </c>
      <c r="C37" s="14">
        <f>INDEX('Data - Expenditures'!$C$2:$R$53,MATCH($B37,'Data - Expenditures'!$B$2:$B$53,0),MATCH($H$1,'Data - Expenditures'!$C$1:$R$1,0))</f>
        <v>9284057</v>
      </c>
      <c r="D37" s="11">
        <f t="shared" si="0"/>
        <v>9284057</v>
      </c>
      <c r="E37" s="16">
        <f>INDEX('Data - Charges'!$C$2:$R$53,MATCH($B37,'Data - Charges'!$B$2:$B$53,0),MATCH($H$1,'Data - Charges'!$C$1:$R$1,0))</f>
        <v>0</v>
      </c>
      <c r="F37" s="5">
        <f t="shared" si="1"/>
        <v>0</v>
      </c>
      <c r="J37" s="9"/>
    </row>
    <row r="38" spans="1:10">
      <c r="A38" s="2" t="s">
        <v>85</v>
      </c>
      <c r="B38" s="2" t="s">
        <v>33</v>
      </c>
      <c r="C38" s="14">
        <f>INDEX('Data - Expenditures'!$C$2:$R$53,MATCH($B38,'Data - Expenditures'!$B$2:$B$53,0),MATCH($H$1,'Data - Expenditures'!$C$1:$R$1,0))</f>
        <v>2852058</v>
      </c>
      <c r="D38" s="11">
        <f t="shared" si="0"/>
        <v>2852058</v>
      </c>
      <c r="E38" s="16">
        <f>INDEX('Data - Charges'!$C$2:$R$53,MATCH($B38,'Data - Charges'!$B$2:$B$53,0),MATCH($H$1,'Data - Charges'!$C$1:$R$1,0))</f>
        <v>0</v>
      </c>
      <c r="F38" s="5">
        <f t="shared" si="1"/>
        <v>0</v>
      </c>
      <c r="J38" s="9"/>
    </row>
    <row r="39" spans="1:10">
      <c r="A39" s="2" t="s">
        <v>86</v>
      </c>
      <c r="B39" s="2" t="s">
        <v>34</v>
      </c>
      <c r="C39" s="14">
        <f>INDEX('Data - Expenditures'!$C$2:$R$53,MATCH($B39,'Data - Expenditures'!$B$2:$B$53,0),MATCH($H$1,'Data - Expenditures'!$C$1:$R$1,0))</f>
        <v>172399</v>
      </c>
      <c r="D39" s="11">
        <f t="shared" si="0"/>
        <v>172399</v>
      </c>
      <c r="E39" s="16">
        <f>INDEX('Data - Charges'!$C$2:$R$53,MATCH($B39,'Data - Charges'!$B$2:$B$53,0),MATCH($H$1,'Data - Charges'!$C$1:$R$1,0))</f>
        <v>0</v>
      </c>
      <c r="F39" s="5">
        <f t="shared" si="1"/>
        <v>0</v>
      </c>
      <c r="J39" s="9"/>
    </row>
    <row r="40" spans="1:10">
      <c r="A40" s="2" t="s">
        <v>87</v>
      </c>
      <c r="B40" s="2" t="s">
        <v>35</v>
      </c>
      <c r="C40" s="14">
        <f>INDEX('Data - Expenditures'!$C$2:$R$53,MATCH($B40,'Data - Expenditures'!$B$2:$B$53,0),MATCH($H$1,'Data - Expenditures'!$C$1:$R$1,0))</f>
        <v>3226478</v>
      </c>
      <c r="D40" s="11">
        <f t="shared" si="0"/>
        <v>3226478</v>
      </c>
      <c r="E40" s="16">
        <f>INDEX('Data - Charges'!$C$2:$R$53,MATCH($B40,'Data - Charges'!$B$2:$B$53,0),MATCH($H$1,'Data - Charges'!$C$1:$R$1,0))</f>
        <v>0</v>
      </c>
      <c r="F40" s="5">
        <f t="shared" si="1"/>
        <v>0</v>
      </c>
      <c r="J40" s="9"/>
    </row>
    <row r="41" spans="1:10">
      <c r="A41" s="2" t="s">
        <v>88</v>
      </c>
      <c r="B41" s="2" t="s">
        <v>36</v>
      </c>
      <c r="C41" s="14">
        <f>INDEX('Data - Expenditures'!$C$2:$R$53,MATCH($B41,'Data - Expenditures'!$B$2:$B$53,0),MATCH($H$1,'Data - Expenditures'!$C$1:$R$1,0))</f>
        <v>902397</v>
      </c>
      <c r="D41" s="11">
        <f t="shared" si="0"/>
        <v>902397</v>
      </c>
      <c r="E41" s="16">
        <f>INDEX('Data - Charges'!$C$2:$R$53,MATCH($B41,'Data - Charges'!$B$2:$B$53,0),MATCH($H$1,'Data - Charges'!$C$1:$R$1,0))</f>
        <v>0</v>
      </c>
      <c r="F41" s="5">
        <f t="shared" si="1"/>
        <v>0</v>
      </c>
      <c r="J41" s="9"/>
    </row>
    <row r="42" spans="1:10">
      <c r="A42" s="2" t="s">
        <v>89</v>
      </c>
      <c r="B42" s="2" t="s">
        <v>37</v>
      </c>
      <c r="C42" s="14">
        <f>INDEX('Data - Expenditures'!$C$2:$R$53,MATCH($B42,'Data - Expenditures'!$B$2:$B$53,0),MATCH($H$1,'Data - Expenditures'!$C$1:$R$1,0))</f>
        <v>1149792</v>
      </c>
      <c r="D42" s="11">
        <f t="shared" si="0"/>
        <v>1149792</v>
      </c>
      <c r="E42" s="16">
        <f>INDEX('Data - Charges'!$C$2:$R$53,MATCH($B42,'Data - Charges'!$B$2:$B$53,0),MATCH($H$1,'Data - Charges'!$C$1:$R$1,0))</f>
        <v>0</v>
      </c>
      <c r="F42" s="5">
        <f t="shared" si="1"/>
        <v>0</v>
      </c>
      <c r="J42" s="9"/>
    </row>
    <row r="43" spans="1:10">
      <c r="A43" s="2" t="s">
        <v>90</v>
      </c>
      <c r="B43" s="2" t="s">
        <v>38</v>
      </c>
      <c r="C43" s="14">
        <f>INDEX('Data - Expenditures'!$C$2:$R$53,MATCH($B43,'Data - Expenditures'!$B$2:$B$53,0),MATCH($H$1,'Data - Expenditures'!$C$1:$R$1,0))</f>
        <v>3244571</v>
      </c>
      <c r="D43" s="11">
        <f t="shared" si="0"/>
        <v>3244571</v>
      </c>
      <c r="E43" s="16">
        <f>INDEX('Data - Charges'!$C$2:$R$53,MATCH($B43,'Data - Charges'!$B$2:$B$53,0),MATCH($H$1,'Data - Charges'!$C$1:$R$1,0))</f>
        <v>0</v>
      </c>
      <c r="F43" s="5">
        <f t="shared" si="1"/>
        <v>0</v>
      </c>
      <c r="J43" s="9"/>
    </row>
    <row r="44" spans="1:10">
      <c r="A44" s="2" t="s">
        <v>91</v>
      </c>
      <c r="B44" s="2" t="s">
        <v>39</v>
      </c>
      <c r="C44" s="14">
        <f>INDEX('Data - Expenditures'!$C$2:$R$53,MATCH($B44,'Data - Expenditures'!$B$2:$B$53,0),MATCH($H$1,'Data - Expenditures'!$C$1:$R$1,0))</f>
        <v>354223</v>
      </c>
      <c r="D44" s="11">
        <f t="shared" si="0"/>
        <v>354223</v>
      </c>
      <c r="E44" s="16">
        <f>INDEX('Data - Charges'!$C$2:$R$53,MATCH($B44,'Data - Charges'!$B$2:$B$53,0),MATCH($H$1,'Data - Charges'!$C$1:$R$1,0))</f>
        <v>0</v>
      </c>
      <c r="F44" s="5">
        <f t="shared" si="1"/>
        <v>0</v>
      </c>
      <c r="J44" s="9"/>
    </row>
    <row r="45" spans="1:10">
      <c r="A45" s="2" t="s">
        <v>92</v>
      </c>
      <c r="B45" s="2" t="s">
        <v>40</v>
      </c>
      <c r="C45" s="14">
        <f>INDEX('Data - Expenditures'!$C$2:$R$53,MATCH($B45,'Data - Expenditures'!$B$2:$B$53,0),MATCH($H$1,'Data - Expenditures'!$C$1:$R$1,0))</f>
        <v>1061209</v>
      </c>
      <c r="D45" s="11">
        <f t="shared" si="0"/>
        <v>1061209</v>
      </c>
      <c r="E45" s="16">
        <f>INDEX('Data - Charges'!$C$2:$R$53,MATCH($B45,'Data - Charges'!$B$2:$B$53,0),MATCH($H$1,'Data - Charges'!$C$1:$R$1,0))</f>
        <v>0</v>
      </c>
      <c r="F45" s="5">
        <f t="shared" si="1"/>
        <v>0</v>
      </c>
      <c r="J45" s="9"/>
    </row>
    <row r="46" spans="1:10">
      <c r="A46" s="2" t="s">
        <v>93</v>
      </c>
      <c r="B46" s="2" t="s">
        <v>41</v>
      </c>
      <c r="C46" s="14">
        <f>INDEX('Data - Expenditures'!$C$2:$R$53,MATCH($B46,'Data - Expenditures'!$B$2:$B$53,0),MATCH($H$1,'Data - Expenditures'!$C$1:$R$1,0))</f>
        <v>169492</v>
      </c>
      <c r="D46" s="11">
        <f t="shared" si="0"/>
        <v>169492</v>
      </c>
      <c r="E46" s="16">
        <f>INDEX('Data - Charges'!$C$2:$R$53,MATCH($B46,'Data - Charges'!$B$2:$B$53,0),MATCH($H$1,'Data - Charges'!$C$1:$R$1,0))</f>
        <v>0</v>
      </c>
      <c r="F46" s="5">
        <f t="shared" si="1"/>
        <v>0</v>
      </c>
      <c r="J46" s="9"/>
    </row>
    <row r="47" spans="1:10">
      <c r="A47" s="2" t="s">
        <v>94</v>
      </c>
      <c r="B47" s="2" t="s">
        <v>42</v>
      </c>
      <c r="C47" s="14">
        <f>INDEX('Data - Expenditures'!$C$2:$R$53,MATCH($B47,'Data - Expenditures'!$B$2:$B$53,0),MATCH($H$1,'Data - Expenditures'!$C$1:$R$1,0))</f>
        <v>1663651</v>
      </c>
      <c r="D47" s="11">
        <f t="shared" si="0"/>
        <v>1663651</v>
      </c>
      <c r="E47" s="16">
        <f>INDEX('Data - Charges'!$C$2:$R$53,MATCH($B47,'Data - Charges'!$B$2:$B$53,0),MATCH($H$1,'Data - Charges'!$C$1:$R$1,0))</f>
        <v>0</v>
      </c>
      <c r="F47" s="5">
        <f t="shared" si="1"/>
        <v>0</v>
      </c>
      <c r="J47" s="9"/>
    </row>
    <row r="48" spans="1:10">
      <c r="A48" s="2" t="s">
        <v>95</v>
      </c>
      <c r="B48" s="2" t="s">
        <v>43</v>
      </c>
      <c r="C48" s="14">
        <f>INDEX('Data - Expenditures'!$C$2:$R$53,MATCH($B48,'Data - Expenditures'!$B$2:$B$53,0),MATCH($H$1,'Data - Expenditures'!$C$1:$R$1,0))</f>
        <v>6465479</v>
      </c>
      <c r="D48" s="11">
        <f t="shared" si="0"/>
        <v>6465479</v>
      </c>
      <c r="E48" s="16">
        <f>INDEX('Data - Charges'!$C$2:$R$53,MATCH($B48,'Data - Charges'!$B$2:$B$53,0),MATCH($H$1,'Data - Charges'!$C$1:$R$1,0))</f>
        <v>0</v>
      </c>
      <c r="F48" s="5">
        <f t="shared" si="1"/>
        <v>0</v>
      </c>
      <c r="J48" s="9"/>
    </row>
    <row r="49" spans="1:10">
      <c r="A49" s="2" t="s">
        <v>97</v>
      </c>
      <c r="B49" s="2" t="s">
        <v>45</v>
      </c>
      <c r="C49" s="14">
        <f>INDEX('Data - Expenditures'!$C$2:$R$53,MATCH($B49,'Data - Expenditures'!$B$2:$B$53,0),MATCH($H$1,'Data - Expenditures'!$C$1:$R$1,0))</f>
        <v>663415</v>
      </c>
      <c r="D49" s="11">
        <f t="shared" si="0"/>
        <v>663415</v>
      </c>
      <c r="E49" s="16">
        <f>INDEX('Data - Charges'!$C$2:$R$53,MATCH($B49,'Data - Charges'!$B$2:$B$53,0),MATCH($H$1,'Data - Charges'!$C$1:$R$1,0))</f>
        <v>0</v>
      </c>
      <c r="F49" s="5">
        <f t="shared" si="1"/>
        <v>0</v>
      </c>
      <c r="J49" s="9"/>
    </row>
    <row r="50" spans="1:10">
      <c r="A50" s="2" t="s">
        <v>98</v>
      </c>
      <c r="B50" s="2" t="s">
        <v>46</v>
      </c>
      <c r="C50" s="14">
        <f>INDEX('Data - Expenditures'!$C$2:$R$53,MATCH($B50,'Data - Expenditures'!$B$2:$B$53,0),MATCH($H$1,'Data - Expenditures'!$C$1:$R$1,0))</f>
        <v>177061</v>
      </c>
      <c r="D50" s="11">
        <f t="shared" si="0"/>
        <v>177061</v>
      </c>
      <c r="E50" s="16">
        <f>INDEX('Data - Charges'!$C$2:$R$53,MATCH($B50,'Data - Charges'!$B$2:$B$53,0),MATCH($H$1,'Data - Charges'!$C$1:$R$1,0))</f>
        <v>0</v>
      </c>
      <c r="F50" s="5">
        <f t="shared" si="1"/>
        <v>0</v>
      </c>
      <c r="J50" s="9"/>
    </row>
    <row r="51" spans="1:10">
      <c r="A51" s="2" t="s">
        <v>99</v>
      </c>
      <c r="B51" s="2" t="s">
        <v>47</v>
      </c>
      <c r="C51" s="14">
        <f>INDEX('Data - Expenditures'!$C$2:$R$53,MATCH($B51,'Data - Expenditures'!$B$2:$B$53,0),MATCH($H$1,'Data - Expenditures'!$C$1:$R$1,0))</f>
        <v>2083381</v>
      </c>
      <c r="D51" s="11">
        <f t="shared" si="0"/>
        <v>2083381</v>
      </c>
      <c r="E51" s="16">
        <f>INDEX('Data - Charges'!$C$2:$R$53,MATCH($B51,'Data - Charges'!$B$2:$B$53,0),MATCH($H$1,'Data - Charges'!$C$1:$R$1,0))</f>
        <v>0</v>
      </c>
      <c r="F51" s="5">
        <f t="shared" si="1"/>
        <v>0</v>
      </c>
      <c r="J51" s="9"/>
    </row>
    <row r="52" spans="1:10">
      <c r="A52" s="2" t="s">
        <v>100</v>
      </c>
      <c r="B52" s="2" t="s">
        <v>48</v>
      </c>
      <c r="C52" s="14">
        <f>INDEX('Data - Expenditures'!$C$2:$R$53,MATCH($B52,'Data - Expenditures'!$B$2:$B$53,0),MATCH($H$1,'Data - Expenditures'!$C$1:$R$1,0))</f>
        <v>1626801</v>
      </c>
      <c r="D52" s="11">
        <f t="shared" si="0"/>
        <v>1626801</v>
      </c>
      <c r="E52" s="16">
        <f>INDEX('Data - Charges'!$C$2:$R$53,MATCH($B52,'Data - Charges'!$B$2:$B$53,0),MATCH($H$1,'Data - Charges'!$C$1:$R$1,0))</f>
        <v>0</v>
      </c>
      <c r="F52" s="5">
        <f t="shared" si="1"/>
        <v>0</v>
      </c>
      <c r="J52" s="9"/>
    </row>
    <row r="53" spans="1:10">
      <c r="A53" s="2" t="s">
        <v>101</v>
      </c>
      <c r="B53" s="2" t="s">
        <v>49</v>
      </c>
      <c r="C53" s="14">
        <f>INDEX('Data - Expenditures'!$C$2:$R$53,MATCH($B53,'Data - Expenditures'!$B$2:$B$53,0),MATCH($H$1,'Data - Expenditures'!$C$1:$R$1,0))</f>
        <v>364352</v>
      </c>
      <c r="D53" s="11">
        <f t="shared" si="0"/>
        <v>364352</v>
      </c>
      <c r="E53" s="16">
        <f>INDEX('Data - Charges'!$C$2:$R$53,MATCH($B53,'Data - Charges'!$B$2:$B$53,0),MATCH($H$1,'Data - Charges'!$C$1:$R$1,0))</f>
        <v>0</v>
      </c>
      <c r="F53" s="5">
        <f t="shared" si="1"/>
        <v>0</v>
      </c>
      <c r="J53" s="9"/>
    </row>
    <row r="54" spans="1:10">
      <c r="A54" s="2" t="s">
        <v>102</v>
      </c>
      <c r="B54" s="2" t="s">
        <v>50</v>
      </c>
      <c r="C54" s="14">
        <f>INDEX('Data - Expenditures'!$C$2:$R$53,MATCH($B54,'Data - Expenditures'!$B$2:$B$53,0),MATCH($H$1,'Data - Expenditures'!$C$1:$R$1,0))</f>
        <v>1779231</v>
      </c>
      <c r="D54" s="11">
        <f t="shared" si="0"/>
        <v>1779231</v>
      </c>
      <c r="E54" s="16">
        <f>INDEX('Data - Charges'!$C$2:$R$53,MATCH($B54,'Data - Charges'!$B$2:$B$53,0),MATCH($H$1,'Data - Charges'!$C$1:$R$1,0))</f>
        <v>0</v>
      </c>
      <c r="F54" s="5">
        <f t="shared" si="1"/>
        <v>0</v>
      </c>
      <c r="J54" s="9"/>
    </row>
    <row r="55" spans="1:10">
      <c r="A55" s="3" t="s">
        <v>103</v>
      </c>
      <c r="B55" s="3" t="s">
        <v>51</v>
      </c>
      <c r="C55" s="15">
        <f>INDEX('Data - Expenditures'!$C$2:$R$53,MATCH($B55,'Data - Expenditures'!$B$2:$B$53,0),MATCH($H$1,'Data - Expenditures'!$C$1:$R$1,0))</f>
        <v>219723</v>
      </c>
      <c r="D55" s="12">
        <f t="shared" si="0"/>
        <v>219723</v>
      </c>
      <c r="E55" s="17">
        <f>INDEX('Data - Charges'!$C$2:$R$53,MATCH($B55,'Data - Charges'!$B$2:$B$53,0),MATCH($H$1,'Data - Charges'!$C$1:$R$1,0))</f>
        <v>0</v>
      </c>
      <c r="F55" s="6">
        <f t="shared" si="1"/>
        <v>0</v>
      </c>
      <c r="J55" s="9"/>
    </row>
    <row r="56" spans="1:10" ht="15" customHeight="1">
      <c r="A56" s="43" t="s">
        <v>150</v>
      </c>
      <c r="B56" s="44"/>
      <c r="C56" s="45"/>
      <c r="D56" s="45"/>
      <c r="E56" s="45"/>
      <c r="F56" s="46"/>
    </row>
    <row r="57" spans="1:10">
      <c r="A57" s="47"/>
      <c r="B57" s="45"/>
      <c r="C57" s="45"/>
      <c r="D57" s="45"/>
      <c r="E57" s="45"/>
      <c r="F57" s="46"/>
    </row>
    <row r="58" spans="1:10">
      <c r="A58" s="47"/>
      <c r="B58" s="45"/>
      <c r="C58" s="45"/>
      <c r="D58" s="45"/>
      <c r="E58" s="45"/>
      <c r="F58" s="46"/>
    </row>
    <row r="59" spans="1:10">
      <c r="A59" s="47"/>
      <c r="B59" s="45"/>
      <c r="C59" s="45"/>
      <c r="D59" s="45"/>
      <c r="E59" s="45"/>
      <c r="F59" s="46"/>
    </row>
    <row r="60" spans="1:10">
      <c r="A60" s="47"/>
      <c r="B60" s="45"/>
      <c r="C60" s="45"/>
      <c r="D60" s="45"/>
      <c r="E60" s="45"/>
      <c r="F60" s="46"/>
    </row>
    <row r="61" spans="1:10">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55" workbookViewId="0">
      <selection activeCell="G1" sqref="G1"/>
    </sheetView>
  </sheetViews>
  <sheetFormatPr defaultColWidth="11.42578125" defaultRowHeight="15"/>
  <cols>
    <col min="2" max="2" width="15.85546875" bestFit="1" customWidth="1"/>
    <col min="3" max="3" width="19.7109375" customWidth="1"/>
    <col min="4" max="4" width="17.85546875" bestFit="1" customWidth="1"/>
    <col min="5" max="5" width="8" bestFit="1" customWidth="1"/>
    <col min="6" max="6" width="20.140625" customWidth="1"/>
  </cols>
  <sheetData>
    <row r="1" spans="1:10">
      <c r="A1" s="51" t="s">
        <v>153</v>
      </c>
      <c r="B1" s="52"/>
      <c r="C1" s="52"/>
      <c r="D1" s="52"/>
      <c r="E1" s="52"/>
      <c r="F1" s="53"/>
      <c r="H1" t="s">
        <v>107</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42450083</v>
      </c>
      <c r="D4" s="10">
        <f>C4+E4</f>
        <v>42450083</v>
      </c>
      <c r="E4" s="13">
        <f>INDEX('Data - Charges'!$C$2:$R$53,MATCH($B4,'Data - Charges'!$B$2:$B$53,0),MATCH($H$1,'Data - Charges'!$C$1:$R$1,0))</f>
        <v>0</v>
      </c>
      <c r="F4" s="4">
        <f>E4/D4*100</f>
        <v>0</v>
      </c>
    </row>
    <row r="5" spans="1:10">
      <c r="A5" s="2" t="s">
        <v>52</v>
      </c>
      <c r="B5" s="2" t="s">
        <v>0</v>
      </c>
      <c r="C5" s="14">
        <f>INDEX('Data - Expenditures'!$C$2:$R$53,MATCH($B5,'Data - Expenditures'!$B$2:$B$53,0),MATCH($H$1,'Data - Expenditures'!$C$1:$R$1,0))</f>
        <v>431853</v>
      </c>
      <c r="D5" s="11">
        <f>C5+E5</f>
        <v>431853</v>
      </c>
      <c r="E5" s="16">
        <f>INDEX('Data - Charges'!$C$2:$R$53,MATCH($B5,'Data - Charges'!$B$2:$B$53,0),MATCH($H$1,'Data - Charges'!$C$1:$R$1,0))</f>
        <v>0</v>
      </c>
      <c r="F5" s="5">
        <f>E5/D5*100</f>
        <v>0</v>
      </c>
    </row>
    <row r="6" spans="1:10">
      <c r="A6" s="2" t="s">
        <v>53</v>
      </c>
      <c r="B6" s="2" t="s">
        <v>1</v>
      </c>
      <c r="C6" s="14">
        <f>INDEX('Data - Expenditures'!$C$2:$R$53,MATCH($B6,'Data - Expenditures'!$B$2:$B$53,0),MATCH($H$1,'Data - Expenditures'!$C$1:$R$1,0))</f>
        <v>168518</v>
      </c>
      <c r="D6" s="11">
        <f t="shared" ref="D6:D55" si="0">C6+E6</f>
        <v>168518</v>
      </c>
      <c r="E6" s="16">
        <f>INDEX('Data - Charges'!$C$2:$R$53,MATCH($B6,'Data - Charges'!$B$2:$B$53,0),MATCH($H$1,'Data - Charges'!$C$1:$R$1,0))</f>
        <v>0</v>
      </c>
      <c r="F6" s="5">
        <f t="shared" ref="F6:F55" si="1">E6/D6*100</f>
        <v>0</v>
      </c>
    </row>
    <row r="7" spans="1:10">
      <c r="A7" s="2" t="s">
        <v>54</v>
      </c>
      <c r="B7" s="2" t="s">
        <v>2</v>
      </c>
      <c r="C7" s="14">
        <f>INDEX('Data - Expenditures'!$C$2:$R$53,MATCH($B7,'Data - Expenditures'!$B$2:$B$53,0),MATCH($H$1,'Data - Expenditures'!$C$1:$R$1,0))</f>
        <v>1048938</v>
      </c>
      <c r="D7" s="11">
        <f t="shared" si="0"/>
        <v>1048938</v>
      </c>
      <c r="E7" s="16">
        <f>INDEX('Data - Charges'!$C$2:$R$53,MATCH($B7,'Data - Charges'!$B$2:$B$53,0),MATCH($H$1,'Data - Charges'!$C$1:$R$1,0))</f>
        <v>0</v>
      </c>
      <c r="F7" s="5">
        <f>E7/D7*100</f>
        <v>0</v>
      </c>
    </row>
    <row r="8" spans="1:10">
      <c r="A8" s="2" t="s">
        <v>55</v>
      </c>
      <c r="B8" s="2" t="s">
        <v>3</v>
      </c>
      <c r="C8" s="14">
        <f>INDEX('Data - Expenditures'!$C$2:$R$53,MATCH($B8,'Data - Expenditures'!$B$2:$B$53,0),MATCH($H$1,'Data - Expenditures'!$C$1:$R$1,0))</f>
        <v>248272</v>
      </c>
      <c r="D8" s="11">
        <f t="shared" si="0"/>
        <v>248272</v>
      </c>
      <c r="E8" s="16">
        <f>INDEX('Data - Charges'!$C$2:$R$53,MATCH($B8,'Data - Charges'!$B$2:$B$53,0),MATCH($H$1,'Data - Charges'!$C$1:$R$1,0))</f>
        <v>0</v>
      </c>
      <c r="F8" s="5">
        <f t="shared" si="1"/>
        <v>0</v>
      </c>
    </row>
    <row r="9" spans="1:10">
      <c r="A9" s="2" t="s">
        <v>56</v>
      </c>
      <c r="B9" s="2" t="s">
        <v>4</v>
      </c>
      <c r="C9" s="14">
        <f>INDEX('Data - Expenditures'!$C$2:$R$53,MATCH($B9,'Data - Expenditures'!$B$2:$B$53,0),MATCH($H$1,'Data - Expenditures'!$C$1:$R$1,0))</f>
        <v>6772039</v>
      </c>
      <c r="D9" s="11">
        <f t="shared" si="0"/>
        <v>6772039</v>
      </c>
      <c r="E9" s="16">
        <f>INDEX('Data - Charges'!$C$2:$R$53,MATCH($B9,'Data - Charges'!$B$2:$B$53,0),MATCH($H$1,'Data - Charges'!$C$1:$R$1,0))</f>
        <v>0</v>
      </c>
      <c r="F9" s="5">
        <f t="shared" si="1"/>
        <v>0</v>
      </c>
    </row>
    <row r="10" spans="1:10">
      <c r="A10" s="2" t="s">
        <v>57</v>
      </c>
      <c r="B10" s="2" t="s">
        <v>5</v>
      </c>
      <c r="C10" s="14">
        <f>INDEX('Data - Expenditures'!$C$2:$R$53,MATCH($B10,'Data - Expenditures'!$B$2:$B$53,0),MATCH($H$1,'Data - Expenditures'!$C$1:$R$1,0))</f>
        <v>847815</v>
      </c>
      <c r="D10" s="11">
        <f t="shared" si="0"/>
        <v>847815</v>
      </c>
      <c r="E10" s="16">
        <f>INDEX('Data - Charges'!$C$2:$R$53,MATCH($B10,'Data - Charges'!$B$2:$B$53,0),MATCH($H$1,'Data - Charges'!$C$1:$R$1,0))</f>
        <v>0</v>
      </c>
      <c r="F10" s="5">
        <f t="shared" si="1"/>
        <v>0</v>
      </c>
    </row>
    <row r="11" spans="1:10">
      <c r="A11" s="2" t="s">
        <v>58</v>
      </c>
      <c r="B11" s="2" t="s">
        <v>6</v>
      </c>
      <c r="C11" s="14">
        <f>INDEX('Data - Expenditures'!$C$2:$R$53,MATCH($B11,'Data - Expenditures'!$B$2:$B$53,0),MATCH($H$1,'Data - Expenditures'!$C$1:$R$1,0))</f>
        <v>568863</v>
      </c>
      <c r="D11" s="11">
        <f t="shared" si="0"/>
        <v>568863</v>
      </c>
      <c r="E11" s="16">
        <f>INDEX('Data - Charges'!$C$2:$R$53,MATCH($B11,'Data - Charges'!$B$2:$B$53,0),MATCH($H$1,'Data - Charges'!$C$1:$R$1,0))</f>
        <v>0</v>
      </c>
      <c r="F11" s="5">
        <f t="shared" si="1"/>
        <v>0</v>
      </c>
    </row>
    <row r="12" spans="1:10">
      <c r="A12" s="2" t="s">
        <v>59</v>
      </c>
      <c r="B12" s="2" t="s">
        <v>7</v>
      </c>
      <c r="C12" s="14">
        <f>INDEX('Data - Expenditures'!$C$2:$R$53,MATCH($B12,'Data - Expenditures'!$B$2:$B$53,0),MATCH($H$1,'Data - Expenditures'!$C$1:$R$1,0))</f>
        <v>31195</v>
      </c>
      <c r="D12" s="11">
        <f t="shared" si="0"/>
        <v>31195</v>
      </c>
      <c r="E12" s="16">
        <f>INDEX('Data - Charges'!$C$2:$R$53,MATCH($B12,'Data - Charges'!$B$2:$B$53,0),MATCH($H$1,'Data - Charges'!$C$1:$R$1,0))</f>
        <v>0</v>
      </c>
      <c r="F12" s="5">
        <f t="shared" si="1"/>
        <v>0</v>
      </c>
    </row>
    <row r="13" spans="1:10">
      <c r="A13" s="2" t="s">
        <v>60</v>
      </c>
      <c r="B13" s="2" t="s">
        <v>8</v>
      </c>
      <c r="C13" s="14">
        <f>INDEX('Data - Expenditures'!$C$2:$R$53,MATCH($B13,'Data - Expenditures'!$B$2:$B$53,0),MATCH($H$1,'Data - Expenditures'!$C$1:$R$1,0))</f>
        <v>211472</v>
      </c>
      <c r="D13" s="11">
        <f t="shared" si="0"/>
        <v>211472</v>
      </c>
      <c r="E13" s="16">
        <f>INDEX('Data - Charges'!$C$2:$R$53,MATCH($B13,'Data - Charges'!$B$2:$B$53,0),MATCH($H$1,'Data - Charges'!$C$1:$R$1,0))</f>
        <v>0</v>
      </c>
      <c r="F13" s="5">
        <f t="shared" si="1"/>
        <v>0</v>
      </c>
    </row>
    <row r="14" spans="1:10">
      <c r="A14" s="2" t="s">
        <v>61</v>
      </c>
      <c r="B14" s="2" t="s">
        <v>9</v>
      </c>
      <c r="C14" s="14">
        <f>INDEX('Data - Expenditures'!$C$2:$R$53,MATCH($B14,'Data - Expenditures'!$B$2:$B$53,0),MATCH($H$1,'Data - Expenditures'!$C$1:$R$1,0))</f>
        <v>3539686</v>
      </c>
      <c r="D14" s="11">
        <f t="shared" si="0"/>
        <v>3539686</v>
      </c>
      <c r="E14" s="16">
        <f>INDEX('Data - Charges'!$C$2:$R$53,MATCH($B14,'Data - Charges'!$B$2:$B$53,0),MATCH($H$1,'Data - Charges'!$C$1:$R$1,0))</f>
        <v>0</v>
      </c>
      <c r="F14" s="5">
        <f t="shared" si="1"/>
        <v>0</v>
      </c>
    </row>
    <row r="15" spans="1:10">
      <c r="A15" s="2" t="s">
        <v>62</v>
      </c>
      <c r="B15" s="2" t="s">
        <v>10</v>
      </c>
      <c r="C15" s="14">
        <f>INDEX('Data - Expenditures'!$C$2:$R$53,MATCH($B15,'Data - Expenditures'!$B$2:$B$53,0),MATCH($H$1,'Data - Expenditures'!$C$1:$R$1,0))</f>
        <v>1023580</v>
      </c>
      <c r="D15" s="11">
        <f t="shared" si="0"/>
        <v>1023580</v>
      </c>
      <c r="E15" s="16">
        <f>INDEX('Data - Charges'!$C$2:$R$53,MATCH($B15,'Data - Charges'!$B$2:$B$53,0),MATCH($H$1,'Data - Charges'!$C$1:$R$1,0))</f>
        <v>0</v>
      </c>
      <c r="F15" s="5">
        <f t="shared" si="1"/>
        <v>0</v>
      </c>
    </row>
    <row r="16" spans="1:10">
      <c r="A16" s="2" t="s">
        <v>63</v>
      </c>
      <c r="B16" s="2" t="s">
        <v>11</v>
      </c>
      <c r="C16" s="14">
        <f>INDEX('Data - Expenditures'!$C$2:$R$53,MATCH($B16,'Data - Expenditures'!$B$2:$B$53,0),MATCH($H$1,'Data - Expenditures'!$C$1:$R$1,0))</f>
        <v>194866</v>
      </c>
      <c r="D16" s="11">
        <f t="shared" si="0"/>
        <v>194866</v>
      </c>
      <c r="E16" s="16">
        <f>INDEX('Data - Charges'!$C$2:$R$53,MATCH($B16,'Data - Charges'!$B$2:$B$53,0),MATCH($H$1,'Data - Charges'!$C$1:$R$1,0))</f>
        <v>0</v>
      </c>
      <c r="F16" s="5">
        <f t="shared" si="1"/>
        <v>0</v>
      </c>
    </row>
    <row r="17" spans="1:6">
      <c r="A17" s="2" t="s">
        <v>64</v>
      </c>
      <c r="B17" s="2" t="s">
        <v>12</v>
      </c>
      <c r="C17" s="14">
        <f>INDEX('Data - Expenditures'!$C$2:$R$53,MATCH($B17,'Data - Expenditures'!$B$2:$B$53,0),MATCH($H$1,'Data - Expenditures'!$C$1:$R$1,0))</f>
        <v>169100</v>
      </c>
      <c r="D17" s="11">
        <f t="shared" si="0"/>
        <v>169100</v>
      </c>
      <c r="E17" s="16">
        <f>INDEX('Data - Charges'!$C$2:$R$53,MATCH($B17,'Data - Charges'!$B$2:$B$53,0),MATCH($H$1,'Data - Charges'!$C$1:$R$1,0))</f>
        <v>0</v>
      </c>
      <c r="F17" s="5">
        <f t="shared" si="1"/>
        <v>0</v>
      </c>
    </row>
    <row r="18" spans="1:6">
      <c r="A18" s="2" t="s">
        <v>65</v>
      </c>
      <c r="B18" s="2" t="s">
        <v>13</v>
      </c>
      <c r="C18" s="14">
        <f>INDEX('Data - Expenditures'!$C$2:$R$53,MATCH($B18,'Data - Expenditures'!$B$2:$B$53,0),MATCH($H$1,'Data - Expenditures'!$C$1:$R$1,0))</f>
        <v>2267188</v>
      </c>
      <c r="D18" s="11">
        <f t="shared" si="0"/>
        <v>2267188</v>
      </c>
      <c r="E18" s="16">
        <f>INDEX('Data - Charges'!$C$2:$R$53,MATCH($B18,'Data - Charges'!$B$2:$B$53,0),MATCH($H$1,'Data - Charges'!$C$1:$R$1,0))</f>
        <v>0</v>
      </c>
      <c r="F18" s="5">
        <f t="shared" si="1"/>
        <v>0</v>
      </c>
    </row>
    <row r="19" spans="1:6">
      <c r="A19" s="2" t="s">
        <v>66</v>
      </c>
      <c r="B19" s="2" t="s">
        <v>14</v>
      </c>
      <c r="C19" s="14">
        <f>INDEX('Data - Expenditures'!$C$2:$R$53,MATCH($B19,'Data - Expenditures'!$B$2:$B$53,0),MATCH($H$1,'Data - Expenditures'!$C$1:$R$1,0))</f>
        <v>675507</v>
      </c>
      <c r="D19" s="11">
        <f t="shared" si="0"/>
        <v>675507</v>
      </c>
      <c r="E19" s="16">
        <f>INDEX('Data - Charges'!$C$2:$R$53,MATCH($B19,'Data - Charges'!$B$2:$B$53,0),MATCH($H$1,'Data - Charges'!$C$1:$R$1,0))</f>
        <v>0</v>
      </c>
      <c r="F19" s="5">
        <f t="shared" si="1"/>
        <v>0</v>
      </c>
    </row>
    <row r="20" spans="1:6">
      <c r="A20" s="2" t="s">
        <v>67</v>
      </c>
      <c r="B20" s="2" t="s">
        <v>15</v>
      </c>
      <c r="C20" s="14">
        <f>INDEX('Data - Expenditures'!$C$2:$R$53,MATCH($B20,'Data - Expenditures'!$B$2:$B$53,0),MATCH($H$1,'Data - Expenditures'!$C$1:$R$1,0))</f>
        <v>236974</v>
      </c>
      <c r="D20" s="11">
        <f t="shared" si="0"/>
        <v>236974</v>
      </c>
      <c r="E20" s="16">
        <f>INDEX('Data - Charges'!$C$2:$R$53,MATCH($B20,'Data - Charges'!$B$2:$B$53,0),MATCH($H$1,'Data - Charges'!$C$1:$R$1,0))</f>
        <v>0</v>
      </c>
      <c r="F20" s="5">
        <f t="shared" si="1"/>
        <v>0</v>
      </c>
    </row>
    <row r="21" spans="1:6">
      <c r="A21" s="2" t="s">
        <v>68</v>
      </c>
      <c r="B21" s="2" t="s">
        <v>16</v>
      </c>
      <c r="C21" s="14">
        <f>INDEX('Data - Expenditures'!$C$2:$R$53,MATCH($B21,'Data - Expenditures'!$B$2:$B$53,0),MATCH($H$1,'Data - Expenditures'!$C$1:$R$1,0))</f>
        <v>294485</v>
      </c>
      <c r="D21" s="11">
        <f t="shared" si="0"/>
        <v>294485</v>
      </c>
      <c r="E21" s="16">
        <f>INDEX('Data - Charges'!$C$2:$R$53,MATCH($B21,'Data - Charges'!$B$2:$B$53,0),MATCH($H$1,'Data - Charges'!$C$1:$R$1,0))</f>
        <v>0</v>
      </c>
      <c r="F21" s="5">
        <f t="shared" si="1"/>
        <v>0</v>
      </c>
    </row>
    <row r="22" spans="1:6">
      <c r="A22" s="2" t="s">
        <v>69</v>
      </c>
      <c r="B22" s="2" t="s">
        <v>17</v>
      </c>
      <c r="C22" s="14">
        <f>INDEX('Data - Expenditures'!$C$2:$R$53,MATCH($B22,'Data - Expenditures'!$B$2:$B$53,0),MATCH($H$1,'Data - Expenditures'!$C$1:$R$1,0))</f>
        <v>414942</v>
      </c>
      <c r="D22" s="11">
        <f t="shared" si="0"/>
        <v>414942</v>
      </c>
      <c r="E22" s="16">
        <f>INDEX('Data - Charges'!$C$2:$R$53,MATCH($B22,'Data - Charges'!$B$2:$B$53,0),MATCH($H$1,'Data - Charges'!$C$1:$R$1,0))</f>
        <v>0</v>
      </c>
      <c r="F22" s="5">
        <f t="shared" si="1"/>
        <v>0</v>
      </c>
    </row>
    <row r="23" spans="1:6">
      <c r="A23" s="2" t="s">
        <v>70</v>
      </c>
      <c r="B23" s="2" t="s">
        <v>18</v>
      </c>
      <c r="C23" s="14">
        <f>INDEX('Data - Expenditures'!$C$2:$R$53,MATCH($B23,'Data - Expenditures'!$B$2:$B$53,0),MATCH($H$1,'Data - Expenditures'!$C$1:$R$1,0))</f>
        <v>650734</v>
      </c>
      <c r="D23" s="11">
        <f t="shared" si="0"/>
        <v>650734</v>
      </c>
      <c r="E23" s="16">
        <f>INDEX('Data - Charges'!$C$2:$R$53,MATCH($B23,'Data - Charges'!$B$2:$B$53,0),MATCH($H$1,'Data - Charges'!$C$1:$R$1,0))</f>
        <v>0</v>
      </c>
      <c r="F23" s="5">
        <f t="shared" si="1"/>
        <v>0</v>
      </c>
    </row>
    <row r="24" spans="1:6">
      <c r="A24" s="2" t="s">
        <v>71</v>
      </c>
      <c r="B24" s="2" t="s">
        <v>19</v>
      </c>
      <c r="C24" s="14">
        <f>INDEX('Data - Expenditures'!$C$2:$R$53,MATCH($B24,'Data - Expenditures'!$B$2:$B$53,0),MATCH($H$1,'Data - Expenditures'!$C$1:$R$1,0))</f>
        <v>137184</v>
      </c>
      <c r="D24" s="11">
        <f t="shared" si="0"/>
        <v>137184</v>
      </c>
      <c r="E24" s="16">
        <f>INDEX('Data - Charges'!$C$2:$R$53,MATCH($B24,'Data - Charges'!$B$2:$B$53,0),MATCH($H$1,'Data - Charges'!$C$1:$R$1,0))</f>
        <v>0</v>
      </c>
      <c r="F24" s="5">
        <f t="shared" si="1"/>
        <v>0</v>
      </c>
    </row>
    <row r="25" spans="1:6">
      <c r="A25" s="2" t="s">
        <v>72</v>
      </c>
      <c r="B25" s="2" t="s">
        <v>20</v>
      </c>
      <c r="C25" s="14">
        <f>INDEX('Data - Expenditures'!$C$2:$R$53,MATCH($B25,'Data - Expenditures'!$B$2:$B$53,0),MATCH($H$1,'Data - Expenditures'!$C$1:$R$1,0))</f>
        <v>890714</v>
      </c>
      <c r="D25" s="11">
        <f t="shared" si="0"/>
        <v>890714</v>
      </c>
      <c r="E25" s="16">
        <f>INDEX('Data - Charges'!$C$2:$R$53,MATCH($B25,'Data - Charges'!$B$2:$B$53,0),MATCH($H$1,'Data - Charges'!$C$1:$R$1,0))</f>
        <v>0</v>
      </c>
      <c r="F25" s="5">
        <f t="shared" si="1"/>
        <v>0</v>
      </c>
    </row>
    <row r="26" spans="1:6">
      <c r="A26" s="2" t="s">
        <v>73</v>
      </c>
      <c r="B26" s="2" t="s">
        <v>21</v>
      </c>
      <c r="C26" s="14">
        <f>INDEX('Data - Expenditures'!$C$2:$R$53,MATCH($B26,'Data - Expenditures'!$B$2:$B$53,0),MATCH($H$1,'Data - Expenditures'!$C$1:$R$1,0))</f>
        <v>1074996</v>
      </c>
      <c r="D26" s="11">
        <f t="shared" si="0"/>
        <v>1074996</v>
      </c>
      <c r="E26" s="16">
        <f>INDEX('Data - Charges'!$C$2:$R$53,MATCH($B26,'Data - Charges'!$B$2:$B$53,0),MATCH($H$1,'Data - Charges'!$C$1:$R$1,0))</f>
        <v>0</v>
      </c>
      <c r="F26" s="5">
        <f t="shared" si="1"/>
        <v>0</v>
      </c>
    </row>
    <row r="27" spans="1:6">
      <c r="A27" s="2" t="s">
        <v>74</v>
      </c>
      <c r="B27" s="2" t="s">
        <v>22</v>
      </c>
      <c r="C27" s="14">
        <f>INDEX('Data - Expenditures'!$C$2:$R$53,MATCH($B27,'Data - Expenditures'!$B$2:$B$53,0),MATCH($H$1,'Data - Expenditures'!$C$1:$R$1,0))</f>
        <v>946508</v>
      </c>
      <c r="D27" s="11">
        <f t="shared" si="0"/>
        <v>946508</v>
      </c>
      <c r="E27" s="16">
        <f>INDEX('Data - Charges'!$C$2:$R$53,MATCH($B27,'Data - Charges'!$B$2:$B$53,0),MATCH($H$1,'Data - Charges'!$C$1:$R$1,0))</f>
        <v>0</v>
      </c>
      <c r="F27" s="5">
        <f t="shared" si="1"/>
        <v>0</v>
      </c>
    </row>
    <row r="28" spans="1:6">
      <c r="A28" s="2" t="s">
        <v>75</v>
      </c>
      <c r="B28" s="2" t="s">
        <v>23</v>
      </c>
      <c r="C28" s="14">
        <f>INDEX('Data - Expenditures'!$C$2:$R$53,MATCH($B28,'Data - Expenditures'!$B$2:$B$53,0),MATCH($H$1,'Data - Expenditures'!$C$1:$R$1,0))</f>
        <v>411774</v>
      </c>
      <c r="D28" s="11">
        <f t="shared" si="0"/>
        <v>411774</v>
      </c>
      <c r="E28" s="16">
        <f>INDEX('Data - Charges'!$C$2:$R$53,MATCH($B28,'Data - Charges'!$B$2:$B$53,0),MATCH($H$1,'Data - Charges'!$C$1:$R$1,0))</f>
        <v>0</v>
      </c>
      <c r="F28" s="5">
        <f t="shared" si="1"/>
        <v>0</v>
      </c>
    </row>
    <row r="29" spans="1:6">
      <c r="A29" s="2" t="s">
        <v>76</v>
      </c>
      <c r="B29" s="2" t="s">
        <v>24</v>
      </c>
      <c r="C29" s="14">
        <f>INDEX('Data - Expenditures'!$C$2:$R$53,MATCH($B29,'Data - Expenditures'!$B$2:$B$53,0),MATCH($H$1,'Data - Expenditures'!$C$1:$R$1,0))</f>
        <v>260001</v>
      </c>
      <c r="D29" s="11">
        <f t="shared" si="0"/>
        <v>260001</v>
      </c>
      <c r="E29" s="16">
        <f>INDEX('Data - Charges'!$C$2:$R$53,MATCH($B29,'Data - Charges'!$B$2:$B$53,0),MATCH($H$1,'Data - Charges'!$C$1:$R$1,0))</f>
        <v>0</v>
      </c>
      <c r="F29" s="5">
        <f t="shared" si="1"/>
        <v>0</v>
      </c>
    </row>
    <row r="30" spans="1:6">
      <c r="A30" s="2" t="s">
        <v>77</v>
      </c>
      <c r="B30" s="2" t="s">
        <v>25</v>
      </c>
      <c r="C30" s="14">
        <f>INDEX('Data - Expenditures'!$C$2:$R$53,MATCH($B30,'Data - Expenditures'!$B$2:$B$53,0),MATCH($H$1,'Data - Expenditures'!$C$1:$R$1,0))</f>
        <v>786008</v>
      </c>
      <c r="D30" s="11">
        <f t="shared" si="0"/>
        <v>786008</v>
      </c>
      <c r="E30" s="16">
        <f>INDEX('Data - Charges'!$C$2:$R$53,MATCH($B30,'Data - Charges'!$B$2:$B$53,0),MATCH($H$1,'Data - Charges'!$C$1:$R$1,0))</f>
        <v>0</v>
      </c>
      <c r="F30" s="5">
        <f t="shared" si="1"/>
        <v>0</v>
      </c>
    </row>
    <row r="31" spans="1:6">
      <c r="A31" s="2" t="s">
        <v>78</v>
      </c>
      <c r="B31" s="2" t="s">
        <v>26</v>
      </c>
      <c r="C31" s="14">
        <f>INDEX('Data - Expenditures'!$C$2:$R$53,MATCH($B31,'Data - Expenditures'!$B$2:$B$53,0),MATCH($H$1,'Data - Expenditures'!$C$1:$R$1,0))</f>
        <v>94245</v>
      </c>
      <c r="D31" s="11">
        <f t="shared" si="0"/>
        <v>94245</v>
      </c>
      <c r="E31" s="16">
        <f>INDEX('Data - Charges'!$C$2:$R$53,MATCH($B31,'Data - Charges'!$B$2:$B$53,0),MATCH($H$1,'Data - Charges'!$C$1:$R$1,0))</f>
        <v>0</v>
      </c>
      <c r="F31" s="5">
        <f t="shared" si="1"/>
        <v>0</v>
      </c>
    </row>
    <row r="32" spans="1:6">
      <c r="A32" s="2" t="s">
        <v>79</v>
      </c>
      <c r="B32" s="2" t="s">
        <v>27</v>
      </c>
      <c r="C32" s="14">
        <f>INDEX('Data - Expenditures'!$C$2:$R$53,MATCH($B32,'Data - Expenditures'!$B$2:$B$53,0),MATCH($H$1,'Data - Expenditures'!$C$1:$R$1,0))</f>
        <v>189843</v>
      </c>
      <c r="D32" s="11">
        <f t="shared" si="0"/>
        <v>189843</v>
      </c>
      <c r="E32" s="16">
        <f>INDEX('Data - Charges'!$C$2:$R$53,MATCH($B32,'Data - Charges'!$B$2:$B$53,0),MATCH($H$1,'Data - Charges'!$C$1:$R$1,0))</f>
        <v>0</v>
      </c>
      <c r="F32" s="5">
        <f t="shared" si="1"/>
        <v>0</v>
      </c>
    </row>
    <row r="33" spans="1:6">
      <c r="A33" s="2" t="s">
        <v>80</v>
      </c>
      <c r="B33" s="2" t="s">
        <v>28</v>
      </c>
      <c r="C33" s="14">
        <f>INDEX('Data - Expenditures'!$C$2:$R$53,MATCH($B33,'Data - Expenditures'!$B$2:$B$53,0),MATCH($H$1,'Data - Expenditures'!$C$1:$R$1,0))</f>
        <v>512282</v>
      </c>
      <c r="D33" s="11">
        <f t="shared" si="0"/>
        <v>512282</v>
      </c>
      <c r="E33" s="16">
        <f>INDEX('Data - Charges'!$C$2:$R$53,MATCH($B33,'Data - Charges'!$B$2:$B$53,0),MATCH($H$1,'Data - Charges'!$C$1:$R$1,0))</f>
        <v>0</v>
      </c>
      <c r="F33" s="5">
        <f t="shared" si="1"/>
        <v>0</v>
      </c>
    </row>
    <row r="34" spans="1:6">
      <c r="A34" s="2" t="s">
        <v>81</v>
      </c>
      <c r="B34" s="2" t="s">
        <v>29</v>
      </c>
      <c r="C34" s="14">
        <f>INDEX('Data - Expenditures'!$C$2:$R$53,MATCH($B34,'Data - Expenditures'!$B$2:$B$53,0),MATCH($H$1,'Data - Expenditures'!$C$1:$R$1,0))</f>
        <v>201424</v>
      </c>
      <c r="D34" s="11">
        <f t="shared" si="0"/>
        <v>201424</v>
      </c>
      <c r="E34" s="16">
        <f>INDEX('Data - Charges'!$C$2:$R$53,MATCH($B34,'Data - Charges'!$B$2:$B$53,0),MATCH($H$1,'Data - Charges'!$C$1:$R$1,0))</f>
        <v>0</v>
      </c>
      <c r="F34" s="5">
        <f t="shared" si="1"/>
        <v>0</v>
      </c>
    </row>
    <row r="35" spans="1:6">
      <c r="A35" s="2" t="s">
        <v>82</v>
      </c>
      <c r="B35" s="2" t="s">
        <v>30</v>
      </c>
      <c r="C35" s="14">
        <f>INDEX('Data - Expenditures'!$C$2:$R$53,MATCH($B35,'Data - Expenditures'!$B$2:$B$53,0),MATCH($H$1,'Data - Expenditures'!$C$1:$R$1,0))</f>
        <v>973639</v>
      </c>
      <c r="D35" s="11">
        <f t="shared" si="0"/>
        <v>973639</v>
      </c>
      <c r="E35" s="16">
        <f>INDEX('Data - Charges'!$C$2:$R$53,MATCH($B35,'Data - Charges'!$B$2:$B$53,0),MATCH($H$1,'Data - Charges'!$C$1:$R$1,0))</f>
        <v>0</v>
      </c>
      <c r="F35" s="5">
        <f t="shared" si="1"/>
        <v>0</v>
      </c>
    </row>
    <row r="36" spans="1:6">
      <c r="A36" s="2" t="s">
        <v>83</v>
      </c>
      <c r="B36" s="2" t="s">
        <v>31</v>
      </c>
      <c r="C36" s="14">
        <f>INDEX('Data - Expenditures'!$C$2:$R$53,MATCH($B36,'Data - Expenditures'!$B$2:$B$53,0),MATCH($H$1,'Data - Expenditures'!$C$1:$R$1,0))</f>
        <v>306330</v>
      </c>
      <c r="D36" s="11">
        <f t="shared" si="0"/>
        <v>306330</v>
      </c>
      <c r="E36" s="16">
        <f>INDEX('Data - Charges'!$C$2:$R$53,MATCH($B36,'Data - Charges'!$B$2:$B$53,0),MATCH($H$1,'Data - Charges'!$C$1:$R$1,0))</f>
        <v>0</v>
      </c>
      <c r="F36" s="5">
        <f t="shared" si="1"/>
        <v>0</v>
      </c>
    </row>
    <row r="37" spans="1:6">
      <c r="A37" s="2" t="s">
        <v>84</v>
      </c>
      <c r="B37" s="2" t="s">
        <v>32</v>
      </c>
      <c r="C37" s="14">
        <f>INDEX('Data - Expenditures'!$C$2:$R$53,MATCH($B37,'Data - Expenditures'!$B$2:$B$53,0),MATCH($H$1,'Data - Expenditures'!$C$1:$R$1,0))</f>
        <v>3417015</v>
      </c>
      <c r="D37" s="11">
        <f t="shared" si="0"/>
        <v>3417015</v>
      </c>
      <c r="E37" s="16">
        <f>INDEX('Data - Charges'!$C$2:$R$53,MATCH($B37,'Data - Charges'!$B$2:$B$53,0),MATCH($H$1,'Data - Charges'!$C$1:$R$1,0))</f>
        <v>0</v>
      </c>
      <c r="F37" s="5">
        <f t="shared" si="1"/>
        <v>0</v>
      </c>
    </row>
    <row r="38" spans="1:6">
      <c r="A38" s="2" t="s">
        <v>85</v>
      </c>
      <c r="B38" s="2" t="s">
        <v>33</v>
      </c>
      <c r="C38" s="14">
        <f>INDEX('Data - Expenditures'!$C$2:$R$53,MATCH($B38,'Data - Expenditures'!$B$2:$B$53,0),MATCH($H$1,'Data - Expenditures'!$C$1:$R$1,0))</f>
        <v>935309</v>
      </c>
      <c r="D38" s="11">
        <f t="shared" si="0"/>
        <v>935309</v>
      </c>
      <c r="E38" s="16">
        <f>INDEX('Data - Charges'!$C$2:$R$53,MATCH($B38,'Data - Charges'!$B$2:$B$53,0),MATCH($H$1,'Data - Charges'!$C$1:$R$1,0))</f>
        <v>0</v>
      </c>
      <c r="F38" s="5">
        <f t="shared" si="1"/>
        <v>0</v>
      </c>
    </row>
    <row r="39" spans="1:6">
      <c r="A39" s="2" t="s">
        <v>86</v>
      </c>
      <c r="B39" s="2" t="s">
        <v>34</v>
      </c>
      <c r="C39" s="14">
        <f>INDEX('Data - Expenditures'!$C$2:$R$53,MATCH($B39,'Data - Expenditures'!$B$2:$B$53,0),MATCH($H$1,'Data - Expenditures'!$C$1:$R$1,0))</f>
        <v>54647</v>
      </c>
      <c r="D39" s="11">
        <f t="shared" si="0"/>
        <v>54647</v>
      </c>
      <c r="E39" s="16">
        <f>INDEX('Data - Charges'!$C$2:$R$53,MATCH($B39,'Data - Charges'!$B$2:$B$53,0),MATCH($H$1,'Data - Charges'!$C$1:$R$1,0))</f>
        <v>0</v>
      </c>
      <c r="F39" s="5">
        <f t="shared" si="1"/>
        <v>0</v>
      </c>
    </row>
    <row r="40" spans="1:6">
      <c r="A40" s="2" t="s">
        <v>87</v>
      </c>
      <c r="B40" s="2" t="s">
        <v>35</v>
      </c>
      <c r="C40" s="14">
        <f>INDEX('Data - Expenditures'!$C$2:$R$53,MATCH($B40,'Data - Expenditures'!$B$2:$B$53,0),MATCH($H$1,'Data - Expenditures'!$C$1:$R$1,0))</f>
        <v>1724366</v>
      </c>
      <c r="D40" s="11">
        <f t="shared" si="0"/>
        <v>1724366</v>
      </c>
      <c r="E40" s="16">
        <f>INDEX('Data - Charges'!$C$2:$R$53,MATCH($B40,'Data - Charges'!$B$2:$B$53,0),MATCH($H$1,'Data - Charges'!$C$1:$R$1,0))</f>
        <v>0</v>
      </c>
      <c r="F40" s="5">
        <f t="shared" si="1"/>
        <v>0</v>
      </c>
    </row>
    <row r="41" spans="1:6">
      <c r="A41" s="2" t="s">
        <v>88</v>
      </c>
      <c r="B41" s="2" t="s">
        <v>36</v>
      </c>
      <c r="C41" s="14">
        <f>INDEX('Data - Expenditures'!$C$2:$R$53,MATCH($B41,'Data - Expenditures'!$B$2:$B$53,0),MATCH($H$1,'Data - Expenditures'!$C$1:$R$1,0))</f>
        <v>479791</v>
      </c>
      <c r="D41" s="11">
        <f t="shared" si="0"/>
        <v>479791</v>
      </c>
      <c r="E41" s="16">
        <f>INDEX('Data - Charges'!$C$2:$R$53,MATCH($B41,'Data - Charges'!$B$2:$B$53,0),MATCH($H$1,'Data - Charges'!$C$1:$R$1,0))</f>
        <v>0</v>
      </c>
      <c r="F41" s="5">
        <f t="shared" si="1"/>
        <v>0</v>
      </c>
    </row>
    <row r="42" spans="1:6">
      <c r="A42" s="2" t="s">
        <v>89</v>
      </c>
      <c r="B42" s="2" t="s">
        <v>37</v>
      </c>
      <c r="C42" s="14">
        <f>INDEX('Data - Expenditures'!$C$2:$R$53,MATCH($B42,'Data - Expenditures'!$B$2:$B$53,0),MATCH($H$1,'Data - Expenditures'!$C$1:$R$1,0))</f>
        <v>638885</v>
      </c>
      <c r="D42" s="11">
        <f t="shared" si="0"/>
        <v>638885</v>
      </c>
      <c r="E42" s="16">
        <f>INDEX('Data - Charges'!$C$2:$R$53,MATCH($B42,'Data - Charges'!$B$2:$B$53,0),MATCH($H$1,'Data - Charges'!$C$1:$R$1,0))</f>
        <v>0</v>
      </c>
      <c r="F42" s="5">
        <f t="shared" si="1"/>
        <v>0</v>
      </c>
    </row>
    <row r="43" spans="1:6">
      <c r="A43" s="2" t="s">
        <v>90</v>
      </c>
      <c r="B43" s="2" t="s">
        <v>38</v>
      </c>
      <c r="C43" s="14">
        <f>INDEX('Data - Expenditures'!$C$2:$R$53,MATCH($B43,'Data - Expenditures'!$B$2:$B$53,0),MATCH($H$1,'Data - Expenditures'!$C$1:$R$1,0))</f>
        <v>734453</v>
      </c>
      <c r="D43" s="11">
        <f t="shared" si="0"/>
        <v>734453</v>
      </c>
      <c r="E43" s="16">
        <f>INDEX('Data - Charges'!$C$2:$R$53,MATCH($B43,'Data - Charges'!$B$2:$B$53,0),MATCH($H$1,'Data - Charges'!$C$1:$R$1,0))</f>
        <v>0</v>
      </c>
      <c r="F43" s="5">
        <f t="shared" si="1"/>
        <v>0</v>
      </c>
    </row>
    <row r="44" spans="1:6">
      <c r="A44" s="2" t="s">
        <v>91</v>
      </c>
      <c r="B44" s="2" t="s">
        <v>39</v>
      </c>
      <c r="C44" s="14">
        <f>INDEX('Data - Expenditures'!$C$2:$R$53,MATCH($B44,'Data - Expenditures'!$B$2:$B$53,0),MATCH($H$1,'Data - Expenditures'!$C$1:$R$1,0))</f>
        <v>288342</v>
      </c>
      <c r="D44" s="11">
        <f t="shared" si="0"/>
        <v>288342</v>
      </c>
      <c r="E44" s="16">
        <f>INDEX('Data - Charges'!$C$2:$R$53,MATCH($B44,'Data - Charges'!$B$2:$B$53,0),MATCH($H$1,'Data - Charges'!$C$1:$R$1,0))</f>
        <v>0</v>
      </c>
      <c r="F44" s="5">
        <f t="shared" si="1"/>
        <v>0</v>
      </c>
    </row>
    <row r="45" spans="1:6">
      <c r="A45" s="2" t="s">
        <v>92</v>
      </c>
      <c r="B45" s="2" t="s">
        <v>40</v>
      </c>
      <c r="C45" s="14">
        <f>INDEX('Data - Expenditures'!$C$2:$R$53,MATCH($B45,'Data - Expenditures'!$B$2:$B$53,0),MATCH($H$1,'Data - Expenditures'!$C$1:$R$1,0))</f>
        <v>438428</v>
      </c>
      <c r="D45" s="11">
        <f t="shared" si="0"/>
        <v>438428</v>
      </c>
      <c r="E45" s="16">
        <f>INDEX('Data - Charges'!$C$2:$R$53,MATCH($B45,'Data - Charges'!$B$2:$B$53,0),MATCH($H$1,'Data - Charges'!$C$1:$R$1,0))</f>
        <v>0</v>
      </c>
      <c r="F45" s="5">
        <f t="shared" si="1"/>
        <v>0</v>
      </c>
    </row>
    <row r="46" spans="1:6">
      <c r="A46" s="2" t="s">
        <v>93</v>
      </c>
      <c r="B46" s="2" t="s">
        <v>41</v>
      </c>
      <c r="C46" s="14">
        <f>INDEX('Data - Expenditures'!$C$2:$R$53,MATCH($B46,'Data - Expenditures'!$B$2:$B$53,0),MATCH($H$1,'Data - Expenditures'!$C$1:$R$1,0))</f>
        <v>61842</v>
      </c>
      <c r="D46" s="11">
        <f t="shared" si="0"/>
        <v>61842</v>
      </c>
      <c r="E46" s="16">
        <f>INDEX('Data - Charges'!$C$2:$R$53,MATCH($B46,'Data - Charges'!$B$2:$B$53,0),MATCH($H$1,'Data - Charges'!$C$1:$R$1,0))</f>
        <v>0</v>
      </c>
      <c r="F46" s="5">
        <f t="shared" si="1"/>
        <v>0</v>
      </c>
    </row>
    <row r="47" spans="1:6">
      <c r="A47" s="2" t="s">
        <v>94</v>
      </c>
      <c r="B47" s="2" t="s">
        <v>42</v>
      </c>
      <c r="C47" s="14">
        <f>INDEX('Data - Expenditures'!$C$2:$R$53,MATCH($B47,'Data - Expenditures'!$B$2:$B$53,0),MATCH($H$1,'Data - Expenditures'!$C$1:$R$1,0))</f>
        <v>684364</v>
      </c>
      <c r="D47" s="11">
        <f t="shared" si="0"/>
        <v>684364</v>
      </c>
      <c r="E47" s="16">
        <f>INDEX('Data - Charges'!$C$2:$R$53,MATCH($B47,'Data - Charges'!$B$2:$B$53,0),MATCH($H$1,'Data - Charges'!$C$1:$R$1,0))</f>
        <v>0</v>
      </c>
      <c r="F47" s="5">
        <f t="shared" si="1"/>
        <v>0</v>
      </c>
    </row>
    <row r="48" spans="1:6">
      <c r="A48" s="2" t="s">
        <v>95</v>
      </c>
      <c r="B48" s="2" t="s">
        <v>43</v>
      </c>
      <c r="C48" s="14">
        <f>INDEX('Data - Expenditures'!$C$2:$R$53,MATCH($B48,'Data - Expenditures'!$B$2:$B$53,0),MATCH($H$1,'Data - Expenditures'!$C$1:$R$1,0))</f>
        <v>2832360</v>
      </c>
      <c r="D48" s="11">
        <f t="shared" si="0"/>
        <v>2832360</v>
      </c>
      <c r="E48" s="16">
        <f>INDEX('Data - Charges'!$C$2:$R$53,MATCH($B48,'Data - Charges'!$B$2:$B$53,0),MATCH($H$1,'Data - Charges'!$C$1:$R$1,0))</f>
        <v>0</v>
      </c>
      <c r="F48" s="5">
        <f t="shared" si="1"/>
        <v>0</v>
      </c>
    </row>
    <row r="49" spans="1:6">
      <c r="A49" s="2" t="s">
        <v>97</v>
      </c>
      <c r="B49" s="2" t="s">
        <v>45</v>
      </c>
      <c r="C49" s="14">
        <f>INDEX('Data - Expenditures'!$C$2:$R$53,MATCH($B49,'Data - Expenditures'!$B$2:$B$53,0),MATCH($H$1,'Data - Expenditures'!$C$1:$R$1,0))</f>
        <v>256045</v>
      </c>
      <c r="D49" s="11">
        <f t="shared" si="0"/>
        <v>256045</v>
      </c>
      <c r="E49" s="16">
        <f>INDEX('Data - Charges'!$C$2:$R$53,MATCH($B49,'Data - Charges'!$B$2:$B$53,0),MATCH($H$1,'Data - Charges'!$C$1:$R$1,0))</f>
        <v>0</v>
      </c>
      <c r="F49" s="5">
        <f t="shared" si="1"/>
        <v>0</v>
      </c>
    </row>
    <row r="50" spans="1:6">
      <c r="A50" s="2" t="s">
        <v>98</v>
      </c>
      <c r="B50" s="2" t="s">
        <v>46</v>
      </c>
      <c r="C50" s="14">
        <f>INDEX('Data - Expenditures'!$C$2:$R$53,MATCH($B50,'Data - Expenditures'!$B$2:$B$53,0),MATCH($H$1,'Data - Expenditures'!$C$1:$R$1,0))</f>
        <v>49184</v>
      </c>
      <c r="D50" s="11">
        <f t="shared" si="0"/>
        <v>49184</v>
      </c>
      <c r="E50" s="16">
        <f>INDEX('Data - Charges'!$C$2:$R$53,MATCH($B50,'Data - Charges'!$B$2:$B$53,0),MATCH($H$1,'Data - Charges'!$C$1:$R$1,0))</f>
        <v>0</v>
      </c>
      <c r="F50" s="5">
        <f t="shared" si="1"/>
        <v>0</v>
      </c>
    </row>
    <row r="51" spans="1:6">
      <c r="A51" s="2" t="s">
        <v>99</v>
      </c>
      <c r="B51" s="2" t="s">
        <v>47</v>
      </c>
      <c r="C51" s="14">
        <f>INDEX('Data - Expenditures'!$C$2:$R$53,MATCH($B51,'Data - Expenditures'!$B$2:$B$53,0),MATCH($H$1,'Data - Expenditures'!$C$1:$R$1,0))</f>
        <v>1203408</v>
      </c>
      <c r="D51" s="11">
        <f t="shared" si="0"/>
        <v>1203408</v>
      </c>
      <c r="E51" s="16">
        <f>INDEX('Data - Charges'!$C$2:$R$53,MATCH($B51,'Data - Charges'!$B$2:$B$53,0),MATCH($H$1,'Data - Charges'!$C$1:$R$1,0))</f>
        <v>0</v>
      </c>
      <c r="F51" s="5">
        <f t="shared" si="1"/>
        <v>0</v>
      </c>
    </row>
    <row r="52" spans="1:6">
      <c r="A52" s="2" t="s">
        <v>100</v>
      </c>
      <c r="B52" s="2" t="s">
        <v>48</v>
      </c>
      <c r="C52" s="14">
        <f>INDEX('Data - Expenditures'!$C$2:$R$53,MATCH($B52,'Data - Expenditures'!$B$2:$B$53,0),MATCH($H$1,'Data - Expenditures'!$C$1:$R$1,0))</f>
        <v>1237688</v>
      </c>
      <c r="D52" s="11">
        <f t="shared" si="0"/>
        <v>1237688</v>
      </c>
      <c r="E52" s="16">
        <f>INDEX('Data - Charges'!$C$2:$R$53,MATCH($B52,'Data - Charges'!$B$2:$B$53,0),MATCH($H$1,'Data - Charges'!$C$1:$R$1,0))</f>
        <v>0</v>
      </c>
      <c r="F52" s="5">
        <f t="shared" si="1"/>
        <v>0</v>
      </c>
    </row>
    <row r="53" spans="1:6">
      <c r="A53" s="2" t="s">
        <v>101</v>
      </c>
      <c r="B53" s="2" t="s">
        <v>49</v>
      </c>
      <c r="C53" s="14">
        <f>INDEX('Data - Expenditures'!$C$2:$R$53,MATCH($B53,'Data - Expenditures'!$B$2:$B$53,0),MATCH($H$1,'Data - Expenditures'!$C$1:$R$1,0))</f>
        <v>104656</v>
      </c>
      <c r="D53" s="11">
        <f t="shared" si="0"/>
        <v>104656</v>
      </c>
      <c r="E53" s="16">
        <f>INDEX('Data - Charges'!$C$2:$R$53,MATCH($B53,'Data - Charges'!$B$2:$B$53,0),MATCH($H$1,'Data - Charges'!$C$1:$R$1,0))</f>
        <v>0</v>
      </c>
      <c r="F53" s="5">
        <f t="shared" si="1"/>
        <v>0</v>
      </c>
    </row>
    <row r="54" spans="1:6">
      <c r="A54" s="2" t="s">
        <v>102</v>
      </c>
      <c r="B54" s="2" t="s">
        <v>50</v>
      </c>
      <c r="C54" s="14">
        <f>INDEX('Data - Expenditures'!$C$2:$R$53,MATCH($B54,'Data - Expenditures'!$B$2:$B$53,0),MATCH($H$1,'Data - Expenditures'!$C$1:$R$1,0))</f>
        <v>645744</v>
      </c>
      <c r="D54" s="11">
        <f t="shared" si="0"/>
        <v>645744</v>
      </c>
      <c r="E54" s="16">
        <f>INDEX('Data - Charges'!$C$2:$R$53,MATCH($B54,'Data - Charges'!$B$2:$B$53,0),MATCH($H$1,'Data - Charges'!$C$1:$R$1,0))</f>
        <v>0</v>
      </c>
      <c r="F54" s="5">
        <f t="shared" si="1"/>
        <v>0</v>
      </c>
    </row>
    <row r="55" spans="1:6">
      <c r="A55" s="3" t="s">
        <v>103</v>
      </c>
      <c r="B55" s="3" t="s">
        <v>51</v>
      </c>
      <c r="C55" s="15">
        <f>INDEX('Data - Expenditures'!$C$2:$R$53,MATCH($B55,'Data - Expenditures'!$B$2:$B$53,0),MATCH($H$1,'Data - Expenditures'!$C$1:$R$1,0))</f>
        <v>82581</v>
      </c>
      <c r="D55" s="12">
        <f t="shared" si="0"/>
        <v>82581</v>
      </c>
      <c r="E55" s="17">
        <f>INDEX('Data - Charges'!$C$2:$R$53,MATCH($B55,'Data - Charges'!$B$2:$B$53,0),MATCH($H$1,'Data - Charges'!$C$1:$R$1,0))</f>
        <v>0</v>
      </c>
      <c r="F55" s="6">
        <f t="shared" si="1"/>
        <v>0</v>
      </c>
    </row>
    <row r="56" spans="1:6" ht="15" customHeight="1">
      <c r="A56" s="43" t="s">
        <v>149</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40" workbookViewId="0">
      <selection activeCell="G57" sqref="G57"/>
    </sheetView>
  </sheetViews>
  <sheetFormatPr defaultColWidth="11.42578125" defaultRowHeight="15"/>
  <cols>
    <col min="2" max="2" width="15.85546875" bestFit="1" customWidth="1"/>
    <col min="3" max="3" width="19.7109375" customWidth="1"/>
    <col min="4" max="4" width="17.85546875" bestFit="1" customWidth="1"/>
    <col min="5" max="5" width="8" bestFit="1" customWidth="1"/>
    <col min="6" max="6" width="20.140625" customWidth="1"/>
  </cols>
  <sheetData>
    <row r="1" spans="1:10">
      <c r="A1" s="51" t="s">
        <v>154</v>
      </c>
      <c r="B1" s="52"/>
      <c r="C1" s="52"/>
      <c r="D1" s="52"/>
      <c r="E1" s="52"/>
      <c r="F1" s="53"/>
      <c r="H1" t="s">
        <v>132</v>
      </c>
    </row>
    <row r="2" spans="1:10">
      <c r="A2" s="40" t="s">
        <v>114</v>
      </c>
      <c r="B2" s="41"/>
      <c r="C2" s="41"/>
      <c r="D2" s="41"/>
      <c r="E2" s="41"/>
      <c r="F2" s="42"/>
    </row>
    <row r="3" spans="1:10" ht="30" customHeight="1">
      <c r="A3" s="18" t="s">
        <v>104</v>
      </c>
      <c r="B3" s="18" t="s">
        <v>105</v>
      </c>
      <c r="C3" s="18" t="s">
        <v>112</v>
      </c>
      <c r="D3" s="19" t="s">
        <v>113</v>
      </c>
      <c r="E3" s="18" t="s">
        <v>111</v>
      </c>
      <c r="F3" s="18" t="s">
        <v>110</v>
      </c>
      <c r="I3" s="8"/>
      <c r="J3" s="8"/>
    </row>
    <row r="4" spans="1:10">
      <c r="A4" s="1" t="s">
        <v>96</v>
      </c>
      <c r="B4" s="1" t="s">
        <v>44</v>
      </c>
      <c r="C4" s="13">
        <f>INDEX('Data - Expenditures'!$C$2:$R$53,MATCH($B4,'Data - Expenditures'!$B$2:$B$53,0),MATCH($H$1,'Data - Expenditures'!$C$1:$R$1,0))</f>
        <v>61146065</v>
      </c>
      <c r="D4" s="10">
        <f>C4+E4</f>
        <v>61146065</v>
      </c>
      <c r="E4" s="13">
        <f>INDEX('Data - Charges'!$C$2:$R$53,MATCH($B4,'Data - Charges'!$B$2:$B$53,0),MATCH($H$1,'Data - Charges'!$C$1:$R$1,0))</f>
        <v>0</v>
      </c>
      <c r="F4" s="4">
        <f>E4/D4*100</f>
        <v>0</v>
      </c>
    </row>
    <row r="5" spans="1:10">
      <c r="A5" s="2" t="s">
        <v>52</v>
      </c>
      <c r="B5" s="2" t="s">
        <v>0</v>
      </c>
      <c r="C5" s="14">
        <f>INDEX('Data - Expenditures'!$C$2:$R$53,MATCH($B5,'Data - Expenditures'!$B$2:$B$53,0),MATCH($H$1,'Data - Expenditures'!$C$1:$R$1,0))</f>
        <v>711823</v>
      </c>
      <c r="D5" s="11">
        <f>C5+E5</f>
        <v>711823</v>
      </c>
      <c r="E5" s="16">
        <f>INDEX('Data - Charges'!$C$2:$R$53,MATCH($B5,'Data - Charges'!$B$2:$B$53,0),MATCH($H$1,'Data - Charges'!$C$1:$R$1,0))</f>
        <v>0</v>
      </c>
      <c r="F5" s="5">
        <f>E5/D5*100</f>
        <v>0</v>
      </c>
    </row>
    <row r="6" spans="1:10">
      <c r="A6" s="2" t="s">
        <v>53</v>
      </c>
      <c r="B6" s="2" t="s">
        <v>1</v>
      </c>
      <c r="C6" s="14">
        <f>INDEX('Data - Expenditures'!$C$2:$R$53,MATCH($B6,'Data - Expenditures'!$B$2:$B$53,0),MATCH($H$1,'Data - Expenditures'!$C$1:$R$1,0))</f>
        <v>316239</v>
      </c>
      <c r="D6" s="11">
        <f t="shared" ref="D6:D55" si="0">C6+E6</f>
        <v>316239</v>
      </c>
      <c r="E6" s="16">
        <f>INDEX('Data - Charges'!$C$2:$R$53,MATCH($B6,'Data - Charges'!$B$2:$B$53,0),MATCH($H$1,'Data - Charges'!$C$1:$R$1,0))</f>
        <v>0</v>
      </c>
      <c r="F6" s="5">
        <f t="shared" ref="F6:F55" si="1">E6/D6*100</f>
        <v>0</v>
      </c>
    </row>
    <row r="7" spans="1:10">
      <c r="A7" s="2" t="s">
        <v>54</v>
      </c>
      <c r="B7" s="2" t="s">
        <v>2</v>
      </c>
      <c r="C7" s="14">
        <f>INDEX('Data - Expenditures'!$C$2:$R$53,MATCH($B7,'Data - Expenditures'!$B$2:$B$53,0),MATCH($H$1,'Data - Expenditures'!$C$1:$R$1,0))</f>
        <v>1544480</v>
      </c>
      <c r="D7" s="11">
        <f t="shared" si="0"/>
        <v>1544480</v>
      </c>
      <c r="E7" s="16">
        <f>INDEX('Data - Charges'!$C$2:$R$53,MATCH($B7,'Data - Charges'!$B$2:$B$53,0),MATCH($H$1,'Data - Charges'!$C$1:$R$1,0))</f>
        <v>0</v>
      </c>
      <c r="F7" s="5">
        <f>E7/D7*100</f>
        <v>0</v>
      </c>
    </row>
    <row r="8" spans="1:10">
      <c r="A8" s="2" t="s">
        <v>55</v>
      </c>
      <c r="B8" s="2" t="s">
        <v>3</v>
      </c>
      <c r="C8" s="14">
        <f>INDEX('Data - Expenditures'!$C$2:$R$53,MATCH($B8,'Data - Expenditures'!$B$2:$B$53,0),MATCH($H$1,'Data - Expenditures'!$C$1:$R$1,0))</f>
        <v>558134</v>
      </c>
      <c r="D8" s="11">
        <f t="shared" si="0"/>
        <v>558134</v>
      </c>
      <c r="E8" s="16">
        <f>INDEX('Data - Charges'!$C$2:$R$53,MATCH($B8,'Data - Charges'!$B$2:$B$53,0),MATCH($H$1,'Data - Charges'!$C$1:$R$1,0))</f>
        <v>0</v>
      </c>
      <c r="F8" s="5">
        <f t="shared" si="1"/>
        <v>0</v>
      </c>
    </row>
    <row r="9" spans="1:10">
      <c r="A9" s="2" t="s">
        <v>56</v>
      </c>
      <c r="B9" s="2" t="s">
        <v>4</v>
      </c>
      <c r="C9" s="14">
        <f>INDEX('Data - Expenditures'!$C$2:$R$53,MATCH($B9,'Data - Expenditures'!$B$2:$B$53,0),MATCH($H$1,'Data - Expenditures'!$C$1:$R$1,0))</f>
        <v>13691104</v>
      </c>
      <c r="D9" s="11">
        <f t="shared" si="0"/>
        <v>13691104</v>
      </c>
      <c r="E9" s="16">
        <f>INDEX('Data - Charges'!$C$2:$R$53,MATCH($B9,'Data - Charges'!$B$2:$B$53,0),MATCH($H$1,'Data - Charges'!$C$1:$R$1,0))</f>
        <v>0</v>
      </c>
      <c r="F9" s="5">
        <f t="shared" si="1"/>
        <v>0</v>
      </c>
    </row>
    <row r="10" spans="1:10">
      <c r="A10" s="2" t="s">
        <v>57</v>
      </c>
      <c r="B10" s="2" t="s">
        <v>5</v>
      </c>
      <c r="C10" s="14">
        <f>INDEX('Data - Expenditures'!$C$2:$R$53,MATCH($B10,'Data - Expenditures'!$B$2:$B$53,0),MATCH($H$1,'Data - Expenditures'!$C$1:$R$1,0))</f>
        <v>1243601</v>
      </c>
      <c r="D10" s="11">
        <f t="shared" si="0"/>
        <v>1243601</v>
      </c>
      <c r="E10" s="16">
        <f>INDEX('Data - Charges'!$C$2:$R$53,MATCH($B10,'Data - Charges'!$B$2:$B$53,0),MATCH($H$1,'Data - Charges'!$C$1:$R$1,0))</f>
        <v>0</v>
      </c>
      <c r="F10" s="5">
        <f t="shared" si="1"/>
        <v>0</v>
      </c>
    </row>
    <row r="11" spans="1:10">
      <c r="A11" s="2" t="s">
        <v>58</v>
      </c>
      <c r="B11" s="2" t="s">
        <v>6</v>
      </c>
      <c r="C11" s="14">
        <f>INDEX('Data - Expenditures'!$C$2:$R$53,MATCH($B11,'Data - Expenditures'!$B$2:$B$53,0),MATCH($H$1,'Data - Expenditures'!$C$1:$R$1,0))</f>
        <v>684889</v>
      </c>
      <c r="D11" s="11">
        <f t="shared" si="0"/>
        <v>684889</v>
      </c>
      <c r="E11" s="16">
        <f>INDEX('Data - Charges'!$C$2:$R$53,MATCH($B11,'Data - Charges'!$B$2:$B$53,0),MATCH($H$1,'Data - Charges'!$C$1:$R$1,0))</f>
        <v>0</v>
      </c>
      <c r="F11" s="5">
        <f t="shared" si="1"/>
        <v>0</v>
      </c>
    </row>
    <row r="12" spans="1:10">
      <c r="A12" s="2" t="s">
        <v>59</v>
      </c>
      <c r="B12" s="2" t="s">
        <v>7</v>
      </c>
      <c r="C12" s="14">
        <f>INDEX('Data - Expenditures'!$C$2:$R$53,MATCH($B12,'Data - Expenditures'!$B$2:$B$53,0),MATCH($H$1,'Data - Expenditures'!$C$1:$R$1,0))</f>
        <v>282052</v>
      </c>
      <c r="D12" s="11">
        <f t="shared" si="0"/>
        <v>282052</v>
      </c>
      <c r="E12" s="16">
        <f>INDEX('Data - Charges'!$C$2:$R$53,MATCH($B12,'Data - Charges'!$B$2:$B$53,0),MATCH($H$1,'Data - Charges'!$C$1:$R$1,0))</f>
        <v>0</v>
      </c>
      <c r="F12" s="5">
        <f t="shared" si="1"/>
        <v>0</v>
      </c>
    </row>
    <row r="13" spans="1:10">
      <c r="A13" s="2" t="s">
        <v>60</v>
      </c>
      <c r="B13" s="2" t="s">
        <v>8</v>
      </c>
      <c r="C13" s="14">
        <f>INDEX('Data - Expenditures'!$C$2:$R$53,MATCH($B13,'Data - Expenditures'!$B$2:$B$53,0),MATCH($H$1,'Data - Expenditures'!$C$1:$R$1,0))</f>
        <v>240658</v>
      </c>
      <c r="D13" s="11">
        <f t="shared" si="0"/>
        <v>240658</v>
      </c>
      <c r="E13" s="16">
        <f>INDEX('Data - Charges'!$C$2:$R$53,MATCH($B13,'Data - Charges'!$B$2:$B$53,0),MATCH($H$1,'Data - Charges'!$C$1:$R$1,0))</f>
        <v>0</v>
      </c>
      <c r="F13" s="5">
        <f t="shared" si="1"/>
        <v>0</v>
      </c>
    </row>
    <row r="14" spans="1:10">
      <c r="A14" s="2" t="s">
        <v>61</v>
      </c>
      <c r="B14" s="2" t="s">
        <v>9</v>
      </c>
      <c r="C14" s="14">
        <f>INDEX('Data - Expenditures'!$C$2:$R$53,MATCH($B14,'Data - Expenditures'!$B$2:$B$53,0),MATCH($H$1,'Data - Expenditures'!$C$1:$R$1,0))</f>
        <v>4065514</v>
      </c>
      <c r="D14" s="11">
        <f t="shared" si="0"/>
        <v>4065514</v>
      </c>
      <c r="E14" s="16">
        <f>INDEX('Data - Charges'!$C$2:$R$53,MATCH($B14,'Data - Charges'!$B$2:$B$53,0),MATCH($H$1,'Data - Charges'!$C$1:$R$1,0))</f>
        <v>0</v>
      </c>
      <c r="F14" s="5">
        <f t="shared" si="1"/>
        <v>0</v>
      </c>
    </row>
    <row r="15" spans="1:10">
      <c r="A15" s="2" t="s">
        <v>62</v>
      </c>
      <c r="B15" s="2" t="s">
        <v>10</v>
      </c>
      <c r="C15" s="14">
        <f>INDEX('Data - Expenditures'!$C$2:$R$53,MATCH($B15,'Data - Expenditures'!$B$2:$B$53,0),MATCH($H$1,'Data - Expenditures'!$C$1:$R$1,0))</f>
        <v>2330927</v>
      </c>
      <c r="D15" s="11">
        <f t="shared" si="0"/>
        <v>2330927</v>
      </c>
      <c r="E15" s="16">
        <f>INDEX('Data - Charges'!$C$2:$R$53,MATCH($B15,'Data - Charges'!$B$2:$B$53,0),MATCH($H$1,'Data - Charges'!$C$1:$R$1,0))</f>
        <v>0</v>
      </c>
      <c r="F15" s="5">
        <f t="shared" si="1"/>
        <v>0</v>
      </c>
    </row>
    <row r="16" spans="1:10">
      <c r="A16" s="2" t="s">
        <v>63</v>
      </c>
      <c r="B16" s="2" t="s">
        <v>11</v>
      </c>
      <c r="C16" s="14">
        <f>INDEX('Data - Expenditures'!$C$2:$R$53,MATCH($B16,'Data - Expenditures'!$B$2:$B$53,0),MATCH($H$1,'Data - Expenditures'!$C$1:$R$1,0))</f>
        <v>198207</v>
      </c>
      <c r="D16" s="11">
        <f t="shared" si="0"/>
        <v>198207</v>
      </c>
      <c r="E16" s="16">
        <f>INDEX('Data - Charges'!$C$2:$R$53,MATCH($B16,'Data - Charges'!$B$2:$B$53,0),MATCH($H$1,'Data - Charges'!$C$1:$R$1,0))</f>
        <v>0</v>
      </c>
      <c r="F16" s="5">
        <f t="shared" si="1"/>
        <v>0</v>
      </c>
    </row>
    <row r="17" spans="1:6">
      <c r="A17" s="2" t="s">
        <v>64</v>
      </c>
      <c r="B17" s="2" t="s">
        <v>12</v>
      </c>
      <c r="C17" s="14">
        <f>INDEX('Data - Expenditures'!$C$2:$R$53,MATCH($B17,'Data - Expenditures'!$B$2:$B$53,0),MATCH($H$1,'Data - Expenditures'!$C$1:$R$1,0))</f>
        <v>304877</v>
      </c>
      <c r="D17" s="11">
        <f t="shared" si="0"/>
        <v>304877</v>
      </c>
      <c r="E17" s="16">
        <f>INDEX('Data - Charges'!$C$2:$R$53,MATCH($B17,'Data - Charges'!$B$2:$B$53,0),MATCH($H$1,'Data - Charges'!$C$1:$R$1,0))</f>
        <v>0</v>
      </c>
      <c r="F17" s="5">
        <f t="shared" si="1"/>
        <v>0</v>
      </c>
    </row>
    <row r="18" spans="1:6">
      <c r="A18" s="2" t="s">
        <v>65</v>
      </c>
      <c r="B18" s="2" t="s">
        <v>13</v>
      </c>
      <c r="C18" s="14">
        <f>INDEX('Data - Expenditures'!$C$2:$R$53,MATCH($B18,'Data - Expenditures'!$B$2:$B$53,0),MATCH($H$1,'Data - Expenditures'!$C$1:$R$1,0))</f>
        <v>2062068</v>
      </c>
      <c r="D18" s="11">
        <f t="shared" si="0"/>
        <v>2062068</v>
      </c>
      <c r="E18" s="16">
        <f>INDEX('Data - Charges'!$C$2:$R$53,MATCH($B18,'Data - Charges'!$B$2:$B$53,0),MATCH($H$1,'Data - Charges'!$C$1:$R$1,0))</f>
        <v>0</v>
      </c>
      <c r="F18" s="5">
        <f t="shared" si="1"/>
        <v>0</v>
      </c>
    </row>
    <row r="19" spans="1:6">
      <c r="A19" s="2" t="s">
        <v>66</v>
      </c>
      <c r="B19" s="2" t="s">
        <v>14</v>
      </c>
      <c r="C19" s="14">
        <f>INDEX('Data - Expenditures'!$C$2:$R$53,MATCH($B19,'Data - Expenditures'!$B$2:$B$53,0),MATCH($H$1,'Data - Expenditures'!$C$1:$R$1,0))</f>
        <v>958650</v>
      </c>
      <c r="D19" s="11">
        <f t="shared" si="0"/>
        <v>958650</v>
      </c>
      <c r="E19" s="16">
        <f>INDEX('Data - Charges'!$C$2:$R$53,MATCH($B19,'Data - Charges'!$B$2:$B$53,0),MATCH($H$1,'Data - Charges'!$C$1:$R$1,0))</f>
        <v>0</v>
      </c>
      <c r="F19" s="5">
        <f t="shared" si="1"/>
        <v>0</v>
      </c>
    </row>
    <row r="20" spans="1:6">
      <c r="A20" s="2" t="s">
        <v>67</v>
      </c>
      <c r="B20" s="2" t="s">
        <v>15</v>
      </c>
      <c r="C20" s="14">
        <f>INDEX('Data - Expenditures'!$C$2:$R$53,MATCH($B20,'Data - Expenditures'!$B$2:$B$53,0),MATCH($H$1,'Data - Expenditures'!$C$1:$R$1,0))</f>
        <v>522885</v>
      </c>
      <c r="D20" s="11">
        <f t="shared" si="0"/>
        <v>522885</v>
      </c>
      <c r="E20" s="16">
        <f>INDEX('Data - Charges'!$C$2:$R$53,MATCH($B20,'Data - Charges'!$B$2:$B$53,0),MATCH($H$1,'Data - Charges'!$C$1:$R$1,0))</f>
        <v>0</v>
      </c>
      <c r="F20" s="5">
        <f t="shared" si="1"/>
        <v>0</v>
      </c>
    </row>
    <row r="21" spans="1:6">
      <c r="A21" s="2" t="s">
        <v>68</v>
      </c>
      <c r="B21" s="2" t="s">
        <v>16</v>
      </c>
      <c r="C21" s="14">
        <f>INDEX('Data - Expenditures'!$C$2:$R$53,MATCH($B21,'Data - Expenditures'!$B$2:$B$53,0),MATCH($H$1,'Data - Expenditures'!$C$1:$R$1,0))</f>
        <v>480617</v>
      </c>
      <c r="D21" s="11">
        <f t="shared" si="0"/>
        <v>480617</v>
      </c>
      <c r="E21" s="16">
        <f>INDEX('Data - Charges'!$C$2:$R$53,MATCH($B21,'Data - Charges'!$B$2:$B$53,0),MATCH($H$1,'Data - Charges'!$C$1:$R$1,0))</f>
        <v>0</v>
      </c>
      <c r="F21" s="5">
        <f t="shared" si="1"/>
        <v>0</v>
      </c>
    </row>
    <row r="22" spans="1:6">
      <c r="A22" s="2" t="s">
        <v>69</v>
      </c>
      <c r="B22" s="2" t="s">
        <v>17</v>
      </c>
      <c r="C22" s="14">
        <f>INDEX('Data - Expenditures'!$C$2:$R$53,MATCH($B22,'Data - Expenditures'!$B$2:$B$53,0),MATCH($H$1,'Data - Expenditures'!$C$1:$R$1,0))</f>
        <v>738949</v>
      </c>
      <c r="D22" s="11">
        <f t="shared" si="0"/>
        <v>738949</v>
      </c>
      <c r="E22" s="16">
        <f>INDEX('Data - Charges'!$C$2:$R$53,MATCH($B22,'Data - Charges'!$B$2:$B$53,0),MATCH($H$1,'Data - Charges'!$C$1:$R$1,0))</f>
        <v>0</v>
      </c>
      <c r="F22" s="5">
        <f t="shared" si="1"/>
        <v>0</v>
      </c>
    </row>
    <row r="23" spans="1:6">
      <c r="A23" s="2" t="s">
        <v>70</v>
      </c>
      <c r="B23" s="2" t="s">
        <v>18</v>
      </c>
      <c r="C23" s="14">
        <f>INDEX('Data - Expenditures'!$C$2:$R$53,MATCH($B23,'Data - Expenditures'!$B$2:$B$53,0),MATCH($H$1,'Data - Expenditures'!$C$1:$R$1,0))</f>
        <v>1329243</v>
      </c>
      <c r="D23" s="11">
        <f t="shared" si="0"/>
        <v>1329243</v>
      </c>
      <c r="E23" s="16">
        <f>INDEX('Data - Charges'!$C$2:$R$53,MATCH($B23,'Data - Charges'!$B$2:$B$53,0),MATCH($H$1,'Data - Charges'!$C$1:$R$1,0))</f>
        <v>0</v>
      </c>
      <c r="F23" s="5">
        <f t="shared" si="1"/>
        <v>0</v>
      </c>
    </row>
    <row r="24" spans="1:6">
      <c r="A24" s="2" t="s">
        <v>71</v>
      </c>
      <c r="B24" s="2" t="s">
        <v>19</v>
      </c>
      <c r="C24" s="14">
        <f>INDEX('Data - Expenditures'!$C$2:$R$53,MATCH($B24,'Data - Expenditures'!$B$2:$B$53,0),MATCH($H$1,'Data - Expenditures'!$C$1:$R$1,0))</f>
        <v>193735</v>
      </c>
      <c r="D24" s="11">
        <f t="shared" si="0"/>
        <v>193735</v>
      </c>
      <c r="E24" s="16">
        <f>INDEX('Data - Charges'!$C$2:$R$53,MATCH($B24,'Data - Charges'!$B$2:$B$53,0),MATCH($H$1,'Data - Charges'!$C$1:$R$1,0))</f>
        <v>0</v>
      </c>
      <c r="F24" s="5">
        <f t="shared" si="1"/>
        <v>0</v>
      </c>
    </row>
    <row r="25" spans="1:6">
      <c r="A25" s="2" t="s">
        <v>72</v>
      </c>
      <c r="B25" s="2" t="s">
        <v>20</v>
      </c>
      <c r="C25" s="14">
        <f>INDEX('Data - Expenditures'!$C$2:$R$53,MATCH($B25,'Data - Expenditures'!$B$2:$B$53,0),MATCH($H$1,'Data - Expenditures'!$C$1:$R$1,0))</f>
        <v>1749707</v>
      </c>
      <c r="D25" s="11">
        <f t="shared" si="0"/>
        <v>1749707</v>
      </c>
      <c r="E25" s="16">
        <f>INDEX('Data - Charges'!$C$2:$R$53,MATCH($B25,'Data - Charges'!$B$2:$B$53,0),MATCH($H$1,'Data - Charges'!$C$1:$R$1,0))</f>
        <v>0</v>
      </c>
      <c r="F25" s="5">
        <f t="shared" si="1"/>
        <v>0</v>
      </c>
    </row>
    <row r="26" spans="1:6">
      <c r="A26" s="2" t="s">
        <v>73</v>
      </c>
      <c r="B26" s="2" t="s">
        <v>21</v>
      </c>
      <c r="C26" s="14">
        <f>INDEX('Data - Expenditures'!$C$2:$R$53,MATCH($B26,'Data - Expenditures'!$B$2:$B$53,0),MATCH($H$1,'Data - Expenditures'!$C$1:$R$1,0))</f>
        <v>1056190</v>
      </c>
      <c r="D26" s="11">
        <f t="shared" si="0"/>
        <v>1056190</v>
      </c>
      <c r="E26" s="16">
        <f>INDEX('Data - Charges'!$C$2:$R$53,MATCH($B26,'Data - Charges'!$B$2:$B$53,0),MATCH($H$1,'Data - Charges'!$C$1:$R$1,0))</f>
        <v>0</v>
      </c>
      <c r="F26" s="5">
        <f t="shared" si="1"/>
        <v>0</v>
      </c>
    </row>
    <row r="27" spans="1:6">
      <c r="A27" s="2" t="s">
        <v>74</v>
      </c>
      <c r="B27" s="2" t="s">
        <v>22</v>
      </c>
      <c r="C27" s="14">
        <f>INDEX('Data - Expenditures'!$C$2:$R$53,MATCH($B27,'Data - Expenditures'!$B$2:$B$53,0),MATCH($H$1,'Data - Expenditures'!$C$1:$R$1,0))</f>
        <v>2245657</v>
      </c>
      <c r="D27" s="11">
        <f t="shared" si="0"/>
        <v>2245657</v>
      </c>
      <c r="E27" s="16">
        <f>INDEX('Data - Charges'!$C$2:$R$53,MATCH($B27,'Data - Charges'!$B$2:$B$53,0),MATCH($H$1,'Data - Charges'!$C$1:$R$1,0))</f>
        <v>0</v>
      </c>
      <c r="F27" s="5">
        <f t="shared" si="1"/>
        <v>0</v>
      </c>
    </row>
    <row r="28" spans="1:6">
      <c r="A28" s="2" t="s">
        <v>75</v>
      </c>
      <c r="B28" s="2" t="s">
        <v>23</v>
      </c>
      <c r="C28" s="14">
        <f>INDEX('Data - Expenditures'!$C$2:$R$53,MATCH($B28,'Data - Expenditures'!$B$2:$B$53,0),MATCH($H$1,'Data - Expenditures'!$C$1:$R$1,0))</f>
        <v>863920</v>
      </c>
      <c r="D28" s="11">
        <f t="shared" si="0"/>
        <v>863920</v>
      </c>
      <c r="E28" s="16">
        <f>INDEX('Data - Charges'!$C$2:$R$53,MATCH($B28,'Data - Charges'!$B$2:$B$53,0),MATCH($H$1,'Data - Charges'!$C$1:$R$1,0))</f>
        <v>0</v>
      </c>
      <c r="F28" s="5">
        <f t="shared" si="1"/>
        <v>0</v>
      </c>
    </row>
    <row r="29" spans="1:6">
      <c r="A29" s="2" t="s">
        <v>76</v>
      </c>
      <c r="B29" s="2" t="s">
        <v>24</v>
      </c>
      <c r="C29" s="14">
        <f>INDEX('Data - Expenditures'!$C$2:$R$53,MATCH($B29,'Data - Expenditures'!$B$2:$B$53,0),MATCH($H$1,'Data - Expenditures'!$C$1:$R$1,0))</f>
        <v>558273</v>
      </c>
      <c r="D29" s="11">
        <f t="shared" si="0"/>
        <v>558273</v>
      </c>
      <c r="E29" s="16">
        <f>INDEX('Data - Charges'!$C$2:$R$53,MATCH($B29,'Data - Charges'!$B$2:$B$53,0),MATCH($H$1,'Data - Charges'!$C$1:$R$1,0))</f>
        <v>0</v>
      </c>
      <c r="F29" s="5">
        <f t="shared" si="1"/>
        <v>0</v>
      </c>
    </row>
    <row r="30" spans="1:6">
      <c r="A30" s="2" t="s">
        <v>77</v>
      </c>
      <c r="B30" s="2" t="s">
        <v>25</v>
      </c>
      <c r="C30" s="14">
        <f>INDEX('Data - Expenditures'!$C$2:$R$53,MATCH($B30,'Data - Expenditures'!$B$2:$B$53,0),MATCH($H$1,'Data - Expenditures'!$C$1:$R$1,0))</f>
        <v>862170</v>
      </c>
      <c r="D30" s="11">
        <f t="shared" si="0"/>
        <v>862170</v>
      </c>
      <c r="E30" s="16">
        <f>INDEX('Data - Charges'!$C$2:$R$53,MATCH($B30,'Data - Charges'!$B$2:$B$53,0),MATCH($H$1,'Data - Charges'!$C$1:$R$1,0))</f>
        <v>0</v>
      </c>
      <c r="F30" s="5">
        <f t="shared" si="1"/>
        <v>0</v>
      </c>
    </row>
    <row r="31" spans="1:6">
      <c r="A31" s="2" t="s">
        <v>78</v>
      </c>
      <c r="B31" s="2" t="s">
        <v>26</v>
      </c>
      <c r="C31" s="14">
        <f>INDEX('Data - Expenditures'!$C$2:$R$53,MATCH($B31,'Data - Expenditures'!$B$2:$B$53,0),MATCH($H$1,'Data - Expenditures'!$C$1:$R$1,0))</f>
        <v>237556</v>
      </c>
      <c r="D31" s="11">
        <f t="shared" si="0"/>
        <v>237556</v>
      </c>
      <c r="E31" s="16">
        <f>INDEX('Data - Charges'!$C$2:$R$53,MATCH($B31,'Data - Charges'!$B$2:$B$53,0),MATCH($H$1,'Data - Charges'!$C$1:$R$1,0))</f>
        <v>0</v>
      </c>
      <c r="F31" s="5">
        <f t="shared" si="1"/>
        <v>0</v>
      </c>
    </row>
    <row r="32" spans="1:6">
      <c r="A32" s="2" t="s">
        <v>79</v>
      </c>
      <c r="B32" s="2" t="s">
        <v>27</v>
      </c>
      <c r="C32" s="14">
        <f>INDEX('Data - Expenditures'!$C$2:$R$53,MATCH($B32,'Data - Expenditures'!$B$2:$B$53,0),MATCH($H$1,'Data - Expenditures'!$C$1:$R$1,0))</f>
        <v>361679</v>
      </c>
      <c r="D32" s="11">
        <f t="shared" si="0"/>
        <v>361679</v>
      </c>
      <c r="E32" s="16">
        <f>INDEX('Data - Charges'!$C$2:$R$53,MATCH($B32,'Data - Charges'!$B$2:$B$53,0),MATCH($H$1,'Data - Charges'!$C$1:$R$1,0))</f>
        <v>0</v>
      </c>
      <c r="F32" s="5">
        <f t="shared" si="1"/>
        <v>0</v>
      </c>
    </row>
    <row r="33" spans="1:6">
      <c r="A33" s="2" t="s">
        <v>80</v>
      </c>
      <c r="B33" s="2" t="s">
        <v>28</v>
      </c>
      <c r="C33" s="14">
        <f>INDEX('Data - Expenditures'!$C$2:$R$53,MATCH($B33,'Data - Expenditures'!$B$2:$B$53,0),MATCH($H$1,'Data - Expenditures'!$C$1:$R$1,0))</f>
        <v>704917</v>
      </c>
      <c r="D33" s="11">
        <f t="shared" si="0"/>
        <v>704917</v>
      </c>
      <c r="E33" s="16">
        <f>INDEX('Data - Charges'!$C$2:$R$53,MATCH($B33,'Data - Charges'!$B$2:$B$53,0),MATCH($H$1,'Data - Charges'!$C$1:$R$1,0))</f>
        <v>0</v>
      </c>
      <c r="F33" s="5">
        <f t="shared" si="1"/>
        <v>0</v>
      </c>
    </row>
    <row r="34" spans="1:6">
      <c r="A34" s="2" t="s">
        <v>81</v>
      </c>
      <c r="B34" s="2" t="s">
        <v>29</v>
      </c>
      <c r="C34" s="14">
        <f>INDEX('Data - Expenditures'!$C$2:$R$53,MATCH($B34,'Data - Expenditures'!$B$2:$B$53,0),MATCH($H$1,'Data - Expenditures'!$C$1:$R$1,0))</f>
        <v>182525</v>
      </c>
      <c r="D34" s="11">
        <f t="shared" si="0"/>
        <v>182525</v>
      </c>
      <c r="E34" s="16">
        <f>INDEX('Data - Charges'!$C$2:$R$53,MATCH($B34,'Data - Charges'!$B$2:$B$53,0),MATCH($H$1,'Data - Charges'!$C$1:$R$1,0))</f>
        <v>0</v>
      </c>
      <c r="F34" s="5">
        <f t="shared" si="1"/>
        <v>0</v>
      </c>
    </row>
    <row r="35" spans="1:6">
      <c r="A35" s="2" t="s">
        <v>82</v>
      </c>
      <c r="B35" s="2" t="s">
        <v>30</v>
      </c>
      <c r="C35" s="14">
        <f>INDEX('Data - Expenditures'!$C$2:$R$53,MATCH($B35,'Data - Expenditures'!$B$2:$B$53,0),MATCH($H$1,'Data - Expenditures'!$C$1:$R$1,0))</f>
        <v>2074942</v>
      </c>
      <c r="D35" s="11">
        <f t="shared" si="0"/>
        <v>2074942</v>
      </c>
      <c r="E35" s="16">
        <f>INDEX('Data - Charges'!$C$2:$R$53,MATCH($B35,'Data - Charges'!$B$2:$B$53,0),MATCH($H$1,'Data - Charges'!$C$1:$R$1,0))</f>
        <v>0</v>
      </c>
      <c r="F35" s="5">
        <f t="shared" si="1"/>
        <v>0</v>
      </c>
    </row>
    <row r="36" spans="1:6">
      <c r="A36" s="2" t="s">
        <v>83</v>
      </c>
      <c r="B36" s="2" t="s">
        <v>31</v>
      </c>
      <c r="C36" s="14">
        <f>INDEX('Data - Expenditures'!$C$2:$R$53,MATCH($B36,'Data - Expenditures'!$B$2:$B$53,0),MATCH($H$1,'Data - Expenditures'!$C$1:$R$1,0))</f>
        <v>602064</v>
      </c>
      <c r="D36" s="11">
        <f t="shared" si="0"/>
        <v>602064</v>
      </c>
      <c r="E36" s="16">
        <f>INDEX('Data - Charges'!$C$2:$R$53,MATCH($B36,'Data - Charges'!$B$2:$B$53,0),MATCH($H$1,'Data - Charges'!$C$1:$R$1,0))</f>
        <v>0</v>
      </c>
      <c r="F36" s="5">
        <f t="shared" si="1"/>
        <v>0</v>
      </c>
    </row>
    <row r="37" spans="1:6">
      <c r="A37" s="2" t="s">
        <v>84</v>
      </c>
      <c r="B37" s="2" t="s">
        <v>32</v>
      </c>
      <c r="C37" s="14">
        <f>INDEX('Data - Expenditures'!$C$2:$R$53,MATCH($B37,'Data - Expenditures'!$B$2:$B$53,0),MATCH($H$1,'Data - Expenditures'!$C$1:$R$1,0))</f>
        <v>5771741</v>
      </c>
      <c r="D37" s="11">
        <f t="shared" si="0"/>
        <v>5771741</v>
      </c>
      <c r="E37" s="16">
        <f>INDEX('Data - Charges'!$C$2:$R$53,MATCH($B37,'Data - Charges'!$B$2:$B$53,0),MATCH($H$1,'Data - Charges'!$C$1:$R$1,0))</f>
        <v>0</v>
      </c>
      <c r="F37" s="5">
        <f t="shared" si="1"/>
        <v>0</v>
      </c>
    </row>
    <row r="38" spans="1:6">
      <c r="A38" s="2" t="s">
        <v>85</v>
      </c>
      <c r="B38" s="2" t="s">
        <v>33</v>
      </c>
      <c r="C38" s="14">
        <f>INDEX('Data - Expenditures'!$C$2:$R$53,MATCH($B38,'Data - Expenditures'!$B$2:$B$53,0),MATCH($H$1,'Data - Expenditures'!$C$1:$R$1,0))</f>
        <v>1892107</v>
      </c>
      <c r="D38" s="11">
        <f t="shared" si="0"/>
        <v>1892107</v>
      </c>
      <c r="E38" s="16">
        <f>INDEX('Data - Charges'!$C$2:$R$53,MATCH($B38,'Data - Charges'!$B$2:$B$53,0),MATCH($H$1,'Data - Charges'!$C$1:$R$1,0))</f>
        <v>0</v>
      </c>
      <c r="F38" s="5">
        <f t="shared" si="1"/>
        <v>0</v>
      </c>
    </row>
    <row r="39" spans="1:6">
      <c r="A39" s="2" t="s">
        <v>86</v>
      </c>
      <c r="B39" s="2" t="s">
        <v>34</v>
      </c>
      <c r="C39" s="14">
        <f>INDEX('Data - Expenditures'!$C$2:$R$53,MATCH($B39,'Data - Expenditures'!$B$2:$B$53,0),MATCH($H$1,'Data - Expenditures'!$C$1:$R$1,0))</f>
        <v>139825</v>
      </c>
      <c r="D39" s="11">
        <f t="shared" si="0"/>
        <v>139825</v>
      </c>
      <c r="E39" s="16">
        <f>INDEX('Data - Charges'!$C$2:$R$53,MATCH($B39,'Data - Charges'!$B$2:$B$53,0),MATCH($H$1,'Data - Charges'!$C$1:$R$1,0))</f>
        <v>0</v>
      </c>
      <c r="F39" s="5">
        <f t="shared" si="1"/>
        <v>0</v>
      </c>
    </row>
    <row r="40" spans="1:6">
      <c r="A40" s="2" t="s">
        <v>87</v>
      </c>
      <c r="B40" s="2" t="s">
        <v>35</v>
      </c>
      <c r="C40" s="14">
        <f>INDEX('Data - Expenditures'!$C$2:$R$53,MATCH($B40,'Data - Expenditures'!$B$2:$B$53,0),MATCH($H$1,'Data - Expenditures'!$C$1:$R$1,0))</f>
        <v>1819327</v>
      </c>
      <c r="D40" s="11">
        <f t="shared" si="0"/>
        <v>1819327</v>
      </c>
      <c r="E40" s="16">
        <f>INDEX('Data - Charges'!$C$2:$R$53,MATCH($B40,'Data - Charges'!$B$2:$B$53,0),MATCH($H$1,'Data - Charges'!$C$1:$R$1,0))</f>
        <v>0</v>
      </c>
      <c r="F40" s="5">
        <f t="shared" si="1"/>
        <v>0</v>
      </c>
    </row>
    <row r="41" spans="1:6">
      <c r="A41" s="2" t="s">
        <v>88</v>
      </c>
      <c r="B41" s="2" t="s">
        <v>36</v>
      </c>
      <c r="C41" s="14">
        <f>INDEX('Data - Expenditures'!$C$2:$R$53,MATCH($B41,'Data - Expenditures'!$B$2:$B$53,0),MATCH($H$1,'Data - Expenditures'!$C$1:$R$1,0))</f>
        <v>680777</v>
      </c>
      <c r="D41" s="11">
        <f t="shared" si="0"/>
        <v>680777</v>
      </c>
      <c r="E41" s="16">
        <f>INDEX('Data - Charges'!$C$2:$R$53,MATCH($B41,'Data - Charges'!$B$2:$B$53,0),MATCH($H$1,'Data - Charges'!$C$1:$R$1,0))</f>
        <v>0</v>
      </c>
      <c r="F41" s="5">
        <f t="shared" si="1"/>
        <v>0</v>
      </c>
    </row>
    <row r="42" spans="1:6">
      <c r="A42" s="2" t="s">
        <v>89</v>
      </c>
      <c r="B42" s="2" t="s">
        <v>37</v>
      </c>
      <c r="C42" s="14">
        <f>INDEX('Data - Expenditures'!$C$2:$R$53,MATCH($B42,'Data - Expenditures'!$B$2:$B$53,0),MATCH($H$1,'Data - Expenditures'!$C$1:$R$1,0))</f>
        <v>1070641</v>
      </c>
      <c r="D42" s="11">
        <f t="shared" si="0"/>
        <v>1070641</v>
      </c>
      <c r="E42" s="16">
        <f>INDEX('Data - Charges'!$C$2:$R$53,MATCH($B42,'Data - Charges'!$B$2:$B$53,0),MATCH($H$1,'Data - Charges'!$C$1:$R$1,0))</f>
        <v>0</v>
      </c>
      <c r="F42" s="5">
        <f t="shared" si="1"/>
        <v>0</v>
      </c>
    </row>
    <row r="43" spans="1:6">
      <c r="A43" s="2" t="s">
        <v>90</v>
      </c>
      <c r="B43" s="2" t="s">
        <v>38</v>
      </c>
      <c r="C43" s="14">
        <f>INDEX('Data - Expenditures'!$C$2:$R$53,MATCH($B43,'Data - Expenditures'!$B$2:$B$53,0),MATCH($H$1,'Data - Expenditures'!$C$1:$R$1,0))</f>
        <v>3303388</v>
      </c>
      <c r="D43" s="11">
        <f t="shared" si="0"/>
        <v>3303388</v>
      </c>
      <c r="E43" s="16">
        <f>INDEX('Data - Charges'!$C$2:$R$53,MATCH($B43,'Data - Charges'!$B$2:$B$53,0),MATCH($H$1,'Data - Charges'!$C$1:$R$1,0))</f>
        <v>0</v>
      </c>
      <c r="F43" s="5">
        <f t="shared" si="1"/>
        <v>0</v>
      </c>
    </row>
    <row r="44" spans="1:6">
      <c r="A44" s="2" t="s">
        <v>91</v>
      </c>
      <c r="B44" s="2" t="s">
        <v>39</v>
      </c>
      <c r="C44" s="14">
        <f>INDEX('Data - Expenditures'!$C$2:$R$53,MATCH($B44,'Data - Expenditures'!$B$2:$B$53,0),MATCH($H$1,'Data - Expenditures'!$C$1:$R$1,0))</f>
        <v>199280</v>
      </c>
      <c r="D44" s="11">
        <f t="shared" si="0"/>
        <v>199280</v>
      </c>
      <c r="E44" s="16">
        <f>INDEX('Data - Charges'!$C$2:$R$53,MATCH($B44,'Data - Charges'!$B$2:$B$53,0),MATCH($H$1,'Data - Charges'!$C$1:$R$1,0))</f>
        <v>0</v>
      </c>
      <c r="F44" s="5">
        <f t="shared" si="1"/>
        <v>0</v>
      </c>
    </row>
    <row r="45" spans="1:6">
      <c r="A45" s="2" t="s">
        <v>92</v>
      </c>
      <c r="B45" s="2" t="s">
        <v>40</v>
      </c>
      <c r="C45" s="14">
        <f>INDEX('Data - Expenditures'!$C$2:$R$53,MATCH($B45,'Data - Expenditures'!$B$2:$B$53,0),MATCH($H$1,'Data - Expenditures'!$C$1:$R$1,0))</f>
        <v>675710</v>
      </c>
      <c r="D45" s="11">
        <f t="shared" si="0"/>
        <v>675710</v>
      </c>
      <c r="E45" s="16">
        <f>INDEX('Data - Charges'!$C$2:$R$53,MATCH($B45,'Data - Charges'!$B$2:$B$53,0),MATCH($H$1,'Data - Charges'!$C$1:$R$1,0))</f>
        <v>0</v>
      </c>
      <c r="F45" s="5">
        <f t="shared" si="1"/>
        <v>0</v>
      </c>
    </row>
    <row r="46" spans="1:6">
      <c r="A46" s="2" t="s">
        <v>93</v>
      </c>
      <c r="B46" s="2" t="s">
        <v>41</v>
      </c>
      <c r="C46" s="14">
        <f>INDEX('Data - Expenditures'!$C$2:$R$53,MATCH($B46,'Data - Expenditures'!$B$2:$B$53,0),MATCH($H$1,'Data - Expenditures'!$C$1:$R$1,0))</f>
        <v>164693</v>
      </c>
      <c r="D46" s="11">
        <f t="shared" si="0"/>
        <v>164693</v>
      </c>
      <c r="E46" s="16">
        <f>INDEX('Data - Charges'!$C$2:$R$53,MATCH($B46,'Data - Charges'!$B$2:$B$53,0),MATCH($H$1,'Data - Charges'!$C$1:$R$1,0))</f>
        <v>0</v>
      </c>
      <c r="F46" s="5">
        <f t="shared" si="1"/>
        <v>0</v>
      </c>
    </row>
    <row r="47" spans="1:6">
      <c r="A47" s="2" t="s">
        <v>94</v>
      </c>
      <c r="B47" s="2" t="s">
        <v>42</v>
      </c>
      <c r="C47" s="14">
        <f>INDEX('Data - Expenditures'!$C$2:$R$53,MATCH($B47,'Data - Expenditures'!$B$2:$B$53,0),MATCH($H$1,'Data - Expenditures'!$C$1:$R$1,0))</f>
        <v>1048733</v>
      </c>
      <c r="D47" s="11">
        <f t="shared" si="0"/>
        <v>1048733</v>
      </c>
      <c r="E47" s="16">
        <f>INDEX('Data - Charges'!$C$2:$R$53,MATCH($B47,'Data - Charges'!$B$2:$B$53,0),MATCH($H$1,'Data - Charges'!$C$1:$R$1,0))</f>
        <v>0</v>
      </c>
      <c r="F47" s="5">
        <f t="shared" si="1"/>
        <v>0</v>
      </c>
    </row>
    <row r="48" spans="1:6">
      <c r="A48" s="2" t="s">
        <v>95</v>
      </c>
      <c r="B48" s="2" t="s">
        <v>43</v>
      </c>
      <c r="C48" s="14">
        <f>INDEX('Data - Expenditures'!$C$2:$R$53,MATCH($B48,'Data - Expenditures'!$B$2:$B$53,0),MATCH($H$1,'Data - Expenditures'!$C$1:$R$1,0))</f>
        <v>5482193</v>
      </c>
      <c r="D48" s="11">
        <f t="shared" si="0"/>
        <v>5482193</v>
      </c>
      <c r="E48" s="16">
        <f>INDEX('Data - Charges'!$C$2:$R$53,MATCH($B48,'Data - Charges'!$B$2:$B$53,0),MATCH($H$1,'Data - Charges'!$C$1:$R$1,0))</f>
        <v>0</v>
      </c>
      <c r="F48" s="5">
        <f t="shared" si="1"/>
        <v>0</v>
      </c>
    </row>
    <row r="49" spans="1:6">
      <c r="A49" s="2" t="s">
        <v>97</v>
      </c>
      <c r="B49" s="2" t="s">
        <v>45</v>
      </c>
      <c r="C49" s="14">
        <f>INDEX('Data - Expenditures'!$C$2:$R$53,MATCH($B49,'Data - Expenditures'!$B$2:$B$53,0),MATCH($H$1,'Data - Expenditures'!$C$1:$R$1,0))</f>
        <v>517998</v>
      </c>
      <c r="D49" s="11">
        <f t="shared" si="0"/>
        <v>517998</v>
      </c>
      <c r="E49" s="16">
        <f>INDEX('Data - Charges'!$C$2:$R$53,MATCH($B49,'Data - Charges'!$B$2:$B$53,0),MATCH($H$1,'Data - Charges'!$C$1:$R$1,0))</f>
        <v>0</v>
      </c>
      <c r="F49" s="5">
        <f t="shared" si="1"/>
        <v>0</v>
      </c>
    </row>
    <row r="50" spans="1:6">
      <c r="A50" s="2" t="s">
        <v>98</v>
      </c>
      <c r="B50" s="2" t="s">
        <v>46</v>
      </c>
      <c r="C50" s="14">
        <f>INDEX('Data - Expenditures'!$C$2:$R$53,MATCH($B50,'Data - Expenditures'!$B$2:$B$53,0),MATCH($H$1,'Data - Expenditures'!$C$1:$R$1,0))</f>
        <v>125873</v>
      </c>
      <c r="D50" s="11">
        <f t="shared" si="0"/>
        <v>125873</v>
      </c>
      <c r="E50" s="16">
        <f>INDEX('Data - Charges'!$C$2:$R$53,MATCH($B50,'Data - Charges'!$B$2:$B$53,0),MATCH($H$1,'Data - Charges'!$C$1:$R$1,0))</f>
        <v>0</v>
      </c>
      <c r="F50" s="5">
        <f t="shared" si="1"/>
        <v>0</v>
      </c>
    </row>
    <row r="51" spans="1:6">
      <c r="A51" s="2" t="s">
        <v>99</v>
      </c>
      <c r="B51" s="2" t="s">
        <v>47</v>
      </c>
      <c r="C51" s="14">
        <f>INDEX('Data - Expenditures'!$C$2:$R$53,MATCH($B51,'Data - Expenditures'!$B$2:$B$53,0),MATCH($H$1,'Data - Expenditures'!$C$1:$R$1,0))</f>
        <v>2183660</v>
      </c>
      <c r="D51" s="11">
        <f t="shared" si="0"/>
        <v>2183660</v>
      </c>
      <c r="E51" s="16">
        <f>INDEX('Data - Charges'!$C$2:$R$53,MATCH($B51,'Data - Charges'!$B$2:$B$53,0),MATCH($H$1,'Data - Charges'!$C$1:$R$1,0))</f>
        <v>0</v>
      </c>
      <c r="F51" s="5">
        <f t="shared" si="1"/>
        <v>0</v>
      </c>
    </row>
    <row r="52" spans="1:6">
      <c r="A52" s="2" t="s">
        <v>100</v>
      </c>
      <c r="B52" s="2" t="s">
        <v>48</v>
      </c>
      <c r="C52" s="14">
        <f>INDEX('Data - Expenditures'!$C$2:$R$53,MATCH($B52,'Data - Expenditures'!$B$2:$B$53,0),MATCH($H$1,'Data - Expenditures'!$C$1:$R$1,0))</f>
        <v>1559392</v>
      </c>
      <c r="D52" s="11">
        <f t="shared" si="0"/>
        <v>1559392</v>
      </c>
      <c r="E52" s="16">
        <f>INDEX('Data - Charges'!$C$2:$R$53,MATCH($B52,'Data - Charges'!$B$2:$B$53,0),MATCH($H$1,'Data - Charges'!$C$1:$R$1,0))</f>
        <v>0</v>
      </c>
      <c r="F52" s="5">
        <f t="shared" si="1"/>
        <v>0</v>
      </c>
    </row>
    <row r="53" spans="1:6">
      <c r="A53" s="2" t="s">
        <v>101</v>
      </c>
      <c r="B53" s="2" t="s">
        <v>49</v>
      </c>
      <c r="C53" s="14">
        <f>INDEX('Data - Expenditures'!$C$2:$R$53,MATCH($B53,'Data - Expenditures'!$B$2:$B$53,0),MATCH($H$1,'Data - Expenditures'!$C$1:$R$1,0))</f>
        <v>333775</v>
      </c>
      <c r="D53" s="11">
        <f t="shared" si="0"/>
        <v>333775</v>
      </c>
      <c r="E53" s="16">
        <f>INDEX('Data - Charges'!$C$2:$R$53,MATCH($B53,'Data - Charges'!$B$2:$B$53,0),MATCH($H$1,'Data - Charges'!$C$1:$R$1,0))</f>
        <v>0</v>
      </c>
      <c r="F53" s="5">
        <f t="shared" si="1"/>
        <v>0</v>
      </c>
    </row>
    <row r="54" spans="1:6">
      <c r="A54" s="2" t="s">
        <v>102</v>
      </c>
      <c r="B54" s="2" t="s">
        <v>50</v>
      </c>
      <c r="C54" s="14">
        <f>INDEX('Data - Expenditures'!$C$2:$R$53,MATCH($B54,'Data - Expenditures'!$B$2:$B$53,0),MATCH($H$1,'Data - Expenditures'!$C$1:$R$1,0))</f>
        <v>1545438</v>
      </c>
      <c r="D54" s="11">
        <f t="shared" si="0"/>
        <v>1545438</v>
      </c>
      <c r="E54" s="16">
        <f>INDEX('Data - Charges'!$C$2:$R$53,MATCH($B54,'Data - Charges'!$B$2:$B$53,0),MATCH($H$1,'Data - Charges'!$C$1:$R$1,0))</f>
        <v>0</v>
      </c>
      <c r="F54" s="5">
        <f t="shared" si="1"/>
        <v>0</v>
      </c>
    </row>
    <row r="55" spans="1:6">
      <c r="A55" s="3" t="s">
        <v>103</v>
      </c>
      <c r="B55" s="3" t="s">
        <v>51</v>
      </c>
      <c r="C55" s="15">
        <f>INDEX('Data - Expenditures'!$C$2:$R$53,MATCH($B55,'Data - Expenditures'!$B$2:$B$53,0),MATCH($H$1,'Data - Expenditures'!$C$1:$R$1,0))</f>
        <v>215414</v>
      </c>
      <c r="D55" s="12">
        <f t="shared" si="0"/>
        <v>215414</v>
      </c>
      <c r="E55" s="17">
        <f>INDEX('Data - Charges'!$C$2:$R$53,MATCH($B55,'Data - Charges'!$B$2:$B$53,0),MATCH($H$1,'Data - Charges'!$C$1:$R$1,0))</f>
        <v>0</v>
      </c>
      <c r="F55" s="6">
        <f t="shared" si="1"/>
        <v>0</v>
      </c>
    </row>
    <row r="56" spans="1:6" ht="15" customHeight="1">
      <c r="A56" s="43" t="s">
        <v>158</v>
      </c>
      <c r="B56" s="44"/>
      <c r="C56" s="45"/>
      <c r="D56" s="45"/>
      <c r="E56" s="45"/>
      <c r="F56" s="46"/>
    </row>
    <row r="57" spans="1:6">
      <c r="A57" s="47"/>
      <c r="B57" s="45"/>
      <c r="C57" s="45"/>
      <c r="D57" s="45"/>
      <c r="E57" s="45"/>
      <c r="F57" s="46"/>
    </row>
    <row r="58" spans="1:6">
      <c r="A58" s="47"/>
      <c r="B58" s="45"/>
      <c r="C58" s="45"/>
      <c r="D58" s="45"/>
      <c r="E58" s="45"/>
      <c r="F58" s="46"/>
    </row>
    <row r="59" spans="1:6">
      <c r="A59" s="47"/>
      <c r="B59" s="45"/>
      <c r="C59" s="45"/>
      <c r="D59" s="45"/>
      <c r="E59" s="45"/>
      <c r="F59" s="46"/>
    </row>
    <row r="60" spans="1:6">
      <c r="A60" s="47"/>
      <c r="B60" s="45"/>
      <c r="C60" s="45"/>
      <c r="D60" s="45"/>
      <c r="E60" s="45"/>
      <c r="F60" s="46"/>
    </row>
    <row r="61" spans="1:6">
      <c r="A61" s="48"/>
      <c r="B61" s="49"/>
      <c r="C61" s="49"/>
      <c r="D61" s="49"/>
      <c r="E61" s="49"/>
      <c r="F61" s="50"/>
    </row>
    <row r="67" spans="7:7">
      <c r="G67" s="7"/>
    </row>
  </sheetData>
  <mergeCells count="3">
    <mergeCell ref="A1:F1"/>
    <mergeCell ref="A2:F2"/>
    <mergeCell ref="A56:F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 - Charges</vt:lpstr>
      <vt:lpstr>Data - Expenditures</vt:lpstr>
      <vt:lpstr>K12</vt:lpstr>
      <vt:lpstr>Higher</vt:lpstr>
      <vt:lpstr>Highways</vt:lpstr>
      <vt:lpstr>Transit</vt:lpstr>
      <vt:lpstr>Police</vt:lpstr>
      <vt:lpstr>Fire</vt:lpstr>
      <vt:lpstr>Corrections</vt:lpstr>
      <vt:lpstr>Housing </vt:lpstr>
      <vt:lpstr>Natural Resources</vt:lpstr>
      <vt:lpstr>Parks</vt:lpstr>
      <vt:lpstr>Sewerage</vt:lpstr>
      <vt:lpstr>Solid</vt:lpstr>
      <vt:lpstr>Water</vt:lpstr>
      <vt:lpstr>Electric</vt:lpstr>
      <vt:lpstr>Gas</vt:lpstr>
      <vt:lpstr>Administration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2016-01-27T21:39:13Z</dcterms:created>
  <dcterms:modified xsi:type="dcterms:W3CDTF">2016-02-26T16:11:37Z</dcterms:modified>
</cp:coreProperties>
</file>