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45" windowWidth="20835" windowHeight="10005" firstSheet="4" activeTab="5"/>
  </bookViews>
  <sheets>
    <sheet name="Per Cap Comparison - Pretty" sheetId="10" r:id="rId1"/>
    <sheet name="TTR By State" sheetId="1" r:id="rId2"/>
    <sheet name="GDP by State" sheetId="2" r:id="rId3"/>
    <sheet name="Personal Income by State " sheetId="3" r:id="rId4"/>
    <sheet name="National Data" sheetId="4" r:id="rId5"/>
    <sheet name="2012 Data" sheetId="6" r:id="rId6"/>
    <sheet name="2012 Data Per Cap" sheetId="9" r:id="rId7"/>
    <sheet name="T3. 2012 Data" sheetId="7" r:id="rId8"/>
    <sheet name="T1. National Comparison '00-'12" sheetId="5" r:id="rId9"/>
    <sheet name="Population 2012" sheetId="8" r:id="rId10"/>
  </sheets>
  <externalReferences>
    <externalReference r:id="rId11"/>
    <externalReference r:id="rId12"/>
  </externalReferences>
  <definedNames>
    <definedName name="DLX1.USE" localSheetId="6">#REF!</definedName>
    <definedName name="DLX1.USE" localSheetId="0">#REF!</definedName>
    <definedName name="DLX1.USE">#REF!</definedName>
  </definedNames>
  <calcPr calcId="145621"/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E2" i="9"/>
  <c r="D2" i="9"/>
  <c r="C2" i="9"/>
  <c r="I13" i="10" l="1"/>
  <c r="H13" i="10"/>
  <c r="M6" i="10" l="1"/>
  <c r="L6" i="10"/>
  <c r="K6" i="10"/>
  <c r="J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I6" i="10"/>
  <c r="H6" i="10"/>
  <c r="E56" i="10" l="1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6" i="10"/>
  <c r="E1" i="4" l="1"/>
  <c r="F1" i="4" s="1"/>
  <c r="G1" i="4" s="1"/>
  <c r="H1" i="4" s="1"/>
  <c r="I1" i="4" s="1"/>
  <c r="J1" i="4" s="1"/>
  <c r="K1" i="4" s="1"/>
  <c r="L1" i="4" s="1"/>
  <c r="M1" i="4" s="1"/>
  <c r="N1" i="4" s="1"/>
  <c r="O1" i="4" s="1"/>
  <c r="D1" i="4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J53" i="2" l="1"/>
  <c r="J45" i="2"/>
  <c r="J37" i="2"/>
  <c r="J29" i="2"/>
  <c r="J21" i="2"/>
  <c r="J13" i="2"/>
  <c r="J5" i="2"/>
  <c r="J46" i="2"/>
  <c r="J49" i="2"/>
  <c r="J25" i="2"/>
  <c r="J17" i="2"/>
  <c r="J7" i="2"/>
  <c r="J34" i="2"/>
  <c r="J48" i="2"/>
  <c r="J40" i="2"/>
  <c r="J32" i="2"/>
  <c r="J24" i="2"/>
  <c r="J16" i="2"/>
  <c r="J8" i="2"/>
  <c r="J38" i="2"/>
  <c r="J30" i="2"/>
  <c r="J14" i="2"/>
  <c r="J41" i="2"/>
  <c r="J9" i="2"/>
  <c r="J42" i="2"/>
  <c r="J26" i="2"/>
  <c r="J51" i="2"/>
  <c r="J43" i="2"/>
  <c r="J35" i="2"/>
  <c r="J27" i="2"/>
  <c r="J19" i="2"/>
  <c r="J11" i="2"/>
  <c r="J3" i="2"/>
  <c r="J22" i="2"/>
  <c r="J6" i="2"/>
  <c r="J33" i="2"/>
  <c r="J50" i="2"/>
  <c r="J52" i="2"/>
  <c r="J44" i="2"/>
  <c r="J36" i="2"/>
  <c r="J28" i="2"/>
  <c r="J20" i="2"/>
  <c r="J12" i="2"/>
  <c r="J4" i="2"/>
  <c r="J47" i="2"/>
  <c r="J39" i="2"/>
  <c r="J31" i="2"/>
  <c r="J23" i="2"/>
  <c r="J15" i="2"/>
  <c r="J18" i="2"/>
  <c r="J10" i="2"/>
  <c r="J2" i="2"/>
  <c r="K48" i="2" l="1"/>
  <c r="K40" i="2"/>
  <c r="K32" i="2"/>
  <c r="K24" i="2"/>
  <c r="K16" i="2"/>
  <c r="K8" i="2"/>
  <c r="K33" i="2"/>
  <c r="K28" i="2"/>
  <c r="K12" i="2"/>
  <c r="K53" i="2"/>
  <c r="K51" i="2"/>
  <c r="K43" i="2"/>
  <c r="K35" i="2"/>
  <c r="K27" i="2"/>
  <c r="K19" i="2"/>
  <c r="K11" i="2"/>
  <c r="K3" i="2"/>
  <c r="K49" i="2"/>
  <c r="K17" i="2"/>
  <c r="K20" i="2"/>
  <c r="K4" i="2"/>
  <c r="K37" i="2"/>
  <c r="K21" i="2"/>
  <c r="K46" i="2"/>
  <c r="K38" i="2"/>
  <c r="K30" i="2"/>
  <c r="K22" i="2"/>
  <c r="K14" i="2"/>
  <c r="K6" i="2"/>
  <c r="K41" i="2"/>
  <c r="K25" i="2"/>
  <c r="K9" i="2"/>
  <c r="K52" i="2"/>
  <c r="K44" i="2"/>
  <c r="K36" i="2"/>
  <c r="K45" i="2"/>
  <c r="K29" i="2"/>
  <c r="K47" i="2"/>
  <c r="K39" i="2"/>
  <c r="K31" i="2"/>
  <c r="K23" i="2"/>
  <c r="K15" i="2"/>
  <c r="K7" i="2"/>
  <c r="K50" i="2"/>
  <c r="K42" i="2"/>
  <c r="K34" i="2"/>
  <c r="K26" i="2"/>
  <c r="K18" i="2"/>
  <c r="K10" i="2"/>
  <c r="K2" i="2"/>
  <c r="K13" i="2"/>
  <c r="K5" i="2"/>
  <c r="L51" i="2" l="1"/>
  <c r="L43" i="2"/>
  <c r="L35" i="2"/>
  <c r="L27" i="2"/>
  <c r="L19" i="2"/>
  <c r="L11" i="2"/>
  <c r="L3" i="2"/>
  <c r="L6" i="2"/>
  <c r="L44" i="2"/>
  <c r="L4" i="2"/>
  <c r="L47" i="2"/>
  <c r="L39" i="2"/>
  <c r="L15" i="2"/>
  <c r="L32" i="2"/>
  <c r="L24" i="2"/>
  <c r="L46" i="2"/>
  <c r="L38" i="2"/>
  <c r="L30" i="2"/>
  <c r="L22" i="2"/>
  <c r="L14" i="2"/>
  <c r="L52" i="2"/>
  <c r="L12" i="2"/>
  <c r="L23" i="2"/>
  <c r="L7" i="2"/>
  <c r="L49" i="2"/>
  <c r="L41" i="2"/>
  <c r="L33" i="2"/>
  <c r="L25" i="2"/>
  <c r="L17" i="2"/>
  <c r="L9" i="2"/>
  <c r="L36" i="2"/>
  <c r="L28" i="2"/>
  <c r="L20" i="2"/>
  <c r="L31" i="2"/>
  <c r="L40" i="2"/>
  <c r="L16" i="2"/>
  <c r="L50" i="2"/>
  <c r="L42" i="2"/>
  <c r="L34" i="2"/>
  <c r="L26" i="2"/>
  <c r="L18" i="2"/>
  <c r="L10" i="2"/>
  <c r="L2" i="2"/>
  <c r="L53" i="2"/>
  <c r="L45" i="2"/>
  <c r="L37" i="2"/>
  <c r="L29" i="2"/>
  <c r="L21" i="2"/>
  <c r="L13" i="2"/>
  <c r="L5" i="2"/>
  <c r="L48" i="2"/>
  <c r="L8" i="2"/>
  <c r="M46" i="2" l="1"/>
  <c r="M38" i="2"/>
  <c r="M30" i="2"/>
  <c r="M22" i="2"/>
  <c r="M14" i="2"/>
  <c r="M6" i="2"/>
  <c r="M31" i="2"/>
  <c r="M23" i="2"/>
  <c r="M10" i="2"/>
  <c r="M49" i="2"/>
  <c r="M41" i="2"/>
  <c r="M33" i="2"/>
  <c r="M25" i="2"/>
  <c r="M17" i="2"/>
  <c r="M9" i="2"/>
  <c r="M47" i="2"/>
  <c r="M39" i="2"/>
  <c r="M15" i="2"/>
  <c r="M50" i="2"/>
  <c r="M26" i="2"/>
  <c r="M18" i="2"/>
  <c r="M2" i="2"/>
  <c r="M8" i="2"/>
  <c r="M19" i="2"/>
  <c r="M52" i="2"/>
  <c r="M44" i="2"/>
  <c r="M36" i="2"/>
  <c r="M28" i="2"/>
  <c r="M20" i="2"/>
  <c r="M12" i="2"/>
  <c r="M4" i="2"/>
  <c r="M7" i="2"/>
  <c r="M42" i="2"/>
  <c r="M34" i="2"/>
  <c r="M35" i="2"/>
  <c r="M53" i="2"/>
  <c r="M45" i="2"/>
  <c r="M37" i="2"/>
  <c r="M29" i="2"/>
  <c r="M21" i="2"/>
  <c r="M13" i="2"/>
  <c r="M5" i="2"/>
  <c r="M48" i="2"/>
  <c r="M40" i="2"/>
  <c r="M32" i="2"/>
  <c r="M24" i="2"/>
  <c r="M16" i="2"/>
  <c r="M51" i="2"/>
  <c r="M43" i="2"/>
  <c r="M27" i="2"/>
  <c r="M11" i="2"/>
  <c r="M3" i="2"/>
  <c r="N49" i="2" l="1"/>
  <c r="N41" i="2"/>
  <c r="N33" i="2"/>
  <c r="N25" i="2"/>
  <c r="N17" i="2"/>
  <c r="N9" i="2"/>
  <c r="N42" i="2"/>
  <c r="N34" i="2"/>
  <c r="N53" i="2"/>
  <c r="N45" i="2"/>
  <c r="N37" i="2"/>
  <c r="N13" i="2"/>
  <c r="N30" i="2"/>
  <c r="N22" i="2"/>
  <c r="N52" i="2"/>
  <c r="N44" i="2"/>
  <c r="N36" i="2"/>
  <c r="N28" i="2"/>
  <c r="N20" i="2"/>
  <c r="N12" i="2"/>
  <c r="N4" i="2"/>
  <c r="N26" i="2"/>
  <c r="N10" i="2"/>
  <c r="N21" i="2"/>
  <c r="N46" i="2"/>
  <c r="N47" i="2"/>
  <c r="N39" i="2"/>
  <c r="N31" i="2"/>
  <c r="N23" i="2"/>
  <c r="N15" i="2"/>
  <c r="N7" i="2"/>
  <c r="N50" i="2"/>
  <c r="N18" i="2"/>
  <c r="N2" i="2"/>
  <c r="N29" i="2"/>
  <c r="N5" i="2"/>
  <c r="N11" i="2"/>
  <c r="N14" i="2"/>
  <c r="N48" i="2"/>
  <c r="N40" i="2"/>
  <c r="N32" i="2"/>
  <c r="N24" i="2"/>
  <c r="N16" i="2"/>
  <c r="N8" i="2"/>
  <c r="N51" i="2"/>
  <c r="N43" i="2"/>
  <c r="N35" i="2"/>
  <c r="N27" i="2"/>
  <c r="N19" i="2"/>
  <c r="N3" i="2"/>
  <c r="N38" i="2"/>
  <c r="N6" i="2"/>
  <c r="O52" i="2" l="1"/>
  <c r="O44" i="2"/>
  <c r="O36" i="2"/>
  <c r="O28" i="2"/>
  <c r="O20" i="2"/>
  <c r="O12" i="2"/>
  <c r="O4" i="2"/>
  <c r="O7" i="2"/>
  <c r="O53" i="2"/>
  <c r="O29" i="2"/>
  <c r="O21" i="2"/>
  <c r="O13" i="2"/>
  <c r="O5" i="2"/>
  <c r="O32" i="2"/>
  <c r="O8" i="2"/>
  <c r="O49" i="2"/>
  <c r="O41" i="2"/>
  <c r="O17" i="2"/>
  <c r="O47" i="2"/>
  <c r="O39" i="2"/>
  <c r="O31" i="2"/>
  <c r="O23" i="2"/>
  <c r="O15" i="2"/>
  <c r="O48" i="2"/>
  <c r="O24" i="2"/>
  <c r="O16" i="2"/>
  <c r="O6" i="2"/>
  <c r="O50" i="2"/>
  <c r="O42" i="2"/>
  <c r="O34" i="2"/>
  <c r="O26" i="2"/>
  <c r="O18" i="2"/>
  <c r="O10" i="2"/>
  <c r="O2" i="2"/>
  <c r="O45" i="2"/>
  <c r="O37" i="2"/>
  <c r="O40" i="2"/>
  <c r="O51" i="2"/>
  <c r="O43" i="2"/>
  <c r="O35" i="2"/>
  <c r="O27" i="2"/>
  <c r="O19" i="2"/>
  <c r="O11" i="2"/>
  <c r="O3" i="2"/>
  <c r="O46" i="2"/>
  <c r="O38" i="2"/>
  <c r="O30" i="2"/>
  <c r="O22" i="2"/>
  <c r="O14" i="2"/>
  <c r="O33" i="2"/>
  <c r="O25" i="2"/>
  <c r="O9" i="2"/>
</calcChain>
</file>

<file path=xl/sharedStrings.xml><?xml version="1.0" encoding="utf-8"?>
<sst xmlns="http://schemas.openxmlformats.org/spreadsheetml/2006/main" count="724" uniqueCount="124">
  <si>
    <t>Code</t>
  </si>
  <si>
    <t xml:space="preserve">State 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</si>
  <si>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</si>
  <si>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</si>
  <si>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</si>
  <si>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</si>
  <si>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</si>
  <si>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</si>
  <si>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</si>
  <si>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</si>
  <si>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</si>
  <si>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</si>
  <si>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</si>
  <si>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</si>
  <si>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</si>
  <si>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</si>
  <si>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</si>
  <si>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</si>
  <si>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</si>
  <si>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</si>
  <si>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</si>
  <si>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</si>
  <si>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</si>
  <si>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</si>
  <si>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</si>
  <si>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</si>
  <si>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</si>
  <si>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</si>
  <si>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</si>
  <si>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</si>
  <si>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</si>
  <si>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</si>
  <si>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</si>
  <si>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</si>
  <si>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</si>
  <si>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</si>
  <si>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</si>
  <si>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</si>
  <si>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</si>
  <si>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</si>
  <si>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</si>
  <si>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</si>
  <si>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</si>
  <si>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</si>
  <si>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</si>
  <si>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</si>
  <si>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</si>
  <si>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</si>
  <si>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</si>
  <si>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</si>
  <si>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</si>
  <si>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</si>
  <si>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</si>
  <si>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</si>
  <si>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</si>
  <si>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</si>
  <si>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</si>
  <si>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</si>
  <si>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</si>
  <si>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</si>
  <si>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</si>
  <si>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</si>
  <si>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</si>
  <si>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</si>
  <si>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</si>
  <si>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</si>
  <si>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</si>
  <si>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</si>
  <si>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</si>
  <si>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</si>
  <si>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</si>
  <si>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</si>
  <si>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</si>
  <si>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</si>
  <si>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</si>
  <si>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</si>
  <si>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</si>
  <si>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</si>
  <si>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</si>
  <si>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</si>
  <si>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</si>
  <si>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</si>
  <si>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</si>
  <si>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</si>
  <si>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</si>
  <si>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</si>
  <si>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</si>
  <si>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</si>
  <si>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</si>
  <si>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</si>
  <si>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</si>
  <si>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</si>
  <si>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</si>
  <si>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</si>
  <si>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</si>
  <si>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</si>
  <si>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</si>
  <si>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</si>
  <si>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</si>
  <si>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</si>
  <si>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</si>
  <si>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</si>
  <si>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</si>
  <si>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</si>
  <si>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</si>
  <si>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</si>
  <si>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TPP</t>
  </si>
  <si>
    <t>GDP</t>
  </si>
  <si>
    <t>Personal Income</t>
  </si>
  <si>
    <t>Pesonal</t>
  </si>
  <si>
    <t xml:space="preserve">Total Taxable Resources </t>
  </si>
  <si>
    <t xml:space="preserve">GDP </t>
  </si>
  <si>
    <t>TTR</t>
  </si>
  <si>
    <t>Total Population</t>
  </si>
  <si>
    <t>Per Capita, 2012</t>
  </si>
  <si>
    <t>Sources: Department of the Treasury (2014),  Bureau of Economic Analysis (2015), and U.S. Census (2013)</t>
  </si>
  <si>
    <t>Rank</t>
  </si>
  <si>
    <t>State Gross Domestic Product, Personal Income, and Total Taxable Resources</t>
  </si>
  <si>
    <t xml:space="preserve">GAP </t>
  </si>
  <si>
    <t>TTR vs. GDP</t>
  </si>
  <si>
    <t>TTR vs. PI</t>
  </si>
  <si>
    <t>output &gt;&gt; income</t>
  </si>
  <si>
    <t>income &gt;&gt; output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</si>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</sst>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sz val="11"/>
      <name val="Lato"/>
      <family val="2"/>
    </font>
    <font>
      <sz val="10"/>
      <name val="Lato"/>
      <family val="2"/>
    </font>
    <font>
      <b/>
      <sz val="11"/>
      <name val="Lato"/>
      <family val="2"/>
    </font>
    <font>
      <b/>
      <sz val="12"/>
      <name val="Lato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Calibri"/>
      <family val="2"/>
      <scheme val="minor"/>
    </font>
    <font>
      <sz val="10"/>
      <color theme="1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3" fillId="0" borderId="0" xfId="0" applyFont="1"/>
    <xf numFmtId="43" fontId="0" fillId="0" borderId="0" xfId="1" applyFont="1"/>
    <xf numFmtId="0" fontId="3" fillId="0" borderId="0" xfId="2" applyFont="1"/>
    <xf numFmtId="0" fontId="1" fillId="0" borderId="0" xfId="2"/>
    <xf numFmtId="43" fontId="0" fillId="0" borderId="0" xfId="3" applyFont="1"/>
    <xf numFmtId="0" fontId="4" fillId="0" borderId="0" xfId="2" applyFont="1"/>
    <xf numFmtId="0" fontId="4" fillId="0" borderId="0" xfId="0" applyFont="1"/>
    <xf numFmtId="43" fontId="4" fillId="0" borderId="0" xfId="1" applyFont="1"/>
    <xf numFmtId="0" fontId="4" fillId="0" borderId="1" xfId="2" applyFont="1" applyBorder="1"/>
    <xf numFmtId="43" fontId="4" fillId="0" borderId="1" xfId="1" applyFont="1" applyBorder="1"/>
    <xf numFmtId="164" fontId="4" fillId="0" borderId="0" xfId="1" applyNumberFormat="1" applyFont="1"/>
    <xf numFmtId="164" fontId="4" fillId="0" borderId="1" xfId="1" applyNumberFormat="1" applyFont="1" applyBorder="1"/>
    <xf numFmtId="164" fontId="0" fillId="0" borderId="0" xfId="0" applyNumberFormat="1"/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2" applyFont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6" fillId="0" borderId="0" xfId="0" applyFont="1" applyFill="1" applyBorder="1" applyAlignment="1">
      <alignment horizontal="center"/>
    </xf>
    <xf numFmtId="164" fontId="0" fillId="2" borderId="0" xfId="0" applyNumberFormat="1" applyFill="1"/>
    <xf numFmtId="0" fontId="4" fillId="0" borderId="0" xfId="2" applyFont="1" applyFill="1"/>
    <xf numFmtId="164" fontId="4" fillId="0" borderId="0" xfId="1" applyNumberFormat="1" applyFont="1" applyFill="1"/>
    <xf numFmtId="3" fontId="10" fillId="0" borderId="3" xfId="4" applyNumberFormat="1" applyFont="1" applyBorder="1" applyAlignment="1" applyProtection="1">
      <alignment horizontal="right"/>
      <protection locked="0"/>
    </xf>
    <xf numFmtId="3" fontId="11" fillId="0" borderId="4" xfId="0" applyNumberFormat="1" applyFont="1" applyBorder="1" applyAlignment="1" applyProtection="1">
      <alignment horizontal="right"/>
      <protection locked="0"/>
    </xf>
    <xf numFmtId="0" fontId="5" fillId="0" borderId="0" xfId="2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 Data'!$C$1</c:f>
              <c:strCache>
                <c:ptCount val="1"/>
                <c:pt idx="0">
                  <c:v>GDP</c:v>
                </c:pt>
              </c:strCache>
            </c:strRef>
          </c:tx>
          <c:invertIfNegative val="0"/>
          <c:cat>
            <c:strRef>
              <c:f>'2012 Data'!$B$3:$B$53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Florida</c:v>
                </c:pt>
                <c:pt idx="4">
                  <c:v>Illinois</c:v>
                </c:pt>
                <c:pt idx="5">
                  <c:v>Pennsylvania</c:v>
                </c:pt>
                <c:pt idx="6">
                  <c:v>Ohio</c:v>
                </c:pt>
                <c:pt idx="7">
                  <c:v>New Jersey</c:v>
                </c:pt>
                <c:pt idx="8">
                  <c:v>North Carolina</c:v>
                </c:pt>
                <c:pt idx="9">
                  <c:v>Virginia</c:v>
                </c:pt>
                <c:pt idx="10">
                  <c:v>Georgia</c:v>
                </c:pt>
                <c:pt idx="11">
                  <c:v>Massachusetts</c:v>
                </c:pt>
                <c:pt idx="12">
                  <c:v>Michigan</c:v>
                </c:pt>
                <c:pt idx="13">
                  <c:v>Washington</c:v>
                </c:pt>
                <c:pt idx="14">
                  <c:v>Maryland</c:v>
                </c:pt>
                <c:pt idx="15">
                  <c:v>Indiana</c:v>
                </c:pt>
                <c:pt idx="16">
                  <c:v>Minnesota</c:v>
                </c:pt>
                <c:pt idx="17">
                  <c:v>Tennessee</c:v>
                </c:pt>
                <c:pt idx="18">
                  <c:v>Colorado</c:v>
                </c:pt>
                <c:pt idx="19">
                  <c:v>Wisconsin</c:v>
                </c:pt>
                <c:pt idx="20">
                  <c:v>Arizona</c:v>
                </c:pt>
                <c:pt idx="21">
                  <c:v>Missouri</c:v>
                </c:pt>
                <c:pt idx="22">
                  <c:v>Louisiana</c:v>
                </c:pt>
                <c:pt idx="23">
                  <c:v>Connecticut</c:v>
                </c:pt>
                <c:pt idx="24">
                  <c:v>Oregon</c:v>
                </c:pt>
                <c:pt idx="25">
                  <c:v>Alabama</c:v>
                </c:pt>
                <c:pt idx="26">
                  <c:v>Kentucky</c:v>
                </c:pt>
                <c:pt idx="27">
                  <c:v>South Carolina</c:v>
                </c:pt>
                <c:pt idx="28">
                  <c:v>Oklahoma</c:v>
                </c:pt>
                <c:pt idx="29">
                  <c:v>Iowa</c:v>
                </c:pt>
                <c:pt idx="30">
                  <c:v>Kansas</c:v>
                </c:pt>
                <c:pt idx="31">
                  <c:v>Utah</c:v>
                </c:pt>
                <c:pt idx="32">
                  <c:v>Nevada</c:v>
                </c:pt>
                <c:pt idx="33">
                  <c:v>Arkansas</c:v>
                </c:pt>
                <c:pt idx="34">
                  <c:v>District of Columbia</c:v>
                </c:pt>
                <c:pt idx="35">
                  <c:v>Mississippi</c:v>
                </c:pt>
                <c:pt idx="36">
                  <c:v>Nebraska</c:v>
                </c:pt>
                <c:pt idx="37">
                  <c:v>New Mexico</c:v>
                </c:pt>
                <c:pt idx="38">
                  <c:v>Hawaii</c:v>
                </c:pt>
                <c:pt idx="39">
                  <c:v>West Virginia</c:v>
                </c:pt>
                <c:pt idx="40">
                  <c:v>New Hampshire</c:v>
                </c:pt>
                <c:pt idx="41">
                  <c:v>Delaware</c:v>
                </c:pt>
                <c:pt idx="42">
                  <c:v>Idaho</c:v>
                </c:pt>
                <c:pt idx="43">
                  <c:v>Alaska</c:v>
                </c:pt>
                <c:pt idx="44">
                  <c:v>Maine</c:v>
                </c:pt>
                <c:pt idx="45">
                  <c:v>Rhode Island</c:v>
                </c:pt>
                <c:pt idx="46">
                  <c:v>North Dakota</c:v>
                </c:pt>
                <c:pt idx="47">
                  <c:v>South Dakota</c:v>
                </c:pt>
                <c:pt idx="48">
                  <c:v>Montana</c:v>
                </c:pt>
                <c:pt idx="49">
                  <c:v>Wyoming</c:v>
                </c:pt>
                <c:pt idx="50">
                  <c:v>Vermont</c:v>
                </c:pt>
              </c:strCache>
            </c:strRef>
          </c:cat>
          <c:val>
            <c:numRef>
              <c:f>'2012 Data'!$C$3:$C$53</c:f>
              <c:numCache>
                <c:formatCode>_(* #,##0.00_);_(* \(#,##0.00\);_(* "-"??_);_(@_)</c:formatCode>
                <c:ptCount val="51"/>
                <c:pt idx="0">
                  <c:v>2125135000000</c:v>
                </c:pt>
                <c:pt idx="1">
                  <c:v>1449330000000</c:v>
                </c:pt>
                <c:pt idx="2">
                  <c:v>1302527000000</c:v>
                </c:pt>
                <c:pt idx="3">
                  <c:v>766259000000</c:v>
                </c:pt>
                <c:pt idx="4">
                  <c:v>710348000000</c:v>
                </c:pt>
                <c:pt idx="5">
                  <c:v>619417000000</c:v>
                </c:pt>
                <c:pt idx="6">
                  <c:v>542097000000</c:v>
                </c:pt>
                <c:pt idx="7">
                  <c:v>523275000000</c:v>
                </c:pt>
                <c:pt idx="8">
                  <c:v>445720000000</c:v>
                </c:pt>
                <c:pt idx="9">
                  <c:v>444617000000</c:v>
                </c:pt>
                <c:pt idx="10">
                  <c:v>438801000000</c:v>
                </c:pt>
                <c:pt idx="11">
                  <c:v>428350000000</c:v>
                </c:pt>
                <c:pt idx="12">
                  <c:v>415145000000</c:v>
                </c:pt>
                <c:pt idx="13">
                  <c:v>390643000000</c:v>
                </c:pt>
                <c:pt idx="14">
                  <c:v>330518000000</c:v>
                </c:pt>
                <c:pt idx="15">
                  <c:v>300304000000</c:v>
                </c:pt>
                <c:pt idx="16">
                  <c:v>295716000000</c:v>
                </c:pt>
                <c:pt idx="17">
                  <c:v>280169000000</c:v>
                </c:pt>
                <c:pt idx="18">
                  <c:v>276816000000</c:v>
                </c:pt>
                <c:pt idx="19">
                  <c:v>273091000000</c:v>
                </c:pt>
                <c:pt idx="20">
                  <c:v>267493000000</c:v>
                </c:pt>
                <c:pt idx="21">
                  <c:v>266672000000</c:v>
                </c:pt>
                <c:pt idx="22">
                  <c:v>250689000000</c:v>
                </c:pt>
                <c:pt idx="23">
                  <c:v>239878000000</c:v>
                </c:pt>
                <c:pt idx="24">
                  <c:v>203352000000</c:v>
                </c:pt>
                <c:pt idx="25">
                  <c:v>186960000000</c:v>
                </c:pt>
                <c:pt idx="26">
                  <c:v>178682000000</c:v>
                </c:pt>
                <c:pt idx="27">
                  <c:v>176320000000</c:v>
                </c:pt>
                <c:pt idx="28">
                  <c:v>169346000000</c:v>
                </c:pt>
                <c:pt idx="29">
                  <c:v>159660000000</c:v>
                </c:pt>
                <c:pt idx="30">
                  <c:v>140441000000</c:v>
                </c:pt>
                <c:pt idx="31">
                  <c:v>128050000000</c:v>
                </c:pt>
                <c:pt idx="32">
                  <c:v>124938000000</c:v>
                </c:pt>
                <c:pt idx="33">
                  <c:v>114090000000</c:v>
                </c:pt>
                <c:pt idx="34">
                  <c:v>109937000000</c:v>
                </c:pt>
                <c:pt idx="35">
                  <c:v>103414000000</c:v>
                </c:pt>
                <c:pt idx="36">
                  <c:v>102823000000</c:v>
                </c:pt>
                <c:pt idx="37">
                  <c:v>88212000000</c:v>
                </c:pt>
                <c:pt idx="38">
                  <c:v>72653000000</c:v>
                </c:pt>
                <c:pt idx="39">
                  <c:v>68722000000</c:v>
                </c:pt>
                <c:pt idx="40">
                  <c:v>66490000000</c:v>
                </c:pt>
                <c:pt idx="41">
                  <c:v>59104000000</c:v>
                </c:pt>
                <c:pt idx="42">
                  <c:v>58353000000</c:v>
                </c:pt>
                <c:pt idx="43">
                  <c:v>57941000000</c:v>
                </c:pt>
                <c:pt idx="44">
                  <c:v>53180000000</c:v>
                </c:pt>
                <c:pt idx="45">
                  <c:v>51346000000</c:v>
                </c:pt>
                <c:pt idx="46">
                  <c:v>49308000000</c:v>
                </c:pt>
                <c:pt idx="47">
                  <c:v>43177000000</c:v>
                </c:pt>
                <c:pt idx="48">
                  <c:v>41941000000</c:v>
                </c:pt>
                <c:pt idx="49">
                  <c:v>40877000000</c:v>
                </c:pt>
                <c:pt idx="50">
                  <c:v>28348000000</c:v>
                </c:pt>
              </c:numCache>
            </c:numRef>
          </c:val>
        </c:ser>
        <c:ser>
          <c:idx val="1"/>
          <c:order val="1"/>
          <c:tx>
            <c:strRef>
              <c:f>'2012 Data'!$D$1</c:f>
              <c:strCache>
                <c:ptCount val="1"/>
                <c:pt idx="0">
                  <c:v>TTR</c:v>
                </c:pt>
              </c:strCache>
            </c:strRef>
          </c:tx>
          <c:invertIfNegative val="0"/>
          <c:cat>
            <c:strRef>
              <c:f>'2012 Data'!$B$3:$B$53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Florida</c:v>
                </c:pt>
                <c:pt idx="4">
                  <c:v>Illinois</c:v>
                </c:pt>
                <c:pt idx="5">
                  <c:v>Pennsylvania</c:v>
                </c:pt>
                <c:pt idx="6">
                  <c:v>Ohio</c:v>
                </c:pt>
                <c:pt idx="7">
                  <c:v>New Jersey</c:v>
                </c:pt>
                <c:pt idx="8">
                  <c:v>North Carolina</c:v>
                </c:pt>
                <c:pt idx="9">
                  <c:v>Virginia</c:v>
                </c:pt>
                <c:pt idx="10">
                  <c:v>Georgia</c:v>
                </c:pt>
                <c:pt idx="11">
                  <c:v>Massachusetts</c:v>
                </c:pt>
                <c:pt idx="12">
                  <c:v>Michigan</c:v>
                </c:pt>
                <c:pt idx="13">
                  <c:v>Washington</c:v>
                </c:pt>
                <c:pt idx="14">
                  <c:v>Maryland</c:v>
                </c:pt>
                <c:pt idx="15">
                  <c:v>Indiana</c:v>
                </c:pt>
                <c:pt idx="16">
                  <c:v>Minnesota</c:v>
                </c:pt>
                <c:pt idx="17">
                  <c:v>Tennessee</c:v>
                </c:pt>
                <c:pt idx="18">
                  <c:v>Colorado</c:v>
                </c:pt>
                <c:pt idx="19">
                  <c:v>Wisconsin</c:v>
                </c:pt>
                <c:pt idx="20">
                  <c:v>Arizona</c:v>
                </c:pt>
                <c:pt idx="21">
                  <c:v>Missouri</c:v>
                </c:pt>
                <c:pt idx="22">
                  <c:v>Louisiana</c:v>
                </c:pt>
                <c:pt idx="23">
                  <c:v>Connecticut</c:v>
                </c:pt>
                <c:pt idx="24">
                  <c:v>Oregon</c:v>
                </c:pt>
                <c:pt idx="25">
                  <c:v>Alabama</c:v>
                </c:pt>
                <c:pt idx="26">
                  <c:v>Kentucky</c:v>
                </c:pt>
                <c:pt idx="27">
                  <c:v>South Carolina</c:v>
                </c:pt>
                <c:pt idx="28">
                  <c:v>Oklahoma</c:v>
                </c:pt>
                <c:pt idx="29">
                  <c:v>Iowa</c:v>
                </c:pt>
                <c:pt idx="30">
                  <c:v>Kansas</c:v>
                </c:pt>
                <c:pt idx="31">
                  <c:v>Utah</c:v>
                </c:pt>
                <c:pt idx="32">
                  <c:v>Nevada</c:v>
                </c:pt>
                <c:pt idx="33">
                  <c:v>Arkansas</c:v>
                </c:pt>
                <c:pt idx="34">
                  <c:v>District of Columbia</c:v>
                </c:pt>
                <c:pt idx="35">
                  <c:v>Mississippi</c:v>
                </c:pt>
                <c:pt idx="36">
                  <c:v>Nebraska</c:v>
                </c:pt>
                <c:pt idx="37">
                  <c:v>New Mexico</c:v>
                </c:pt>
                <c:pt idx="38">
                  <c:v>Hawaii</c:v>
                </c:pt>
                <c:pt idx="39">
                  <c:v>West Virginia</c:v>
                </c:pt>
                <c:pt idx="40">
                  <c:v>New Hampshire</c:v>
                </c:pt>
                <c:pt idx="41">
                  <c:v>Delaware</c:v>
                </c:pt>
                <c:pt idx="42">
                  <c:v>Idaho</c:v>
                </c:pt>
                <c:pt idx="43">
                  <c:v>Alaska</c:v>
                </c:pt>
                <c:pt idx="44">
                  <c:v>Maine</c:v>
                </c:pt>
                <c:pt idx="45">
                  <c:v>Rhode Island</c:v>
                </c:pt>
                <c:pt idx="46">
                  <c:v>North Dakota</c:v>
                </c:pt>
                <c:pt idx="47">
                  <c:v>South Dakota</c:v>
                </c:pt>
                <c:pt idx="48">
                  <c:v>Montana</c:v>
                </c:pt>
                <c:pt idx="49">
                  <c:v>Wyoming</c:v>
                </c:pt>
                <c:pt idx="50">
                  <c:v>Vermont</c:v>
                </c:pt>
              </c:strCache>
            </c:strRef>
          </c:cat>
          <c:val>
            <c:numRef>
              <c:f>'2012 Data'!$D$3:$D$53</c:f>
              <c:numCache>
                <c:formatCode>_(* #,##0.00_);_(* \(#,##0.00\);_(* "-"??_);_(@_)</c:formatCode>
                <c:ptCount val="51"/>
                <c:pt idx="0">
                  <c:v>2355333034999.9995</c:v>
                </c:pt>
                <c:pt idx="1">
                  <c:v>1604107951000.0002</c:v>
                </c:pt>
                <c:pt idx="2">
                  <c:v>1461177906000</c:v>
                </c:pt>
                <c:pt idx="3">
                  <c:v>965880720000</c:v>
                </c:pt>
                <c:pt idx="4">
                  <c:v>792589300999.99988</c:v>
                </c:pt>
                <c:pt idx="5">
                  <c:v>721127692000.00012</c:v>
                </c:pt>
                <c:pt idx="6">
                  <c:v>605383799000.00012</c:v>
                </c:pt>
                <c:pt idx="7">
                  <c:v>648135458000.00012</c:v>
                </c:pt>
                <c:pt idx="8">
                  <c:v>494526594000</c:v>
                </c:pt>
                <c:pt idx="9">
                  <c:v>527091325000.00012</c:v>
                </c:pt>
                <c:pt idx="10">
                  <c:v>484700205000</c:v>
                </c:pt>
                <c:pt idx="11">
                  <c:v>490681545000</c:v>
                </c:pt>
                <c:pt idx="12">
                  <c:v>466755034000</c:v>
                </c:pt>
                <c:pt idx="13">
                  <c:v>442354682999.99994</c:v>
                </c:pt>
                <c:pt idx="14">
                  <c:v>421975663000</c:v>
                </c:pt>
                <c:pt idx="15">
                  <c:v>343883952999.99994</c:v>
                </c:pt>
                <c:pt idx="16">
                  <c:v>329925602999.99994</c:v>
                </c:pt>
                <c:pt idx="17">
                  <c:v>311195975000</c:v>
                </c:pt>
                <c:pt idx="18">
                  <c:v>314812858000</c:v>
                </c:pt>
                <c:pt idx="19">
                  <c:v>307486540000</c:v>
                </c:pt>
                <c:pt idx="20">
                  <c:v>304117516000.00006</c:v>
                </c:pt>
                <c:pt idx="21">
                  <c:v>306578564000</c:v>
                </c:pt>
                <c:pt idx="22">
                  <c:v>268239434999.99997</c:v>
                </c:pt>
                <c:pt idx="23">
                  <c:v>295727810000</c:v>
                </c:pt>
                <c:pt idx="24">
                  <c:v>231657032999.99997</c:v>
                </c:pt>
                <c:pt idx="25">
                  <c:v>215901197000.00006</c:v>
                </c:pt>
                <c:pt idx="26">
                  <c:v>200098149000</c:v>
                </c:pt>
                <c:pt idx="27">
                  <c:v>204271675000.00003</c:v>
                </c:pt>
                <c:pt idx="28">
                  <c:v>195248570000.00003</c:v>
                </c:pt>
                <c:pt idx="29">
                  <c:v>176688545000</c:v>
                </c:pt>
                <c:pt idx="30">
                  <c:v>163556801999.99997</c:v>
                </c:pt>
                <c:pt idx="31">
                  <c:v>146968203000</c:v>
                </c:pt>
                <c:pt idx="32">
                  <c:v>149361126000</c:v>
                </c:pt>
                <c:pt idx="33">
                  <c:v>137074252000</c:v>
                </c:pt>
                <c:pt idx="34">
                  <c:v>71600255999.999985</c:v>
                </c:pt>
                <c:pt idx="35">
                  <c:v>118692071000</c:v>
                </c:pt>
                <c:pt idx="36">
                  <c:v>115686467000</c:v>
                </c:pt>
                <c:pt idx="37">
                  <c:v>98835429999.999985</c:v>
                </c:pt>
                <c:pt idx="38">
                  <c:v>80611868999.999985</c:v>
                </c:pt>
                <c:pt idx="39">
                  <c:v>80511404000</c:v>
                </c:pt>
                <c:pt idx="40">
                  <c:v>82841630000</c:v>
                </c:pt>
                <c:pt idx="41">
                  <c:v>68437028999.999992</c:v>
                </c:pt>
                <c:pt idx="42">
                  <c:v>67883083999.999985</c:v>
                </c:pt>
                <c:pt idx="43">
                  <c:v>62623956000</c:v>
                </c:pt>
                <c:pt idx="44">
                  <c:v>61833850999.999992</c:v>
                </c:pt>
                <c:pt idx="45">
                  <c:v>61977838000.000008</c:v>
                </c:pt>
                <c:pt idx="46">
                  <c:v>54444778000</c:v>
                </c:pt>
                <c:pt idx="47">
                  <c:v>51345342000</c:v>
                </c:pt>
                <c:pt idx="48">
                  <c:v>48822266999.999992</c:v>
                </c:pt>
                <c:pt idx="49">
                  <c:v>48638365999.999992</c:v>
                </c:pt>
                <c:pt idx="50">
                  <c:v>33514752000.000008</c:v>
                </c:pt>
              </c:numCache>
            </c:numRef>
          </c:val>
        </c:ser>
        <c:ser>
          <c:idx val="2"/>
          <c:order val="2"/>
          <c:tx>
            <c:strRef>
              <c:f>'2012 Data'!$E$1</c:f>
              <c:strCache>
                <c:ptCount val="1"/>
                <c:pt idx="0">
                  <c:v>Personal Income</c:v>
                </c:pt>
              </c:strCache>
            </c:strRef>
          </c:tx>
          <c:invertIfNegative val="0"/>
          <c:cat>
            <c:strRef>
              <c:f>'2012 Data'!$B$3:$B$53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Florida</c:v>
                </c:pt>
                <c:pt idx="4">
                  <c:v>Illinois</c:v>
                </c:pt>
                <c:pt idx="5">
                  <c:v>Pennsylvania</c:v>
                </c:pt>
                <c:pt idx="6">
                  <c:v>Ohio</c:v>
                </c:pt>
                <c:pt idx="7">
                  <c:v>New Jersey</c:v>
                </c:pt>
                <c:pt idx="8">
                  <c:v>North Carolina</c:v>
                </c:pt>
                <c:pt idx="9">
                  <c:v>Virginia</c:v>
                </c:pt>
                <c:pt idx="10">
                  <c:v>Georgia</c:v>
                </c:pt>
                <c:pt idx="11">
                  <c:v>Massachusetts</c:v>
                </c:pt>
                <c:pt idx="12">
                  <c:v>Michigan</c:v>
                </c:pt>
                <c:pt idx="13">
                  <c:v>Washington</c:v>
                </c:pt>
                <c:pt idx="14">
                  <c:v>Maryland</c:v>
                </c:pt>
                <c:pt idx="15">
                  <c:v>Indiana</c:v>
                </c:pt>
                <c:pt idx="16">
                  <c:v>Minnesota</c:v>
                </c:pt>
                <c:pt idx="17">
                  <c:v>Tennessee</c:v>
                </c:pt>
                <c:pt idx="18">
                  <c:v>Colorado</c:v>
                </c:pt>
                <c:pt idx="19">
                  <c:v>Wisconsin</c:v>
                </c:pt>
                <c:pt idx="20">
                  <c:v>Arizona</c:v>
                </c:pt>
                <c:pt idx="21">
                  <c:v>Missouri</c:v>
                </c:pt>
                <c:pt idx="22">
                  <c:v>Louisiana</c:v>
                </c:pt>
                <c:pt idx="23">
                  <c:v>Connecticut</c:v>
                </c:pt>
                <c:pt idx="24">
                  <c:v>Oregon</c:v>
                </c:pt>
                <c:pt idx="25">
                  <c:v>Alabama</c:v>
                </c:pt>
                <c:pt idx="26">
                  <c:v>Kentucky</c:v>
                </c:pt>
                <c:pt idx="27">
                  <c:v>South Carolina</c:v>
                </c:pt>
                <c:pt idx="28">
                  <c:v>Oklahoma</c:v>
                </c:pt>
                <c:pt idx="29">
                  <c:v>Iowa</c:v>
                </c:pt>
                <c:pt idx="30">
                  <c:v>Kansas</c:v>
                </c:pt>
                <c:pt idx="31">
                  <c:v>Utah</c:v>
                </c:pt>
                <c:pt idx="32">
                  <c:v>Nevada</c:v>
                </c:pt>
                <c:pt idx="33">
                  <c:v>Arkansas</c:v>
                </c:pt>
                <c:pt idx="34">
                  <c:v>District of Columbia</c:v>
                </c:pt>
                <c:pt idx="35">
                  <c:v>Mississippi</c:v>
                </c:pt>
                <c:pt idx="36">
                  <c:v>Nebraska</c:v>
                </c:pt>
                <c:pt idx="37">
                  <c:v>New Mexico</c:v>
                </c:pt>
                <c:pt idx="38">
                  <c:v>Hawaii</c:v>
                </c:pt>
                <c:pt idx="39">
                  <c:v>West Virginia</c:v>
                </c:pt>
                <c:pt idx="40">
                  <c:v>New Hampshire</c:v>
                </c:pt>
                <c:pt idx="41">
                  <c:v>Delaware</c:v>
                </c:pt>
                <c:pt idx="42">
                  <c:v>Idaho</c:v>
                </c:pt>
                <c:pt idx="43">
                  <c:v>Alaska</c:v>
                </c:pt>
                <c:pt idx="44">
                  <c:v>Maine</c:v>
                </c:pt>
                <c:pt idx="45">
                  <c:v>Rhode Island</c:v>
                </c:pt>
                <c:pt idx="46">
                  <c:v>North Dakota</c:v>
                </c:pt>
                <c:pt idx="47">
                  <c:v>South Dakota</c:v>
                </c:pt>
                <c:pt idx="48">
                  <c:v>Montana</c:v>
                </c:pt>
                <c:pt idx="49">
                  <c:v>Wyoming</c:v>
                </c:pt>
                <c:pt idx="50">
                  <c:v>Vermont</c:v>
                </c:pt>
              </c:strCache>
            </c:strRef>
          </c:cat>
          <c:val>
            <c:numRef>
              <c:f>'2012 Data'!$E$3:$E$53</c:f>
              <c:numCache>
                <c:formatCode>_(* #,##0.00_);_(* \(#,##0.00\);_(* "-"??_);_(@_)</c:formatCode>
                <c:ptCount val="51"/>
                <c:pt idx="0">
                  <c:v>1805193769000</c:v>
                </c:pt>
                <c:pt idx="1">
                  <c:v>1127674524000</c:v>
                </c:pt>
                <c:pt idx="2">
                  <c:v>1059053137000</c:v>
                </c:pt>
                <c:pt idx="3">
                  <c:v>792950493000</c:v>
                </c:pt>
                <c:pt idx="4">
                  <c:v>592056538000</c:v>
                </c:pt>
                <c:pt idx="5">
                  <c:v>581771707000</c:v>
                </c:pt>
                <c:pt idx="6">
                  <c:v>464780129000</c:v>
                </c:pt>
                <c:pt idx="7">
                  <c:v>487127416000</c:v>
                </c:pt>
                <c:pt idx="8">
                  <c:v>375683370000</c:v>
                </c:pt>
                <c:pt idx="9">
                  <c:v>398811659000</c:v>
                </c:pt>
                <c:pt idx="10">
                  <c:v>369149416000</c:v>
                </c:pt>
                <c:pt idx="11">
                  <c:v>376874198000</c:v>
                </c:pt>
                <c:pt idx="12">
                  <c:v>381314253000</c:v>
                </c:pt>
                <c:pt idx="13">
                  <c:v>324458394000</c:v>
                </c:pt>
                <c:pt idx="14">
                  <c:v>315775620000</c:v>
                </c:pt>
                <c:pt idx="15">
                  <c:v>249326268000</c:v>
                </c:pt>
                <c:pt idx="16">
                  <c:v>254870154000</c:v>
                </c:pt>
                <c:pt idx="17">
                  <c:v>251752374000</c:v>
                </c:pt>
                <c:pt idx="18">
                  <c:v>240349703000</c:v>
                </c:pt>
                <c:pt idx="19">
                  <c:v>243147894000</c:v>
                </c:pt>
                <c:pt idx="20">
                  <c:v>239929270000</c:v>
                </c:pt>
                <c:pt idx="21">
                  <c:v>240578337000</c:v>
                </c:pt>
                <c:pt idx="22">
                  <c:v>186923116000</c:v>
                </c:pt>
                <c:pt idx="23">
                  <c:v>216308449000</c:v>
                </c:pt>
                <c:pt idx="24">
                  <c:v>153097493000</c:v>
                </c:pt>
                <c:pt idx="25">
                  <c:v>173149657000</c:v>
                </c:pt>
                <c:pt idx="26">
                  <c:v>157043042000</c:v>
                </c:pt>
                <c:pt idx="27">
                  <c:v>166958682000</c:v>
                </c:pt>
                <c:pt idx="28">
                  <c:v>157970566000</c:v>
                </c:pt>
                <c:pt idx="29">
                  <c:v>135345650000</c:v>
                </c:pt>
                <c:pt idx="30">
                  <c:v>125167639000</c:v>
                </c:pt>
                <c:pt idx="31">
                  <c:v>102464241000</c:v>
                </c:pt>
                <c:pt idx="32">
                  <c:v>108049602000</c:v>
                </c:pt>
                <c:pt idx="33">
                  <c:v>107443010000</c:v>
                </c:pt>
                <c:pt idx="34">
                  <c:v>48108756000</c:v>
                </c:pt>
                <c:pt idx="35">
                  <c:v>99885857000</c:v>
                </c:pt>
                <c:pt idx="36">
                  <c:v>85187389000</c:v>
                </c:pt>
                <c:pt idx="37">
                  <c:v>74601613000</c:v>
                </c:pt>
                <c:pt idx="38">
                  <c:v>61967663000</c:v>
                </c:pt>
                <c:pt idx="39">
                  <c:v>65244567000</c:v>
                </c:pt>
                <c:pt idx="40">
                  <c:v>66155442000</c:v>
                </c:pt>
                <c:pt idx="41">
                  <c:v>40378899000</c:v>
                </c:pt>
                <c:pt idx="42">
                  <c:v>56071934000</c:v>
                </c:pt>
                <c:pt idx="43">
                  <c:v>36446848000</c:v>
                </c:pt>
                <c:pt idx="44">
                  <c:v>52957962000</c:v>
                </c:pt>
                <c:pt idx="45">
                  <c:v>48584164000</c:v>
                </c:pt>
                <c:pt idx="46">
                  <c:v>39493019000</c:v>
                </c:pt>
                <c:pt idx="47">
                  <c:v>38095829000</c:v>
                </c:pt>
                <c:pt idx="48">
                  <c:v>39357161000</c:v>
                </c:pt>
                <c:pt idx="49">
                  <c:v>30255128000</c:v>
                </c:pt>
                <c:pt idx="50">
                  <c:v>27818999000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81792"/>
        <c:axId val="114083328"/>
      </c:barChart>
      <c:catAx>
        <c:axId val="1140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83328"/>
        <c:crosses val="autoZero"/>
        <c:auto val="1"/>
        <c:lblAlgn val="ctr"/>
        <c:lblOffset val="100"/>
        <c:tickLblSkip val="1"/>
        <c:noMultiLvlLbl val="0"/>
      </c:catAx>
      <c:valAx>
        <c:axId val="114083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>
            <a:noFill/>
          </a:ln>
        </c:spPr>
        <c:crossAx val="114081792"/>
        <c:crosses val="autoZero"/>
        <c:crossBetween val="between"/>
        <c:dispUnits>
          <c:builtInUnit val="tr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0291849993049969"/>
          <c:y val="0.14036849280921398"/>
          <c:w val="0.12389309744615121"/>
          <c:h val="0.10952769609962812"/>
        </c:manualLayout>
      </c:layout>
      <c:overlay val="1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Taxable Resources, GDP and Personal Income</a:t>
            </a:r>
            <a:endParaRPr lang="en-US" baseline="0"/>
          </a:p>
          <a:p>
            <a:pPr>
              <a:defRPr/>
            </a:pPr>
            <a:r>
              <a:rPr lang="en-US" sz="1400" baseline="0"/>
              <a:t>National Figures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'National Data'!$B$2</c:f>
              <c:strCache>
                <c:ptCount val="1"/>
                <c:pt idx="0">
                  <c:v>Total Taxable Resources </c:v>
                </c:pt>
              </c:strCache>
            </c:strRef>
          </c:tx>
          <c:marker>
            <c:symbol val="none"/>
          </c:marker>
          <c:cat>
            <c:numRef>
              <c:f>'National Data'!$C$1:$O$1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'National Data'!$C$2:$O$2</c:f>
              <c:numCache>
                <c:formatCode>_(* #,##0.00_);_(* \(#,##0.00\);_(* "-"??_);_(@_)</c:formatCode>
                <c:ptCount val="13"/>
                <c:pt idx="0">
                  <c:v>11622880620000.002</c:v>
                </c:pt>
                <c:pt idx="1">
                  <c:v>11789204617000.002</c:v>
                </c:pt>
                <c:pt idx="2">
                  <c:v>12032472624000</c:v>
                </c:pt>
                <c:pt idx="3">
                  <c:v>12635557724000</c:v>
                </c:pt>
                <c:pt idx="4">
                  <c:v>13612965215000</c:v>
                </c:pt>
                <c:pt idx="5">
                  <c:v>14726546399000</c:v>
                </c:pt>
                <c:pt idx="6">
                  <c:v>15820741222000</c:v>
                </c:pt>
                <c:pt idx="7">
                  <c:v>16740550943999.998</c:v>
                </c:pt>
                <c:pt idx="8">
                  <c:v>16577718219999.998</c:v>
                </c:pt>
                <c:pt idx="9">
                  <c:v>15816534236000</c:v>
                </c:pt>
                <c:pt idx="10">
                  <c:v>16415218270000.002</c:v>
                </c:pt>
                <c:pt idx="11">
                  <c:v>17241674037000</c:v>
                </c:pt>
                <c:pt idx="12">
                  <c:v>18292915406999.996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'National Data'!$B$3</c:f>
              <c:strCache>
                <c:ptCount val="1"/>
                <c:pt idx="0">
                  <c:v>GDP </c:v>
                </c:pt>
              </c:strCache>
            </c:strRef>
          </c:tx>
          <c:marker>
            <c:symbol val="none"/>
          </c:marker>
          <c:cat>
            <c:numRef>
              <c:f>'National Data'!$C$1:$O$1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'National Data'!$C$3:$O$3</c:f>
              <c:numCache>
                <c:formatCode>_(* #,##0.00_);_(* \(#,##0.00\);_(* "-"??_);_(@_)</c:formatCode>
                <c:ptCount val="13"/>
                <c:pt idx="0">
                  <c:v>10225879000000</c:v>
                </c:pt>
                <c:pt idx="1">
                  <c:v>10562041000000</c:v>
                </c:pt>
                <c:pt idx="2">
                  <c:v>10916911000000</c:v>
                </c:pt>
                <c:pt idx="3">
                  <c:v>11446549000000</c:v>
                </c:pt>
                <c:pt idx="4">
                  <c:v>12206995000000</c:v>
                </c:pt>
                <c:pt idx="5">
                  <c:v>13022458000000</c:v>
                </c:pt>
                <c:pt idx="6">
                  <c:v>13781347000000</c:v>
                </c:pt>
                <c:pt idx="7">
                  <c:v>14399635000000</c:v>
                </c:pt>
                <c:pt idx="8">
                  <c:v>14635348000000</c:v>
                </c:pt>
                <c:pt idx="9">
                  <c:v>14329566000000</c:v>
                </c:pt>
                <c:pt idx="10">
                  <c:v>14869544000000</c:v>
                </c:pt>
                <c:pt idx="11">
                  <c:v>15416873000000</c:v>
                </c:pt>
                <c:pt idx="12">
                  <c:v>16060678000000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'National Data'!$B$4</c:f>
              <c:strCache>
                <c:ptCount val="1"/>
                <c:pt idx="0">
                  <c:v>Personal Income</c:v>
                </c:pt>
              </c:strCache>
            </c:strRef>
          </c:tx>
          <c:marker>
            <c:symbol val="none"/>
          </c:marker>
          <c:cat>
            <c:numRef>
              <c:f>'National Data'!$C$1:$O$1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'National Data'!$C$4:$O$4</c:f>
              <c:numCache>
                <c:formatCode>_(* #,##0.00_);_(* \(#,##0.00\);_(* "-"??_);_(@_)</c:formatCode>
                <c:ptCount val="13"/>
                <c:pt idx="0">
                  <c:v>8630550000000</c:v>
                </c:pt>
                <c:pt idx="1">
                  <c:v>8983398000000</c:v>
                </c:pt>
                <c:pt idx="2">
                  <c:v>9146428000000</c:v>
                </c:pt>
                <c:pt idx="3">
                  <c:v>9479763000000</c:v>
                </c:pt>
                <c:pt idx="4">
                  <c:v>10043231000000</c:v>
                </c:pt>
                <c:pt idx="5">
                  <c:v>10605595000000</c:v>
                </c:pt>
                <c:pt idx="6">
                  <c:v>11376405000000</c:v>
                </c:pt>
                <c:pt idx="7">
                  <c:v>11990104000000</c:v>
                </c:pt>
                <c:pt idx="8">
                  <c:v>12429234000000</c:v>
                </c:pt>
                <c:pt idx="9">
                  <c:v>12080223000000</c:v>
                </c:pt>
                <c:pt idx="10">
                  <c:v>12417659000000</c:v>
                </c:pt>
                <c:pt idx="11">
                  <c:v>13189935000000</c:v>
                </c:pt>
                <c:pt idx="12">
                  <c:v>13873161000000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6208"/>
        <c:axId val="114136192"/>
      </c:lineChart>
      <c:catAx>
        <c:axId val="1141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36192"/>
        <c:crosses val="autoZero"/>
        <c:auto val="1"/>
        <c:lblAlgn val="ctr"/>
        <c:lblOffset val="100"/>
        <c:noMultiLvlLbl val="0"/>
      </c:catAx>
      <c:valAx>
        <c:axId val="114136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>
            <a:noFill/>
          </a:ln>
        </c:spPr>
        <c:crossAx val="114126208"/>
        <c:crosses val="autoZero"/>
        <c:crossBetween val="between"/>
        <c:dispUnits>
          <c:builtInUnit val="tr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3488163879321877"/>
          <c:y val="0.52599569621154707"/>
          <c:w val="0.19046619053096517"/>
          <c:h val="0.10952769609962812"/>
        </c:manualLayout>
      </c:layout>
      <c:overlay val="1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ort-Term%20Projects/TTR%20-%20Tracy/BEA%20-%20GDP%20by%20St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ort-Term%20Projects/TTR%20-%20Tracy/BEA%20-%20Personal%20Income%20by%20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p_naics_all_C"/>
      <sheetName val="Pivot"/>
      <sheetName val="GDP by State"/>
      <sheetName val="Other"/>
    </sheetNames>
    <sheetDataSet>
      <sheetData sheetId="0"/>
      <sheetData sheetId="1">
        <row r="6">
          <cell r="A6" t="str">
            <v>Alabama</v>
          </cell>
          <cell r="B6">
            <v>120428</v>
          </cell>
          <cell r="C6">
            <v>124885</v>
          </cell>
          <cell r="D6">
            <v>130180</v>
          </cell>
          <cell r="E6">
            <v>136270</v>
          </cell>
          <cell r="F6">
            <v>148769</v>
          </cell>
          <cell r="G6">
            <v>157914</v>
          </cell>
          <cell r="H6">
            <v>165131</v>
          </cell>
          <cell r="I6">
            <v>170431</v>
          </cell>
          <cell r="J6">
            <v>173712</v>
          </cell>
          <cell r="K6">
            <v>169385</v>
          </cell>
          <cell r="L6">
            <v>176355</v>
          </cell>
          <cell r="M6">
            <v>182395</v>
          </cell>
          <cell r="N6">
            <v>186960</v>
          </cell>
          <cell r="O6">
            <v>194671</v>
          </cell>
        </row>
        <row r="7">
          <cell r="A7" t="str">
            <v>Alaska</v>
          </cell>
          <cell r="B7">
            <v>26932</v>
          </cell>
          <cell r="C7">
            <v>28942</v>
          </cell>
          <cell r="D7">
            <v>29808</v>
          </cell>
          <cell r="E7">
            <v>32125</v>
          </cell>
          <cell r="F7">
            <v>35510</v>
          </cell>
          <cell r="G7">
            <v>40277</v>
          </cell>
          <cell r="H7">
            <v>44867</v>
          </cell>
          <cell r="I7">
            <v>49365</v>
          </cell>
          <cell r="J7">
            <v>54853</v>
          </cell>
          <cell r="K7">
            <v>49655</v>
          </cell>
          <cell r="L7">
            <v>52673</v>
          </cell>
          <cell r="M7">
            <v>56939</v>
          </cell>
          <cell r="N7">
            <v>57941</v>
          </cell>
          <cell r="O7">
            <v>57276</v>
          </cell>
        </row>
        <row r="8">
          <cell r="A8" t="str">
            <v>Arizona</v>
          </cell>
          <cell r="B8">
            <v>166108</v>
          </cell>
          <cell r="C8">
            <v>172634</v>
          </cell>
          <cell r="D8">
            <v>179892</v>
          </cell>
          <cell r="E8">
            <v>192663</v>
          </cell>
          <cell r="F8">
            <v>204659</v>
          </cell>
          <cell r="G8">
            <v>227047</v>
          </cell>
          <cell r="H8">
            <v>248075</v>
          </cell>
          <cell r="I8">
            <v>262280</v>
          </cell>
          <cell r="J8">
            <v>259238</v>
          </cell>
          <cell r="K8">
            <v>243300</v>
          </cell>
          <cell r="L8">
            <v>248542</v>
          </cell>
          <cell r="M8">
            <v>256972</v>
          </cell>
          <cell r="N8">
            <v>267493</v>
          </cell>
          <cell r="O8">
            <v>274734</v>
          </cell>
        </row>
        <row r="9">
          <cell r="A9" t="str">
            <v>Arkansas</v>
          </cell>
          <cell r="B9">
            <v>69111</v>
          </cell>
          <cell r="C9">
            <v>71128</v>
          </cell>
          <cell r="D9">
            <v>74243</v>
          </cell>
          <cell r="E9">
            <v>78882</v>
          </cell>
          <cell r="F9">
            <v>85315</v>
          </cell>
          <cell r="G9">
            <v>90112</v>
          </cell>
          <cell r="H9">
            <v>95727</v>
          </cell>
          <cell r="I9">
            <v>99641</v>
          </cell>
          <cell r="J9">
            <v>103228</v>
          </cell>
          <cell r="K9">
            <v>101003</v>
          </cell>
          <cell r="L9">
            <v>106043</v>
          </cell>
          <cell r="M9">
            <v>110850</v>
          </cell>
          <cell r="N9">
            <v>114090</v>
          </cell>
          <cell r="O9">
            <v>118553</v>
          </cell>
        </row>
        <row r="10">
          <cell r="A10" t="str">
            <v>California</v>
          </cell>
          <cell r="B10">
            <v>1377014</v>
          </cell>
          <cell r="C10">
            <v>1394863</v>
          </cell>
          <cell r="D10">
            <v>1449536</v>
          </cell>
          <cell r="E10">
            <v>1535202</v>
          </cell>
          <cell r="F10">
            <v>1643908</v>
          </cell>
          <cell r="G10">
            <v>1760508</v>
          </cell>
          <cell r="H10">
            <v>1868969</v>
          </cell>
          <cell r="I10">
            <v>1952229</v>
          </cell>
          <cell r="J10">
            <v>1994484</v>
          </cell>
          <cell r="K10">
            <v>1915684</v>
          </cell>
          <cell r="L10">
            <v>1966587</v>
          </cell>
          <cell r="M10">
            <v>2033990</v>
          </cell>
          <cell r="N10">
            <v>2125135</v>
          </cell>
          <cell r="O10">
            <v>2212991</v>
          </cell>
        </row>
        <row r="11">
          <cell r="A11" t="str">
            <v>Colorado</v>
          </cell>
          <cell r="B11">
            <v>178331</v>
          </cell>
          <cell r="C11">
            <v>185264</v>
          </cell>
          <cell r="D11">
            <v>189464</v>
          </cell>
          <cell r="E11">
            <v>195704</v>
          </cell>
          <cell r="F11">
            <v>205347</v>
          </cell>
          <cell r="G11">
            <v>222415</v>
          </cell>
          <cell r="H11">
            <v>233142</v>
          </cell>
          <cell r="I11">
            <v>245312</v>
          </cell>
          <cell r="J11">
            <v>256091</v>
          </cell>
          <cell r="K11">
            <v>250285</v>
          </cell>
          <cell r="L11">
            <v>258237</v>
          </cell>
          <cell r="M11">
            <v>266627</v>
          </cell>
          <cell r="N11">
            <v>276816</v>
          </cell>
          <cell r="O11">
            <v>288338</v>
          </cell>
        </row>
        <row r="12">
          <cell r="A12" t="str">
            <v>Connecticut</v>
          </cell>
          <cell r="B12">
            <v>166995</v>
          </cell>
          <cell r="C12">
            <v>172336</v>
          </cell>
          <cell r="D12">
            <v>174856</v>
          </cell>
          <cell r="E12">
            <v>181750</v>
          </cell>
          <cell r="F12">
            <v>198921</v>
          </cell>
          <cell r="G12">
            <v>208154</v>
          </cell>
          <cell r="H12">
            <v>220994</v>
          </cell>
          <cell r="I12">
            <v>235143</v>
          </cell>
          <cell r="J12">
            <v>231745</v>
          </cell>
          <cell r="K12">
            <v>227003</v>
          </cell>
          <cell r="L12">
            <v>232470</v>
          </cell>
          <cell r="M12">
            <v>233960</v>
          </cell>
          <cell r="N12">
            <v>239878</v>
          </cell>
          <cell r="O12">
            <v>246897</v>
          </cell>
        </row>
        <row r="13">
          <cell r="A13" t="str">
            <v>Delaware</v>
          </cell>
          <cell r="B13">
            <v>41677</v>
          </cell>
          <cell r="C13">
            <v>43314</v>
          </cell>
          <cell r="D13">
            <v>43046</v>
          </cell>
          <cell r="E13">
            <v>46092</v>
          </cell>
          <cell r="F13">
            <v>50618</v>
          </cell>
          <cell r="G13">
            <v>52901</v>
          </cell>
          <cell r="H13">
            <v>55826</v>
          </cell>
          <cell r="I13">
            <v>57132</v>
          </cell>
          <cell r="J13">
            <v>54719</v>
          </cell>
          <cell r="K13">
            <v>56236</v>
          </cell>
          <cell r="L13">
            <v>57539</v>
          </cell>
          <cell r="M13">
            <v>59275</v>
          </cell>
          <cell r="N13">
            <v>59104</v>
          </cell>
          <cell r="O13">
            <v>60816</v>
          </cell>
        </row>
        <row r="14">
          <cell r="A14" t="str">
            <v>District of Columbia</v>
          </cell>
          <cell r="B14">
            <v>60458</v>
          </cell>
          <cell r="C14">
            <v>65400</v>
          </cell>
          <cell r="D14">
            <v>69608</v>
          </cell>
          <cell r="E14">
            <v>73846</v>
          </cell>
          <cell r="F14">
            <v>79564</v>
          </cell>
          <cell r="G14">
            <v>83968</v>
          </cell>
          <cell r="H14">
            <v>88502</v>
          </cell>
          <cell r="I14">
            <v>93813</v>
          </cell>
          <cell r="J14">
            <v>98849</v>
          </cell>
          <cell r="K14">
            <v>99255</v>
          </cell>
          <cell r="L14">
            <v>104172</v>
          </cell>
          <cell r="M14">
            <v>108217</v>
          </cell>
          <cell r="N14">
            <v>109937</v>
          </cell>
          <cell r="O14">
            <v>111695</v>
          </cell>
        </row>
        <row r="15">
          <cell r="A15" t="str">
            <v>Far West</v>
          </cell>
          <cell r="B15">
            <v>1878997</v>
          </cell>
          <cell r="C15">
            <v>1904984</v>
          </cell>
          <cell r="D15">
            <v>1981112</v>
          </cell>
          <cell r="E15">
            <v>2094342</v>
          </cell>
          <cell r="F15">
            <v>2250361</v>
          </cell>
          <cell r="G15">
            <v>2419985</v>
          </cell>
          <cell r="H15">
            <v>2579664</v>
          </cell>
          <cell r="I15">
            <v>2712103</v>
          </cell>
          <cell r="J15">
            <v>2778663</v>
          </cell>
          <cell r="K15">
            <v>2681308</v>
          </cell>
          <cell r="L15">
            <v>2760570</v>
          </cell>
          <cell r="M15">
            <v>2856705</v>
          </cell>
          <cell r="N15">
            <v>2974663</v>
          </cell>
          <cell r="O15">
            <v>3085378</v>
          </cell>
        </row>
        <row r="16">
          <cell r="A16" t="str">
            <v>Florida</v>
          </cell>
          <cell r="B16">
            <v>490538</v>
          </cell>
          <cell r="C16">
            <v>519024</v>
          </cell>
          <cell r="D16">
            <v>550486</v>
          </cell>
          <cell r="E16">
            <v>585729</v>
          </cell>
          <cell r="F16">
            <v>637113</v>
          </cell>
          <cell r="G16">
            <v>700222</v>
          </cell>
          <cell r="H16">
            <v>748021</v>
          </cell>
          <cell r="I16">
            <v>773992</v>
          </cell>
          <cell r="J16">
            <v>754780</v>
          </cell>
          <cell r="K16">
            <v>722825</v>
          </cell>
          <cell r="L16">
            <v>730896</v>
          </cell>
          <cell r="M16">
            <v>736890</v>
          </cell>
          <cell r="N16">
            <v>766259</v>
          </cell>
          <cell r="O16">
            <v>800697</v>
          </cell>
        </row>
        <row r="17">
          <cell r="A17" t="str">
            <v>Georgia</v>
          </cell>
          <cell r="B17">
            <v>304942</v>
          </cell>
          <cell r="C17">
            <v>316351</v>
          </cell>
          <cell r="D17">
            <v>323644</v>
          </cell>
          <cell r="E17">
            <v>335367</v>
          </cell>
          <cell r="F17">
            <v>353025</v>
          </cell>
          <cell r="G17">
            <v>376626</v>
          </cell>
          <cell r="H17">
            <v>393920</v>
          </cell>
          <cell r="I17">
            <v>411469</v>
          </cell>
          <cell r="J17">
            <v>412155</v>
          </cell>
          <cell r="K17">
            <v>406139</v>
          </cell>
          <cell r="L17">
            <v>412194</v>
          </cell>
          <cell r="M17">
            <v>424494</v>
          </cell>
          <cell r="N17">
            <v>438801</v>
          </cell>
          <cell r="O17">
            <v>456483</v>
          </cell>
        </row>
        <row r="18">
          <cell r="A18" t="str">
            <v>Great Lakes</v>
          </cell>
          <cell r="B18">
            <v>1624102</v>
          </cell>
          <cell r="C18">
            <v>1646877</v>
          </cell>
          <cell r="D18">
            <v>1701848</v>
          </cell>
          <cell r="E18">
            <v>1766295</v>
          </cell>
          <cell r="F18">
            <v>1852648</v>
          </cell>
          <cell r="G18">
            <v>1927323</v>
          </cell>
          <cell r="H18">
            <v>1998027</v>
          </cell>
          <cell r="I18">
            <v>2060386</v>
          </cell>
          <cell r="J18">
            <v>2049576</v>
          </cell>
          <cell r="K18">
            <v>1995394</v>
          </cell>
          <cell r="L18">
            <v>2073290</v>
          </cell>
          <cell r="M18">
            <v>2154863</v>
          </cell>
          <cell r="N18">
            <v>2240986</v>
          </cell>
          <cell r="O18">
            <v>2318229</v>
          </cell>
        </row>
        <row r="19">
          <cell r="A19" t="str">
            <v>Hawaii</v>
          </cell>
          <cell r="B19">
            <v>41247</v>
          </cell>
          <cell r="C19">
            <v>42789</v>
          </cell>
          <cell r="D19">
            <v>45185</v>
          </cell>
          <cell r="E19">
            <v>48559</v>
          </cell>
          <cell r="F19">
            <v>53306</v>
          </cell>
          <cell r="G19">
            <v>58123</v>
          </cell>
          <cell r="H19">
            <v>61684</v>
          </cell>
          <cell r="I19">
            <v>64967</v>
          </cell>
          <cell r="J19">
            <v>66728</v>
          </cell>
          <cell r="K19">
            <v>65275</v>
          </cell>
          <cell r="L19">
            <v>67740</v>
          </cell>
          <cell r="M19">
            <v>70058</v>
          </cell>
          <cell r="N19">
            <v>72653</v>
          </cell>
          <cell r="O19">
            <v>75095</v>
          </cell>
        </row>
        <row r="20">
          <cell r="A20" t="str">
            <v>Idaho</v>
          </cell>
          <cell r="B20">
            <v>38416</v>
          </cell>
          <cell r="C20">
            <v>37812</v>
          </cell>
          <cell r="D20">
            <v>39185</v>
          </cell>
          <cell r="E20">
            <v>41125</v>
          </cell>
          <cell r="F20">
            <v>44445</v>
          </cell>
          <cell r="G20">
            <v>47990</v>
          </cell>
          <cell r="H20">
            <v>51821</v>
          </cell>
          <cell r="I20">
            <v>55092</v>
          </cell>
          <cell r="J20">
            <v>56220</v>
          </cell>
          <cell r="K20">
            <v>54199</v>
          </cell>
          <cell r="L20">
            <v>55658</v>
          </cell>
          <cell r="M20">
            <v>57050</v>
          </cell>
          <cell r="N20">
            <v>58353</v>
          </cell>
          <cell r="O20">
            <v>61117</v>
          </cell>
        </row>
        <row r="21">
          <cell r="A21" t="str">
            <v>Illinois</v>
          </cell>
          <cell r="B21">
            <v>492922</v>
          </cell>
          <cell r="C21">
            <v>503969</v>
          </cell>
          <cell r="D21">
            <v>514227</v>
          </cell>
          <cell r="E21">
            <v>531957</v>
          </cell>
          <cell r="F21">
            <v>561117</v>
          </cell>
          <cell r="G21">
            <v>588847</v>
          </cell>
          <cell r="H21">
            <v>623535</v>
          </cell>
          <cell r="I21">
            <v>648221</v>
          </cell>
          <cell r="J21">
            <v>647589</v>
          </cell>
          <cell r="K21">
            <v>641880</v>
          </cell>
          <cell r="L21">
            <v>655006</v>
          </cell>
          <cell r="M21">
            <v>680395</v>
          </cell>
          <cell r="N21">
            <v>710348</v>
          </cell>
          <cell r="O21">
            <v>724795</v>
          </cell>
        </row>
        <row r="22">
          <cell r="A22" t="str">
            <v>Indiana</v>
          </cell>
          <cell r="B22">
            <v>205807</v>
          </cell>
          <cell r="C22">
            <v>207104</v>
          </cell>
          <cell r="D22">
            <v>214788</v>
          </cell>
          <cell r="E22">
            <v>225933</v>
          </cell>
          <cell r="F22">
            <v>240428</v>
          </cell>
          <cell r="G22">
            <v>247048</v>
          </cell>
          <cell r="H22">
            <v>258525</v>
          </cell>
          <cell r="I22">
            <v>271497</v>
          </cell>
          <cell r="J22">
            <v>275278</v>
          </cell>
          <cell r="K22">
            <v>263430</v>
          </cell>
          <cell r="L22">
            <v>282954</v>
          </cell>
          <cell r="M22">
            <v>291357</v>
          </cell>
          <cell r="N22">
            <v>300304</v>
          </cell>
          <cell r="O22">
            <v>311188</v>
          </cell>
        </row>
        <row r="23">
          <cell r="A23" t="str">
            <v>Iowa</v>
          </cell>
          <cell r="B23">
            <v>95021</v>
          </cell>
          <cell r="C23">
            <v>96093</v>
          </cell>
          <cell r="D23">
            <v>100359</v>
          </cell>
          <cell r="E23">
            <v>106935</v>
          </cell>
          <cell r="F23">
            <v>118710</v>
          </cell>
          <cell r="G23">
            <v>124021</v>
          </cell>
          <cell r="H23">
            <v>128346</v>
          </cell>
          <cell r="I23">
            <v>137266</v>
          </cell>
          <cell r="J23">
            <v>136943</v>
          </cell>
          <cell r="K23">
            <v>137571</v>
          </cell>
          <cell r="L23">
            <v>142344</v>
          </cell>
          <cell r="M23">
            <v>150289</v>
          </cell>
          <cell r="N23">
            <v>159660</v>
          </cell>
          <cell r="O23">
            <v>166787</v>
          </cell>
        </row>
        <row r="24">
          <cell r="A24" t="str">
            <v>Kansas</v>
          </cell>
          <cell r="B24">
            <v>87446</v>
          </cell>
          <cell r="C24">
            <v>90269</v>
          </cell>
          <cell r="D24">
            <v>92953</v>
          </cell>
          <cell r="E24">
            <v>97651</v>
          </cell>
          <cell r="F24">
            <v>101343</v>
          </cell>
          <cell r="G24">
            <v>106864</v>
          </cell>
          <cell r="H24">
            <v>113738</v>
          </cell>
          <cell r="I24">
            <v>122349</v>
          </cell>
          <cell r="J24">
            <v>126152</v>
          </cell>
          <cell r="K24">
            <v>122029</v>
          </cell>
          <cell r="L24">
            <v>127947</v>
          </cell>
          <cell r="M24">
            <v>136613</v>
          </cell>
          <cell r="N24">
            <v>140441</v>
          </cell>
          <cell r="O24">
            <v>142449</v>
          </cell>
        </row>
        <row r="25">
          <cell r="A25" t="str">
            <v>Kentucky</v>
          </cell>
          <cell r="B25">
            <v>115126</v>
          </cell>
          <cell r="C25">
            <v>118975</v>
          </cell>
          <cell r="D25">
            <v>123928</v>
          </cell>
          <cell r="E25">
            <v>128804</v>
          </cell>
          <cell r="F25">
            <v>135994</v>
          </cell>
          <cell r="G25">
            <v>144174</v>
          </cell>
          <cell r="H25">
            <v>152394</v>
          </cell>
          <cell r="I25">
            <v>155593</v>
          </cell>
          <cell r="J25">
            <v>159429</v>
          </cell>
          <cell r="K25">
            <v>156514</v>
          </cell>
          <cell r="L25">
            <v>166181</v>
          </cell>
          <cell r="M25">
            <v>172869</v>
          </cell>
          <cell r="N25">
            <v>178682</v>
          </cell>
          <cell r="O25">
            <v>183582</v>
          </cell>
        </row>
        <row r="26">
          <cell r="A26" t="str">
            <v>Louisiana</v>
          </cell>
          <cell r="B26">
            <v>134251</v>
          </cell>
          <cell r="C26">
            <v>140264</v>
          </cell>
          <cell r="D26">
            <v>141797</v>
          </cell>
          <cell r="E26">
            <v>157562</v>
          </cell>
          <cell r="F26">
            <v>172623</v>
          </cell>
          <cell r="G26">
            <v>200436</v>
          </cell>
          <cell r="H26">
            <v>207944</v>
          </cell>
          <cell r="I26">
            <v>209774</v>
          </cell>
          <cell r="J26">
            <v>218847</v>
          </cell>
          <cell r="K26">
            <v>210791</v>
          </cell>
          <cell r="L26">
            <v>233155</v>
          </cell>
          <cell r="M26">
            <v>241845</v>
          </cell>
          <cell r="N26">
            <v>250689</v>
          </cell>
          <cell r="O26">
            <v>246660</v>
          </cell>
        </row>
        <row r="27">
          <cell r="A27" t="str">
            <v>Maine</v>
          </cell>
          <cell r="B27">
            <v>36684</v>
          </cell>
          <cell r="C27">
            <v>38317</v>
          </cell>
          <cell r="D27">
            <v>40050</v>
          </cell>
          <cell r="E27">
            <v>41858</v>
          </cell>
          <cell r="F27">
            <v>44617</v>
          </cell>
          <cell r="G27">
            <v>46052</v>
          </cell>
          <cell r="H27">
            <v>48175</v>
          </cell>
          <cell r="I27">
            <v>49345</v>
          </cell>
          <cell r="J27">
            <v>50166</v>
          </cell>
          <cell r="K27">
            <v>50487</v>
          </cell>
          <cell r="L27">
            <v>51681</v>
          </cell>
          <cell r="M27">
            <v>52007</v>
          </cell>
          <cell r="N27">
            <v>53180</v>
          </cell>
          <cell r="O27">
            <v>54609</v>
          </cell>
        </row>
        <row r="28">
          <cell r="A28" t="str">
            <v>Maryland</v>
          </cell>
          <cell r="B28">
            <v>192934</v>
          </cell>
          <cell r="C28">
            <v>206296</v>
          </cell>
          <cell r="D28">
            <v>218525</v>
          </cell>
          <cell r="E28">
            <v>229840</v>
          </cell>
          <cell r="F28">
            <v>247461</v>
          </cell>
          <cell r="G28">
            <v>264729</v>
          </cell>
          <cell r="H28">
            <v>278216</v>
          </cell>
          <cell r="I28">
            <v>290381</v>
          </cell>
          <cell r="J28">
            <v>298430</v>
          </cell>
          <cell r="K28">
            <v>303674</v>
          </cell>
          <cell r="L28">
            <v>314354</v>
          </cell>
          <cell r="M28">
            <v>323148</v>
          </cell>
          <cell r="N28">
            <v>330518</v>
          </cell>
          <cell r="O28">
            <v>339409</v>
          </cell>
        </row>
        <row r="29">
          <cell r="A29" t="str">
            <v>Massachusetts</v>
          </cell>
          <cell r="B29">
            <v>289554</v>
          </cell>
          <cell r="C29">
            <v>296348</v>
          </cell>
          <cell r="D29">
            <v>302972</v>
          </cell>
          <cell r="E29">
            <v>315339</v>
          </cell>
          <cell r="F29">
            <v>329640</v>
          </cell>
          <cell r="G29">
            <v>344145</v>
          </cell>
          <cell r="H29">
            <v>359256</v>
          </cell>
          <cell r="I29">
            <v>377939</v>
          </cell>
          <cell r="J29">
            <v>384595</v>
          </cell>
          <cell r="K29">
            <v>381628</v>
          </cell>
          <cell r="L29">
            <v>398147</v>
          </cell>
          <cell r="M29">
            <v>412653</v>
          </cell>
          <cell r="N29">
            <v>428350</v>
          </cell>
          <cell r="O29">
            <v>441467</v>
          </cell>
        </row>
        <row r="30">
          <cell r="A30" t="str">
            <v>Michigan</v>
          </cell>
          <cell r="B30">
            <v>351996</v>
          </cell>
          <cell r="C30">
            <v>351014</v>
          </cell>
          <cell r="D30">
            <v>365288</v>
          </cell>
          <cell r="E30">
            <v>377462</v>
          </cell>
          <cell r="F30">
            <v>383545</v>
          </cell>
          <cell r="G30">
            <v>396268</v>
          </cell>
          <cell r="H30">
            <v>397295</v>
          </cell>
          <cell r="I30">
            <v>402425</v>
          </cell>
          <cell r="J30">
            <v>387517</v>
          </cell>
          <cell r="K30">
            <v>366387</v>
          </cell>
          <cell r="L30">
            <v>386586</v>
          </cell>
          <cell r="M30">
            <v>398912</v>
          </cell>
          <cell r="N30">
            <v>415145</v>
          </cell>
          <cell r="O30">
            <v>434674</v>
          </cell>
        </row>
        <row r="31">
          <cell r="A31" t="str">
            <v>Mideast</v>
          </cell>
          <cell r="B31">
            <v>1889632</v>
          </cell>
          <cell r="C31">
            <v>1980691</v>
          </cell>
          <cell r="D31">
            <v>2039346</v>
          </cell>
          <cell r="E31">
            <v>2111676</v>
          </cell>
          <cell r="F31">
            <v>2237723</v>
          </cell>
          <cell r="G31">
            <v>2375991</v>
          </cell>
          <cell r="H31">
            <v>2502230</v>
          </cell>
          <cell r="I31">
            <v>2605085</v>
          </cell>
          <cell r="J31">
            <v>2621708</v>
          </cell>
          <cell r="K31">
            <v>2653422</v>
          </cell>
          <cell r="L31">
            <v>2755230</v>
          </cell>
          <cell r="M31">
            <v>2826317</v>
          </cell>
          <cell r="N31">
            <v>2944778</v>
          </cell>
          <cell r="O31">
            <v>3031201</v>
          </cell>
        </row>
        <row r="32">
          <cell r="A32" t="str">
            <v>Minnesota</v>
          </cell>
          <cell r="B32">
            <v>192948</v>
          </cell>
          <cell r="C32">
            <v>198343</v>
          </cell>
          <cell r="D32">
            <v>206098</v>
          </cell>
          <cell r="E32">
            <v>218061</v>
          </cell>
          <cell r="F32">
            <v>231904</v>
          </cell>
          <cell r="G32">
            <v>244800</v>
          </cell>
          <cell r="H32">
            <v>251221</v>
          </cell>
          <cell r="I32">
            <v>259388</v>
          </cell>
          <cell r="J32">
            <v>265497</v>
          </cell>
          <cell r="K32">
            <v>259935</v>
          </cell>
          <cell r="L32">
            <v>272995</v>
          </cell>
          <cell r="M32">
            <v>285452</v>
          </cell>
          <cell r="N32">
            <v>295716</v>
          </cell>
          <cell r="O32">
            <v>307270</v>
          </cell>
        </row>
        <row r="33">
          <cell r="A33" t="str">
            <v>Mississippi</v>
          </cell>
          <cell r="B33">
            <v>66171</v>
          </cell>
          <cell r="C33">
            <v>67662</v>
          </cell>
          <cell r="D33">
            <v>69443</v>
          </cell>
          <cell r="E33">
            <v>73982</v>
          </cell>
          <cell r="F33">
            <v>78169</v>
          </cell>
          <cell r="G33">
            <v>82274</v>
          </cell>
          <cell r="H33">
            <v>87302</v>
          </cell>
          <cell r="I33">
            <v>91975</v>
          </cell>
          <cell r="J33">
            <v>94968</v>
          </cell>
          <cell r="K33">
            <v>92442</v>
          </cell>
          <cell r="L33">
            <v>95539</v>
          </cell>
          <cell r="M33">
            <v>97760</v>
          </cell>
          <cell r="N33">
            <v>103414</v>
          </cell>
          <cell r="O33">
            <v>104095</v>
          </cell>
        </row>
        <row r="34">
          <cell r="A34" t="str">
            <v>Missouri</v>
          </cell>
          <cell r="B34">
            <v>187707</v>
          </cell>
          <cell r="C34">
            <v>191750</v>
          </cell>
          <cell r="D34">
            <v>196807</v>
          </cell>
          <cell r="E34">
            <v>205338</v>
          </cell>
          <cell r="F34">
            <v>215895</v>
          </cell>
          <cell r="G34">
            <v>225268</v>
          </cell>
          <cell r="H34">
            <v>234124</v>
          </cell>
          <cell r="I34">
            <v>241716</v>
          </cell>
          <cell r="J34">
            <v>249633</v>
          </cell>
          <cell r="K34">
            <v>249783</v>
          </cell>
          <cell r="L34">
            <v>256212</v>
          </cell>
          <cell r="M34">
            <v>257985</v>
          </cell>
          <cell r="N34">
            <v>266672</v>
          </cell>
          <cell r="O34">
            <v>276715</v>
          </cell>
        </row>
        <row r="35">
          <cell r="A35" t="str">
            <v>Montana</v>
          </cell>
          <cell r="B35">
            <v>21884</v>
          </cell>
          <cell r="C35">
            <v>23063</v>
          </cell>
          <cell r="D35">
            <v>23941</v>
          </cell>
          <cell r="E35">
            <v>25788</v>
          </cell>
          <cell r="F35">
            <v>27979</v>
          </cell>
          <cell r="G35">
            <v>30425</v>
          </cell>
          <cell r="H35">
            <v>32635</v>
          </cell>
          <cell r="I35">
            <v>35683</v>
          </cell>
          <cell r="J35">
            <v>36648</v>
          </cell>
          <cell r="K35">
            <v>35442</v>
          </cell>
          <cell r="L35">
            <v>37343</v>
          </cell>
          <cell r="M35">
            <v>40193</v>
          </cell>
          <cell r="N35">
            <v>41941</v>
          </cell>
          <cell r="O35">
            <v>43006</v>
          </cell>
        </row>
        <row r="36">
          <cell r="A36" t="str">
            <v>Nebraska</v>
          </cell>
          <cell r="B36">
            <v>57551</v>
          </cell>
          <cell r="C36">
            <v>60217</v>
          </cell>
          <cell r="D36">
            <v>62305</v>
          </cell>
          <cell r="E36">
            <v>67656</v>
          </cell>
          <cell r="F36">
            <v>71322</v>
          </cell>
          <cell r="G36">
            <v>74415</v>
          </cell>
          <cell r="H36">
            <v>78581</v>
          </cell>
          <cell r="I36">
            <v>82890</v>
          </cell>
          <cell r="J36">
            <v>85744</v>
          </cell>
          <cell r="K36">
            <v>87172</v>
          </cell>
          <cell r="L36">
            <v>91837</v>
          </cell>
          <cell r="M36">
            <v>98997</v>
          </cell>
          <cell r="N36">
            <v>102823</v>
          </cell>
          <cell r="O36">
            <v>109364</v>
          </cell>
        </row>
        <row r="37">
          <cell r="A37" t="str">
            <v>Nevada</v>
          </cell>
          <cell r="B37">
            <v>75777</v>
          </cell>
          <cell r="C37">
            <v>80134</v>
          </cell>
          <cell r="D37">
            <v>84643</v>
          </cell>
          <cell r="E37">
            <v>90419</v>
          </cell>
          <cell r="F37">
            <v>103446</v>
          </cell>
          <cell r="G37">
            <v>116764</v>
          </cell>
          <cell r="H37">
            <v>125387</v>
          </cell>
          <cell r="I37">
            <v>131544</v>
          </cell>
          <cell r="J37">
            <v>128760</v>
          </cell>
          <cell r="K37">
            <v>119087</v>
          </cell>
          <cell r="L37">
            <v>119529</v>
          </cell>
          <cell r="M37">
            <v>122420</v>
          </cell>
          <cell r="N37">
            <v>124938</v>
          </cell>
          <cell r="O37">
            <v>127989</v>
          </cell>
        </row>
        <row r="38">
          <cell r="A38" t="str">
            <v>New England</v>
          </cell>
          <cell r="B38">
            <v>590038</v>
          </cell>
          <cell r="C38">
            <v>607453</v>
          </cell>
          <cell r="D38">
            <v>623692</v>
          </cell>
          <cell r="E38">
            <v>651127</v>
          </cell>
          <cell r="F38">
            <v>692378</v>
          </cell>
          <cell r="G38">
            <v>723206</v>
          </cell>
          <cell r="H38">
            <v>758826</v>
          </cell>
          <cell r="I38">
            <v>795167</v>
          </cell>
          <cell r="J38">
            <v>799308</v>
          </cell>
          <cell r="K38">
            <v>792927</v>
          </cell>
          <cell r="L38">
            <v>820973</v>
          </cell>
          <cell r="M38">
            <v>840420</v>
          </cell>
          <cell r="N38">
            <v>867593</v>
          </cell>
          <cell r="O38">
            <v>893812</v>
          </cell>
        </row>
        <row r="39">
          <cell r="A39" t="str">
            <v>New Hampshire</v>
          </cell>
          <cell r="B39">
            <v>44135</v>
          </cell>
          <cell r="C39">
            <v>45163</v>
          </cell>
          <cell r="D39">
            <v>47510</v>
          </cell>
          <cell r="E39">
            <v>50276</v>
          </cell>
          <cell r="F39">
            <v>53148</v>
          </cell>
          <cell r="G39">
            <v>56123</v>
          </cell>
          <cell r="H39">
            <v>58492</v>
          </cell>
          <cell r="I39">
            <v>59990</v>
          </cell>
          <cell r="J39">
            <v>60004</v>
          </cell>
          <cell r="K39">
            <v>60654</v>
          </cell>
          <cell r="L39">
            <v>62868</v>
          </cell>
          <cell r="M39">
            <v>64246</v>
          </cell>
          <cell r="N39">
            <v>66490</v>
          </cell>
          <cell r="O39">
            <v>68701</v>
          </cell>
        </row>
        <row r="40">
          <cell r="A40" t="str">
            <v>New Jersey</v>
          </cell>
          <cell r="B40">
            <v>360703</v>
          </cell>
          <cell r="C40">
            <v>373205</v>
          </cell>
          <cell r="D40">
            <v>388030</v>
          </cell>
          <cell r="E40">
            <v>404905</v>
          </cell>
          <cell r="F40">
            <v>423953</v>
          </cell>
          <cell r="G40">
            <v>444973</v>
          </cell>
          <cell r="H40">
            <v>466524</v>
          </cell>
          <cell r="I40">
            <v>482149</v>
          </cell>
          <cell r="J40">
            <v>494007</v>
          </cell>
          <cell r="K40">
            <v>484804</v>
          </cell>
          <cell r="L40">
            <v>494148</v>
          </cell>
          <cell r="M40">
            <v>498918</v>
          </cell>
          <cell r="N40">
            <v>523275</v>
          </cell>
          <cell r="O40">
            <v>537396</v>
          </cell>
        </row>
        <row r="41">
          <cell r="A41" t="str">
            <v>New Mexico</v>
          </cell>
          <cell r="B41">
            <v>55597</v>
          </cell>
          <cell r="C41">
            <v>56889</v>
          </cell>
          <cell r="D41">
            <v>58845</v>
          </cell>
          <cell r="E41">
            <v>63576</v>
          </cell>
          <cell r="F41">
            <v>70121</v>
          </cell>
          <cell r="G41">
            <v>74063</v>
          </cell>
          <cell r="H41">
            <v>77536</v>
          </cell>
          <cell r="I41">
            <v>80525</v>
          </cell>
          <cell r="J41">
            <v>84193</v>
          </cell>
          <cell r="K41">
            <v>81129</v>
          </cell>
          <cell r="L41">
            <v>83968</v>
          </cell>
          <cell r="M41">
            <v>86737</v>
          </cell>
          <cell r="N41">
            <v>88212</v>
          </cell>
          <cell r="O41">
            <v>90828</v>
          </cell>
        </row>
        <row r="42">
          <cell r="A42" t="str">
            <v>New York</v>
          </cell>
          <cell r="B42">
            <v>824386</v>
          </cell>
          <cell r="C42">
            <v>864377</v>
          </cell>
          <cell r="D42">
            <v>879623</v>
          </cell>
          <cell r="E42">
            <v>898559</v>
          </cell>
          <cell r="F42">
            <v>954249</v>
          </cell>
          <cell r="G42">
            <v>1024329</v>
          </cell>
          <cell r="H42">
            <v>1083194</v>
          </cell>
          <cell r="I42">
            <v>1128484</v>
          </cell>
          <cell r="J42">
            <v>1109714</v>
          </cell>
          <cell r="K42">
            <v>1142957</v>
          </cell>
          <cell r="L42">
            <v>1199367</v>
          </cell>
          <cell r="M42">
            <v>1234073</v>
          </cell>
          <cell r="N42">
            <v>1302527</v>
          </cell>
          <cell r="O42">
            <v>1341591</v>
          </cell>
        </row>
        <row r="43">
          <cell r="A43" t="str">
            <v>North Carolina</v>
          </cell>
          <cell r="B43">
            <v>276963</v>
          </cell>
          <cell r="C43">
            <v>291540</v>
          </cell>
          <cell r="D43">
            <v>301781</v>
          </cell>
          <cell r="E43">
            <v>313917</v>
          </cell>
          <cell r="F43">
            <v>332598</v>
          </cell>
          <cell r="G43">
            <v>357711</v>
          </cell>
          <cell r="H43">
            <v>386354</v>
          </cell>
          <cell r="I43">
            <v>395593</v>
          </cell>
          <cell r="J43">
            <v>407119</v>
          </cell>
          <cell r="K43">
            <v>410488</v>
          </cell>
          <cell r="L43">
            <v>422107</v>
          </cell>
          <cell r="M43">
            <v>433311</v>
          </cell>
          <cell r="N43">
            <v>445720</v>
          </cell>
          <cell r="O43">
            <v>467075</v>
          </cell>
        </row>
        <row r="44">
          <cell r="A44" t="str">
            <v>North Dakota</v>
          </cell>
          <cell r="B44">
            <v>17991</v>
          </cell>
          <cell r="C44">
            <v>19002</v>
          </cell>
          <cell r="D44">
            <v>20322</v>
          </cell>
          <cell r="E44">
            <v>22295</v>
          </cell>
          <cell r="F44">
            <v>23396</v>
          </cell>
          <cell r="G44">
            <v>24709</v>
          </cell>
          <cell r="H44">
            <v>26491</v>
          </cell>
          <cell r="I44">
            <v>28696</v>
          </cell>
          <cell r="J44">
            <v>31913</v>
          </cell>
          <cell r="K44">
            <v>31994</v>
          </cell>
          <cell r="L44">
            <v>35305</v>
          </cell>
          <cell r="M44">
            <v>40482</v>
          </cell>
          <cell r="N44">
            <v>49308</v>
          </cell>
          <cell r="O44">
            <v>51048</v>
          </cell>
        </row>
        <row r="45">
          <cell r="A45" t="str">
            <v>Ohio</v>
          </cell>
          <cell r="B45">
            <v>391503</v>
          </cell>
          <cell r="C45">
            <v>396626</v>
          </cell>
          <cell r="D45">
            <v>411997</v>
          </cell>
          <cell r="E45">
            <v>426295</v>
          </cell>
          <cell r="F45">
            <v>450842</v>
          </cell>
          <cell r="G45">
            <v>468197</v>
          </cell>
          <cell r="H45">
            <v>482227</v>
          </cell>
          <cell r="I45">
            <v>494307</v>
          </cell>
          <cell r="J45">
            <v>493679</v>
          </cell>
          <cell r="K45">
            <v>477591</v>
          </cell>
          <cell r="L45">
            <v>494395</v>
          </cell>
          <cell r="M45">
            <v>520398</v>
          </cell>
          <cell r="N45">
            <v>542097</v>
          </cell>
          <cell r="O45">
            <v>562845</v>
          </cell>
        </row>
        <row r="46">
          <cell r="A46" t="str">
            <v>Oklahoma</v>
          </cell>
          <cell r="B46">
            <v>92083</v>
          </cell>
          <cell r="C46">
            <v>97682</v>
          </cell>
          <cell r="D46">
            <v>99532</v>
          </cell>
          <cell r="E46">
            <v>106105</v>
          </cell>
          <cell r="F46">
            <v>114160</v>
          </cell>
          <cell r="G46">
            <v>125106</v>
          </cell>
          <cell r="H46">
            <v>136804</v>
          </cell>
          <cell r="I46">
            <v>144254</v>
          </cell>
          <cell r="J46">
            <v>157524</v>
          </cell>
          <cell r="K46">
            <v>143500</v>
          </cell>
          <cell r="L46">
            <v>152122</v>
          </cell>
          <cell r="M46">
            <v>162118</v>
          </cell>
          <cell r="N46">
            <v>169346</v>
          </cell>
          <cell r="O46">
            <v>176398</v>
          </cell>
        </row>
        <row r="47">
          <cell r="A47" t="str">
            <v>Oregon</v>
          </cell>
          <cell r="B47">
            <v>118086</v>
          </cell>
          <cell r="C47">
            <v>117362</v>
          </cell>
          <cell r="D47">
            <v>121998</v>
          </cell>
          <cell r="E47">
            <v>128009</v>
          </cell>
          <cell r="F47">
            <v>142516</v>
          </cell>
          <cell r="G47">
            <v>147583</v>
          </cell>
          <cell r="H47">
            <v>163033</v>
          </cell>
          <cell r="I47">
            <v>170516</v>
          </cell>
          <cell r="J47">
            <v>180094</v>
          </cell>
          <cell r="K47">
            <v>180612</v>
          </cell>
          <cell r="L47">
            <v>191521</v>
          </cell>
          <cell r="M47">
            <v>200854</v>
          </cell>
          <cell r="N47">
            <v>203352</v>
          </cell>
          <cell r="O47">
            <v>204867</v>
          </cell>
        </row>
        <row r="48">
          <cell r="A48" t="str">
            <v>Pennsylvania</v>
          </cell>
          <cell r="B48">
            <v>409473</v>
          </cell>
          <cell r="C48">
            <v>428099</v>
          </cell>
          <cell r="D48">
            <v>440514</v>
          </cell>
          <cell r="E48">
            <v>458434</v>
          </cell>
          <cell r="F48">
            <v>481879</v>
          </cell>
          <cell r="G48">
            <v>505091</v>
          </cell>
          <cell r="H48">
            <v>529969</v>
          </cell>
          <cell r="I48">
            <v>553126</v>
          </cell>
          <cell r="J48">
            <v>565988</v>
          </cell>
          <cell r="K48">
            <v>566495</v>
          </cell>
          <cell r="L48">
            <v>585650</v>
          </cell>
          <cell r="M48">
            <v>602686</v>
          </cell>
          <cell r="N48">
            <v>619417</v>
          </cell>
          <cell r="O48">
            <v>640294</v>
          </cell>
        </row>
        <row r="49">
          <cell r="A49" t="str">
            <v>Plains</v>
          </cell>
          <cell r="B49">
            <v>661930</v>
          </cell>
          <cell r="C49">
            <v>680072</v>
          </cell>
          <cell r="D49">
            <v>706178</v>
          </cell>
          <cell r="E49">
            <v>746668</v>
          </cell>
          <cell r="F49">
            <v>793359</v>
          </cell>
          <cell r="G49">
            <v>831629</v>
          </cell>
          <cell r="H49">
            <v>864955</v>
          </cell>
          <cell r="I49">
            <v>907581</v>
          </cell>
          <cell r="J49">
            <v>933376</v>
          </cell>
          <cell r="K49">
            <v>925375</v>
          </cell>
          <cell r="L49">
            <v>965357</v>
          </cell>
          <cell r="M49">
            <v>1012181</v>
          </cell>
          <cell r="N49">
            <v>1057797</v>
          </cell>
          <cell r="O49">
            <v>1098306</v>
          </cell>
        </row>
        <row r="50">
          <cell r="A50" t="str">
            <v>Rhode Island</v>
          </cell>
          <cell r="B50">
            <v>34405</v>
          </cell>
          <cell r="C50">
            <v>36117</v>
          </cell>
          <cell r="D50">
            <v>38231</v>
          </cell>
          <cell r="E50">
            <v>40672</v>
          </cell>
          <cell r="F50">
            <v>43513</v>
          </cell>
          <cell r="G50">
            <v>45250</v>
          </cell>
          <cell r="H50">
            <v>47659</v>
          </cell>
          <cell r="I50">
            <v>47958</v>
          </cell>
          <cell r="J50">
            <v>47450</v>
          </cell>
          <cell r="K50">
            <v>47854</v>
          </cell>
          <cell r="L50">
            <v>49337</v>
          </cell>
          <cell r="M50">
            <v>49932</v>
          </cell>
          <cell r="N50">
            <v>51346</v>
          </cell>
          <cell r="O50">
            <v>53300</v>
          </cell>
        </row>
        <row r="51">
          <cell r="A51" t="str">
            <v>Rocky Mountain</v>
          </cell>
          <cell r="B51">
            <v>326504</v>
          </cell>
          <cell r="C51">
            <v>339139</v>
          </cell>
          <cell r="D51">
            <v>348570</v>
          </cell>
          <cell r="E51">
            <v>363998</v>
          </cell>
          <cell r="F51">
            <v>387971</v>
          </cell>
          <cell r="G51">
            <v>423454</v>
          </cell>
          <cell r="H51">
            <v>456955</v>
          </cell>
          <cell r="I51">
            <v>488964</v>
          </cell>
          <cell r="J51">
            <v>509313</v>
          </cell>
          <cell r="K51">
            <v>491760</v>
          </cell>
          <cell r="L51">
            <v>509966</v>
          </cell>
          <cell r="M51">
            <v>531674</v>
          </cell>
          <cell r="N51">
            <v>546037</v>
          </cell>
          <cell r="O51">
            <v>569217</v>
          </cell>
        </row>
        <row r="52">
          <cell r="A52" t="str">
            <v>South Carolina</v>
          </cell>
          <cell r="B52">
            <v>116812</v>
          </cell>
          <cell r="C52">
            <v>121361</v>
          </cell>
          <cell r="D52">
            <v>126044</v>
          </cell>
          <cell r="E52">
            <v>132485</v>
          </cell>
          <cell r="F52">
            <v>136875</v>
          </cell>
          <cell r="G52">
            <v>144754</v>
          </cell>
          <cell r="H52">
            <v>152802</v>
          </cell>
          <cell r="I52">
            <v>161106</v>
          </cell>
          <cell r="J52">
            <v>163211</v>
          </cell>
          <cell r="K52">
            <v>161565</v>
          </cell>
          <cell r="L52">
            <v>165353</v>
          </cell>
          <cell r="M52">
            <v>171550</v>
          </cell>
          <cell r="N52">
            <v>176320</v>
          </cell>
          <cell r="O52">
            <v>182400</v>
          </cell>
        </row>
        <row r="53">
          <cell r="A53" t="str">
            <v>South Dakota</v>
          </cell>
          <cell r="B53">
            <v>23267</v>
          </cell>
          <cell r="C53">
            <v>24399</v>
          </cell>
          <cell r="D53">
            <v>27334</v>
          </cell>
          <cell r="E53">
            <v>28733</v>
          </cell>
          <cell r="F53">
            <v>30789</v>
          </cell>
          <cell r="G53">
            <v>31552</v>
          </cell>
          <cell r="H53">
            <v>32455</v>
          </cell>
          <cell r="I53">
            <v>35275</v>
          </cell>
          <cell r="J53">
            <v>37494</v>
          </cell>
          <cell r="K53">
            <v>36890</v>
          </cell>
          <cell r="L53">
            <v>38718</v>
          </cell>
          <cell r="M53">
            <v>42362</v>
          </cell>
          <cell r="N53">
            <v>43177</v>
          </cell>
          <cell r="O53">
            <v>44673</v>
          </cell>
        </row>
        <row r="54">
          <cell r="A54" t="str">
            <v>Southeast</v>
          </cell>
          <cell r="B54">
            <v>2188879</v>
          </cell>
          <cell r="C54">
            <v>2287967</v>
          </cell>
          <cell r="D54">
            <v>2376742</v>
          </cell>
          <cell r="E54">
            <v>2505663</v>
          </cell>
          <cell r="F54">
            <v>2680845</v>
          </cell>
          <cell r="G54">
            <v>2895013</v>
          </cell>
          <cell r="H54">
            <v>3064212</v>
          </cell>
          <cell r="I54">
            <v>3164222</v>
          </cell>
          <cell r="J54">
            <v>3200127</v>
          </cell>
          <cell r="K54">
            <v>3152571</v>
          </cell>
          <cell r="L54">
            <v>3251955</v>
          </cell>
          <cell r="M54">
            <v>3338113</v>
          </cell>
          <cell r="N54">
            <v>3454443</v>
          </cell>
          <cell r="O54">
            <v>3569920</v>
          </cell>
        </row>
        <row r="55">
          <cell r="A55" t="str">
            <v>Southwest</v>
          </cell>
          <cell r="B55">
            <v>1065796</v>
          </cell>
          <cell r="C55">
            <v>1114858</v>
          </cell>
          <cell r="D55">
            <v>1139424</v>
          </cell>
          <cell r="E55">
            <v>1206779</v>
          </cell>
          <cell r="F55">
            <v>1311711</v>
          </cell>
          <cell r="G55">
            <v>1425858</v>
          </cell>
          <cell r="H55">
            <v>1556478</v>
          </cell>
          <cell r="I55">
            <v>1666127</v>
          </cell>
          <cell r="J55">
            <v>1743278</v>
          </cell>
          <cell r="K55">
            <v>1636809</v>
          </cell>
          <cell r="L55">
            <v>1732203</v>
          </cell>
          <cell r="M55">
            <v>1856600</v>
          </cell>
          <cell r="N55">
            <v>1974382</v>
          </cell>
          <cell r="O55">
            <v>2099152</v>
          </cell>
        </row>
        <row r="56">
          <cell r="A56" t="str">
            <v>Tennessee</v>
          </cell>
          <cell r="B56">
            <v>182844</v>
          </cell>
          <cell r="C56">
            <v>188482</v>
          </cell>
          <cell r="D56">
            <v>197724</v>
          </cell>
          <cell r="E56">
            <v>206546</v>
          </cell>
          <cell r="F56">
            <v>220543</v>
          </cell>
          <cell r="G56">
            <v>228730</v>
          </cell>
          <cell r="H56">
            <v>239425</v>
          </cell>
          <cell r="I56">
            <v>243410</v>
          </cell>
          <cell r="J56">
            <v>250519</v>
          </cell>
          <cell r="K56">
            <v>248024</v>
          </cell>
          <cell r="L56">
            <v>253671</v>
          </cell>
          <cell r="M56">
            <v>264052</v>
          </cell>
          <cell r="N56">
            <v>280169</v>
          </cell>
          <cell r="O56">
            <v>290125</v>
          </cell>
        </row>
        <row r="57">
          <cell r="A57" t="str">
            <v>Texas</v>
          </cell>
          <cell r="B57">
            <v>752007</v>
          </cell>
          <cell r="C57">
            <v>787653</v>
          </cell>
          <cell r="D57">
            <v>801155</v>
          </cell>
          <cell r="E57">
            <v>844435</v>
          </cell>
          <cell r="F57">
            <v>922770</v>
          </cell>
          <cell r="G57">
            <v>999641</v>
          </cell>
          <cell r="H57">
            <v>1094064</v>
          </cell>
          <cell r="I57">
            <v>1179068</v>
          </cell>
          <cell r="J57">
            <v>1242323</v>
          </cell>
          <cell r="K57">
            <v>1168881</v>
          </cell>
          <cell r="L57">
            <v>1247572</v>
          </cell>
          <cell r="M57">
            <v>1350773</v>
          </cell>
          <cell r="N57">
            <v>1449330</v>
          </cell>
          <cell r="O57">
            <v>1557193</v>
          </cell>
        </row>
        <row r="58">
          <cell r="A58" t="str">
            <v>United States</v>
          </cell>
          <cell r="B58">
            <v>10225879</v>
          </cell>
          <cell r="C58">
            <v>10562041</v>
          </cell>
          <cell r="D58">
            <v>10916911</v>
          </cell>
          <cell r="E58">
            <v>11446549</v>
          </cell>
          <cell r="F58">
            <v>12206995</v>
          </cell>
          <cell r="G58">
            <v>13022458</v>
          </cell>
          <cell r="H58">
            <v>13781347</v>
          </cell>
          <cell r="I58">
            <v>14399635</v>
          </cell>
          <cell r="J58">
            <v>14635348</v>
          </cell>
          <cell r="K58">
            <v>14329566</v>
          </cell>
          <cell r="L58">
            <v>14869544</v>
          </cell>
          <cell r="M58">
            <v>15416873</v>
          </cell>
          <cell r="N58">
            <v>16060678</v>
          </cell>
          <cell r="O58">
            <v>16665215</v>
          </cell>
        </row>
        <row r="59">
          <cell r="A59" t="str">
            <v>Utah</v>
          </cell>
          <cell r="B59">
            <v>70550</v>
          </cell>
          <cell r="C59">
            <v>74191</v>
          </cell>
          <cell r="D59">
            <v>76711</v>
          </cell>
          <cell r="E59">
            <v>80130</v>
          </cell>
          <cell r="F59">
            <v>86495</v>
          </cell>
          <cell r="G59">
            <v>94876</v>
          </cell>
          <cell r="H59">
            <v>106308</v>
          </cell>
          <cell r="I59">
            <v>116138</v>
          </cell>
          <cell r="J59">
            <v>116706</v>
          </cell>
          <cell r="K59">
            <v>113943</v>
          </cell>
          <cell r="L59">
            <v>118491</v>
          </cell>
          <cell r="M59">
            <v>124737</v>
          </cell>
          <cell r="N59">
            <v>128050</v>
          </cell>
          <cell r="O59">
            <v>134974</v>
          </cell>
        </row>
        <row r="60">
          <cell r="A60" t="str">
            <v>Vermont</v>
          </cell>
          <cell r="B60">
            <v>18265</v>
          </cell>
          <cell r="C60">
            <v>19172</v>
          </cell>
          <cell r="D60">
            <v>20073</v>
          </cell>
          <cell r="E60">
            <v>21232</v>
          </cell>
          <cell r="F60">
            <v>22538</v>
          </cell>
          <cell r="G60">
            <v>23483</v>
          </cell>
          <cell r="H60">
            <v>24251</v>
          </cell>
          <cell r="I60">
            <v>24792</v>
          </cell>
          <cell r="J60">
            <v>25348</v>
          </cell>
          <cell r="K60">
            <v>25302</v>
          </cell>
          <cell r="L60">
            <v>26469</v>
          </cell>
          <cell r="M60">
            <v>27622</v>
          </cell>
          <cell r="N60">
            <v>28348</v>
          </cell>
          <cell r="O60">
            <v>28838</v>
          </cell>
        </row>
        <row r="61">
          <cell r="A61" t="str">
            <v>Virginia</v>
          </cell>
          <cell r="B61">
            <v>269194</v>
          </cell>
          <cell r="C61">
            <v>284595</v>
          </cell>
          <cell r="D61">
            <v>292387</v>
          </cell>
          <cell r="E61">
            <v>309648</v>
          </cell>
          <cell r="F61">
            <v>330412</v>
          </cell>
          <cell r="G61">
            <v>358730</v>
          </cell>
          <cell r="H61">
            <v>378445</v>
          </cell>
          <cell r="I61">
            <v>392659</v>
          </cell>
          <cell r="J61">
            <v>399994</v>
          </cell>
          <cell r="K61">
            <v>410342</v>
          </cell>
          <cell r="L61">
            <v>424232</v>
          </cell>
          <cell r="M61">
            <v>432206</v>
          </cell>
          <cell r="N61">
            <v>444617</v>
          </cell>
          <cell r="O61">
            <v>454984</v>
          </cell>
        </row>
        <row r="62">
          <cell r="A62" t="str">
            <v>Washington</v>
          </cell>
          <cell r="B62">
            <v>239942</v>
          </cell>
          <cell r="C62">
            <v>240894</v>
          </cell>
          <cell r="D62">
            <v>249942</v>
          </cell>
          <cell r="E62">
            <v>260027</v>
          </cell>
          <cell r="F62">
            <v>271676</v>
          </cell>
          <cell r="G62">
            <v>296731</v>
          </cell>
          <cell r="H62">
            <v>315723</v>
          </cell>
          <cell r="I62">
            <v>343482</v>
          </cell>
          <cell r="J62">
            <v>353744</v>
          </cell>
          <cell r="K62">
            <v>350996</v>
          </cell>
          <cell r="L62">
            <v>362521</v>
          </cell>
          <cell r="M62">
            <v>372444</v>
          </cell>
          <cell r="N62">
            <v>390643</v>
          </cell>
          <cell r="O62">
            <v>407160</v>
          </cell>
        </row>
        <row r="63">
          <cell r="A63" t="str">
            <v>West Virginia</v>
          </cell>
          <cell r="B63">
            <v>42497</v>
          </cell>
          <cell r="C63">
            <v>43700</v>
          </cell>
          <cell r="D63">
            <v>45086</v>
          </cell>
          <cell r="E63">
            <v>46471</v>
          </cell>
          <cell r="F63">
            <v>49409</v>
          </cell>
          <cell r="G63">
            <v>53331</v>
          </cell>
          <cell r="H63">
            <v>56748</v>
          </cell>
          <cell r="I63">
            <v>58579</v>
          </cell>
          <cell r="J63">
            <v>62165</v>
          </cell>
          <cell r="K63">
            <v>63053</v>
          </cell>
          <cell r="L63">
            <v>66230</v>
          </cell>
          <cell r="M63">
            <v>69892</v>
          </cell>
          <cell r="N63">
            <v>68722</v>
          </cell>
          <cell r="O63">
            <v>70595</v>
          </cell>
        </row>
        <row r="64">
          <cell r="A64" t="str">
            <v>Wisconsin</v>
          </cell>
          <cell r="B64">
            <v>181874</v>
          </cell>
          <cell r="C64">
            <v>188164</v>
          </cell>
          <cell r="D64">
            <v>195546</v>
          </cell>
          <cell r="E64">
            <v>204649</v>
          </cell>
          <cell r="F64">
            <v>216716</v>
          </cell>
          <cell r="G64">
            <v>226963</v>
          </cell>
          <cell r="H64">
            <v>236444</v>
          </cell>
          <cell r="I64">
            <v>243935</v>
          </cell>
          <cell r="J64">
            <v>245513</v>
          </cell>
          <cell r="K64">
            <v>246106</v>
          </cell>
          <cell r="L64">
            <v>254348</v>
          </cell>
          <cell r="M64">
            <v>263800</v>
          </cell>
          <cell r="N64">
            <v>273091</v>
          </cell>
          <cell r="O64">
            <v>284728</v>
          </cell>
        </row>
        <row r="65">
          <cell r="A65" t="str">
            <v>Wyoming</v>
          </cell>
          <cell r="B65">
            <v>17324</v>
          </cell>
          <cell r="C65">
            <v>18809</v>
          </cell>
          <cell r="D65">
            <v>19268</v>
          </cell>
          <cell r="E65">
            <v>21251</v>
          </cell>
          <cell r="F65">
            <v>23705</v>
          </cell>
          <cell r="G65">
            <v>27748</v>
          </cell>
          <cell r="H65">
            <v>33049</v>
          </cell>
          <cell r="I65">
            <v>36739</v>
          </cell>
          <cell r="J65">
            <v>43647</v>
          </cell>
          <cell r="K65">
            <v>37889</v>
          </cell>
          <cell r="L65">
            <v>40237</v>
          </cell>
          <cell r="M65">
            <v>43067</v>
          </cell>
          <cell r="N65">
            <v>40877</v>
          </cell>
          <cell r="O65">
            <v>41782</v>
          </cell>
        </row>
      </sheetData>
      <sheetData sheetId="2"/>
      <sheetData sheetId="3">
        <row r="1">
          <cell r="A1">
            <v>2</v>
          </cell>
          <cell r="B1">
            <v>3</v>
          </cell>
          <cell r="C1">
            <v>4</v>
          </cell>
          <cell r="D1">
            <v>5</v>
          </cell>
          <cell r="E1">
            <v>6</v>
          </cell>
          <cell r="F1">
            <v>7</v>
          </cell>
          <cell r="G1">
            <v>8</v>
          </cell>
          <cell r="H1">
            <v>9</v>
          </cell>
          <cell r="I1">
            <v>10</v>
          </cell>
          <cell r="J1">
            <v>11</v>
          </cell>
          <cell r="K1">
            <v>12</v>
          </cell>
          <cell r="L1">
            <v>13</v>
          </cell>
          <cell r="M1">
            <v>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1_1929_2014"/>
      <sheetName val="Pivot"/>
      <sheetName val="Personal Income by State "/>
      <sheetName val="Other"/>
    </sheetNames>
    <sheetDataSet>
      <sheetData sheetId="0"/>
      <sheetData sheetId="1">
        <row r="5">
          <cell r="A5" t="str">
            <v>Alabama</v>
          </cell>
          <cell r="B5">
            <v>109650210</v>
          </cell>
          <cell r="C5">
            <v>114135857</v>
          </cell>
          <cell r="D5">
            <v>117165562</v>
          </cell>
          <cell r="E5">
            <v>122138952</v>
          </cell>
          <cell r="F5">
            <v>130774307</v>
          </cell>
          <cell r="G5">
            <v>137980530</v>
          </cell>
          <cell r="H5">
            <v>146351621</v>
          </cell>
          <cell r="I5">
            <v>153163623</v>
          </cell>
          <cell r="J5">
            <v>159075116</v>
          </cell>
          <cell r="K5">
            <v>156826195</v>
          </cell>
          <cell r="L5">
            <v>162201146</v>
          </cell>
          <cell r="M5">
            <v>168107121</v>
          </cell>
          <cell r="N5">
            <v>173149657</v>
          </cell>
          <cell r="O5">
            <v>176340520</v>
          </cell>
          <cell r="P5">
            <v>181815935</v>
          </cell>
        </row>
        <row r="6">
          <cell r="A6" t="str">
            <v>Alaska</v>
          </cell>
          <cell r="B6">
            <v>19775308</v>
          </cell>
          <cell r="C6">
            <v>20820629</v>
          </cell>
          <cell r="D6">
            <v>21714527</v>
          </cell>
          <cell r="E6">
            <v>22571397</v>
          </cell>
          <cell r="F6">
            <v>23547495</v>
          </cell>
          <cell r="G6">
            <v>24926477</v>
          </cell>
          <cell r="H6">
            <v>26428073</v>
          </cell>
          <cell r="I6">
            <v>28384257</v>
          </cell>
          <cell r="J6">
            <v>30949590</v>
          </cell>
          <cell r="K6">
            <v>30880137</v>
          </cell>
          <cell r="L6">
            <v>32527749</v>
          </cell>
          <cell r="M6">
            <v>34853282</v>
          </cell>
          <cell r="N6">
            <v>36446848</v>
          </cell>
          <cell r="O6">
            <v>36866615</v>
          </cell>
          <cell r="P6">
            <v>38973822</v>
          </cell>
        </row>
        <row r="7">
          <cell r="A7" t="str">
            <v>Arizona</v>
          </cell>
          <cell r="B7">
            <v>136949927</v>
          </cell>
          <cell r="C7">
            <v>143499305</v>
          </cell>
          <cell r="D7">
            <v>148853407</v>
          </cell>
          <cell r="E7">
            <v>156784751</v>
          </cell>
          <cell r="F7">
            <v>170838836</v>
          </cell>
          <cell r="G7">
            <v>189280632</v>
          </cell>
          <cell r="H7">
            <v>209900700</v>
          </cell>
          <cell r="I7">
            <v>221175458</v>
          </cell>
          <cell r="J7">
            <v>224661187</v>
          </cell>
          <cell r="K7">
            <v>215635941</v>
          </cell>
          <cell r="L7">
            <v>217855645</v>
          </cell>
          <cell r="M7">
            <v>229719194</v>
          </cell>
          <cell r="N7">
            <v>239929270</v>
          </cell>
          <cell r="O7">
            <v>245070457</v>
          </cell>
          <cell r="P7">
            <v>255088679</v>
          </cell>
        </row>
        <row r="8">
          <cell r="A8" t="str">
            <v>Arkansas</v>
          </cell>
          <cell r="B8">
            <v>61024355</v>
          </cell>
          <cell r="C8">
            <v>64205161</v>
          </cell>
          <cell r="D8">
            <v>65648968</v>
          </cell>
          <cell r="E8">
            <v>69484022</v>
          </cell>
          <cell r="F8">
            <v>74000021</v>
          </cell>
          <cell r="G8">
            <v>77842228</v>
          </cell>
          <cell r="H8">
            <v>83224052</v>
          </cell>
          <cell r="I8">
            <v>88847496</v>
          </cell>
          <cell r="J8">
            <v>93070119</v>
          </cell>
          <cell r="K8">
            <v>91672159</v>
          </cell>
          <cell r="L8">
            <v>93561655</v>
          </cell>
          <cell r="M8">
            <v>100171552</v>
          </cell>
          <cell r="N8">
            <v>107443010</v>
          </cell>
          <cell r="O8">
            <v>108603298</v>
          </cell>
          <cell r="P8">
            <v>111983770</v>
          </cell>
        </row>
        <row r="9">
          <cell r="A9" t="str">
            <v>California</v>
          </cell>
          <cell r="B9">
            <v>1134033801</v>
          </cell>
          <cell r="C9">
            <v>1174581326</v>
          </cell>
          <cell r="D9">
            <v>1193641064</v>
          </cell>
          <cell r="E9">
            <v>1244534708</v>
          </cell>
          <cell r="F9">
            <v>1321815484</v>
          </cell>
          <cell r="G9">
            <v>1395992214</v>
          </cell>
          <cell r="H9">
            <v>1499308841</v>
          </cell>
          <cell r="I9">
            <v>1564289335</v>
          </cell>
          <cell r="J9">
            <v>1596229973</v>
          </cell>
          <cell r="K9">
            <v>1537094676</v>
          </cell>
          <cell r="L9">
            <v>1578553439</v>
          </cell>
          <cell r="M9">
            <v>1685635498</v>
          </cell>
          <cell r="N9">
            <v>1805193769</v>
          </cell>
          <cell r="O9">
            <v>1856614186</v>
          </cell>
          <cell r="P9">
            <v>1944369223</v>
          </cell>
        </row>
        <row r="10">
          <cell r="A10" t="str">
            <v>Colorado</v>
          </cell>
          <cell r="B10">
            <v>148098695</v>
          </cell>
          <cell r="C10">
            <v>155918402</v>
          </cell>
          <cell r="D10">
            <v>156031593</v>
          </cell>
          <cell r="E10">
            <v>159330219</v>
          </cell>
          <cell r="F10">
            <v>166624930</v>
          </cell>
          <cell r="G10">
            <v>177818529</v>
          </cell>
          <cell r="H10">
            <v>191699362</v>
          </cell>
          <cell r="I10">
            <v>202598581</v>
          </cell>
          <cell r="J10">
            <v>212101724</v>
          </cell>
          <cell r="K10">
            <v>206437621</v>
          </cell>
          <cell r="L10">
            <v>210454100</v>
          </cell>
          <cell r="M10">
            <v>226144657</v>
          </cell>
          <cell r="N10">
            <v>240349703</v>
          </cell>
          <cell r="O10">
            <v>247068771</v>
          </cell>
          <cell r="P10">
            <v>260992867</v>
          </cell>
        </row>
        <row r="11">
          <cell r="A11" t="str">
            <v>Connecticut</v>
          </cell>
          <cell r="B11">
            <v>143970764</v>
          </cell>
          <cell r="C11">
            <v>149967094</v>
          </cell>
          <cell r="D11">
            <v>149466188</v>
          </cell>
          <cell r="E11">
            <v>152484082</v>
          </cell>
          <cell r="F11">
            <v>163013099</v>
          </cell>
          <cell r="G11">
            <v>171249032</v>
          </cell>
          <cell r="H11">
            <v>184711831</v>
          </cell>
          <cell r="I11">
            <v>196174409</v>
          </cell>
          <cell r="J11">
            <v>198836094</v>
          </cell>
          <cell r="K11">
            <v>191522258</v>
          </cell>
          <cell r="L11">
            <v>197630202</v>
          </cell>
          <cell r="M11">
            <v>206533081</v>
          </cell>
          <cell r="N11">
            <v>216308449</v>
          </cell>
          <cell r="O11">
            <v>218131742</v>
          </cell>
          <cell r="P11">
            <v>224674328</v>
          </cell>
        </row>
        <row r="12">
          <cell r="A12" t="str">
            <v>Delaware</v>
          </cell>
          <cell r="B12">
            <v>25240496</v>
          </cell>
          <cell r="C12">
            <v>27041034</v>
          </cell>
          <cell r="D12">
            <v>28141556</v>
          </cell>
          <cell r="E12">
            <v>28998703</v>
          </cell>
          <cell r="F12">
            <v>30880398</v>
          </cell>
          <cell r="G12">
            <v>32397278</v>
          </cell>
          <cell r="H12">
            <v>34607719</v>
          </cell>
          <cell r="I12">
            <v>35698470</v>
          </cell>
          <cell r="J12">
            <v>36590354</v>
          </cell>
          <cell r="K12">
            <v>36423315</v>
          </cell>
          <cell r="L12">
            <v>36860326</v>
          </cell>
          <cell r="M12">
            <v>38767723</v>
          </cell>
          <cell r="N12">
            <v>40378899</v>
          </cell>
          <cell r="O12">
            <v>41487286</v>
          </cell>
          <cell r="P12">
            <v>42984325</v>
          </cell>
        </row>
        <row r="13">
          <cell r="A13" t="str">
            <v>District of Columbia</v>
          </cell>
          <cell r="B13">
            <v>24715785</v>
          </cell>
          <cell r="C13">
            <v>25892206</v>
          </cell>
          <cell r="D13">
            <v>26226303</v>
          </cell>
          <cell r="E13">
            <v>27331007</v>
          </cell>
          <cell r="F13">
            <v>29345970</v>
          </cell>
          <cell r="G13">
            <v>31621269</v>
          </cell>
          <cell r="H13">
            <v>34442599</v>
          </cell>
          <cell r="I13">
            <v>36893977</v>
          </cell>
          <cell r="J13">
            <v>40476523</v>
          </cell>
          <cell r="K13">
            <v>40135458</v>
          </cell>
          <cell r="L13">
            <v>42014483</v>
          </cell>
          <cell r="M13">
            <v>45916115</v>
          </cell>
          <cell r="N13">
            <v>48108756</v>
          </cell>
          <cell r="O13">
            <v>48696519</v>
          </cell>
          <cell r="P13">
            <v>50426406</v>
          </cell>
        </row>
        <row r="14">
          <cell r="A14" t="str">
            <v>Far West</v>
          </cell>
          <cell r="B14">
            <v>1545168815</v>
          </cell>
          <cell r="C14">
            <v>1599000575</v>
          </cell>
          <cell r="D14">
            <v>1628954933</v>
          </cell>
          <cell r="E14">
            <v>1700065812</v>
          </cell>
          <cell r="F14">
            <v>1811672968</v>
          </cell>
          <cell r="G14">
            <v>1914053692</v>
          </cell>
          <cell r="H14">
            <v>2058753809</v>
          </cell>
          <cell r="I14">
            <v>2161653891</v>
          </cell>
          <cell r="J14">
            <v>2216661528</v>
          </cell>
          <cell r="K14">
            <v>2139376616</v>
          </cell>
          <cell r="L14">
            <v>2191606661</v>
          </cell>
          <cell r="M14">
            <v>2331302378</v>
          </cell>
          <cell r="N14">
            <v>2489213769</v>
          </cell>
          <cell r="O14">
            <v>2555680168</v>
          </cell>
          <cell r="P14">
            <v>2678601196</v>
          </cell>
        </row>
        <row r="15">
          <cell r="A15" t="str">
            <v>Florida</v>
          </cell>
          <cell r="B15">
            <v>474532877</v>
          </cell>
          <cell r="C15">
            <v>499645523</v>
          </cell>
          <cell r="D15">
            <v>518146194</v>
          </cell>
          <cell r="E15">
            <v>542976520</v>
          </cell>
          <cell r="F15">
            <v>593045432</v>
          </cell>
          <cell r="G15">
            <v>646923442</v>
          </cell>
          <cell r="H15">
            <v>702930382</v>
          </cell>
          <cell r="I15">
            <v>731382859</v>
          </cell>
          <cell r="J15">
            <v>735700997</v>
          </cell>
          <cell r="K15">
            <v>696682934</v>
          </cell>
          <cell r="L15">
            <v>725160439</v>
          </cell>
          <cell r="M15">
            <v>767448404</v>
          </cell>
          <cell r="N15">
            <v>792950493</v>
          </cell>
          <cell r="O15">
            <v>811376557</v>
          </cell>
          <cell r="P15">
            <v>848357414</v>
          </cell>
        </row>
        <row r="16">
          <cell r="A16" t="str">
            <v>Georgia</v>
          </cell>
          <cell r="B16">
            <v>235896210</v>
          </cell>
          <cell r="C16">
            <v>247734944</v>
          </cell>
          <cell r="D16">
            <v>254266681</v>
          </cell>
          <cell r="E16">
            <v>262808717</v>
          </cell>
          <cell r="F16">
            <v>276303742</v>
          </cell>
          <cell r="G16">
            <v>294551609</v>
          </cell>
          <cell r="H16">
            <v>315031756</v>
          </cell>
          <cell r="I16">
            <v>332359009</v>
          </cell>
          <cell r="J16">
            <v>339900478</v>
          </cell>
          <cell r="K16">
            <v>330460329</v>
          </cell>
          <cell r="L16">
            <v>333559272</v>
          </cell>
          <cell r="M16">
            <v>357306323</v>
          </cell>
          <cell r="N16">
            <v>369149416</v>
          </cell>
          <cell r="O16">
            <v>378156381</v>
          </cell>
          <cell r="P16">
            <v>394772995</v>
          </cell>
        </row>
        <row r="17">
          <cell r="A17" t="str">
            <v>Great Lakes</v>
          </cell>
          <cell r="B17">
            <v>1362631934</v>
          </cell>
          <cell r="C17">
            <v>1398741884</v>
          </cell>
          <cell r="D17">
            <v>1419651254</v>
          </cell>
          <cell r="E17">
            <v>1457179706</v>
          </cell>
          <cell r="F17">
            <v>1518609617</v>
          </cell>
          <cell r="G17">
            <v>1570273347</v>
          </cell>
          <cell r="H17">
            <v>1654831308</v>
          </cell>
          <cell r="I17">
            <v>1722891563</v>
          </cell>
          <cell r="J17">
            <v>1768621327</v>
          </cell>
          <cell r="K17">
            <v>1714955293</v>
          </cell>
          <cell r="L17">
            <v>1747304046</v>
          </cell>
          <cell r="M17">
            <v>1850774029</v>
          </cell>
          <cell r="N17">
            <v>1930625082</v>
          </cell>
          <cell r="O17">
            <v>1968760416</v>
          </cell>
          <cell r="P17">
            <v>2032119396</v>
          </cell>
        </row>
        <row r="18">
          <cell r="A18" t="str">
            <v>Hawaii</v>
          </cell>
          <cell r="B18">
            <v>35103604</v>
          </cell>
          <cell r="C18">
            <v>36337374</v>
          </cell>
          <cell r="D18">
            <v>37938770</v>
          </cell>
          <cell r="E18">
            <v>39804648</v>
          </cell>
          <cell r="F18">
            <v>43067186</v>
          </cell>
          <cell r="G18">
            <v>46125514</v>
          </cell>
          <cell r="H18">
            <v>49616850</v>
          </cell>
          <cell r="I18">
            <v>52687918</v>
          </cell>
          <cell r="J18">
            <v>55216726</v>
          </cell>
          <cell r="K18">
            <v>55700409</v>
          </cell>
          <cell r="L18">
            <v>56824393</v>
          </cell>
          <cell r="M18">
            <v>59191956</v>
          </cell>
          <cell r="N18">
            <v>61967663</v>
          </cell>
          <cell r="O18">
            <v>63468314</v>
          </cell>
          <cell r="P18">
            <v>65861271</v>
          </cell>
        </row>
        <row r="19">
          <cell r="A19" t="str">
            <v>Idaho</v>
          </cell>
          <cell r="B19">
            <v>32821155</v>
          </cell>
          <cell r="C19">
            <v>34408540</v>
          </cell>
          <cell r="D19">
            <v>35499973</v>
          </cell>
          <cell r="E19">
            <v>36947141</v>
          </cell>
          <cell r="F19">
            <v>40326505</v>
          </cell>
          <cell r="G19">
            <v>42831957</v>
          </cell>
          <cell r="H19">
            <v>47048640</v>
          </cell>
          <cell r="I19">
            <v>49754217</v>
          </cell>
          <cell r="J19">
            <v>50354698</v>
          </cell>
          <cell r="K19">
            <v>49257020</v>
          </cell>
          <cell r="L19">
            <v>50419708</v>
          </cell>
          <cell r="M19">
            <v>53342026</v>
          </cell>
          <cell r="N19">
            <v>56071934</v>
          </cell>
          <cell r="O19">
            <v>58272226</v>
          </cell>
          <cell r="P19">
            <v>61347088</v>
          </cell>
        </row>
        <row r="20">
          <cell r="A20" t="str">
            <v>Illinois</v>
          </cell>
          <cell r="B20">
            <v>409510667</v>
          </cell>
          <cell r="C20">
            <v>421464471</v>
          </cell>
          <cell r="D20">
            <v>427409459</v>
          </cell>
          <cell r="E20">
            <v>435982090</v>
          </cell>
          <cell r="F20">
            <v>455496017</v>
          </cell>
          <cell r="G20">
            <v>475352326</v>
          </cell>
          <cell r="H20">
            <v>508081357</v>
          </cell>
          <cell r="I20">
            <v>536525695</v>
          </cell>
          <cell r="J20">
            <v>552295230</v>
          </cell>
          <cell r="K20">
            <v>531645236</v>
          </cell>
          <cell r="L20">
            <v>539688876</v>
          </cell>
          <cell r="M20">
            <v>567838737</v>
          </cell>
          <cell r="N20">
            <v>592056538</v>
          </cell>
          <cell r="O20">
            <v>605201478</v>
          </cell>
          <cell r="P20">
            <v>619808386</v>
          </cell>
        </row>
        <row r="21">
          <cell r="A21" t="str">
            <v>Indiana</v>
          </cell>
          <cell r="B21">
            <v>171264554</v>
          </cell>
          <cell r="C21">
            <v>175535050</v>
          </cell>
          <cell r="D21">
            <v>177968204</v>
          </cell>
          <cell r="E21">
            <v>182975959</v>
          </cell>
          <cell r="F21">
            <v>192107485</v>
          </cell>
          <cell r="G21">
            <v>197603199</v>
          </cell>
          <cell r="H21">
            <v>209439355</v>
          </cell>
          <cell r="I21">
            <v>216942867</v>
          </cell>
          <cell r="J21">
            <v>224630600</v>
          </cell>
          <cell r="K21">
            <v>217595909</v>
          </cell>
          <cell r="L21">
            <v>222888326</v>
          </cell>
          <cell r="M21">
            <v>236976626</v>
          </cell>
          <cell r="N21">
            <v>249326268</v>
          </cell>
          <cell r="O21">
            <v>253779172</v>
          </cell>
          <cell r="P21">
            <v>260133424</v>
          </cell>
        </row>
        <row r="22">
          <cell r="A22" t="str">
            <v>Iowa</v>
          </cell>
          <cell r="B22">
            <v>80792442</v>
          </cell>
          <cell r="C22">
            <v>83195875</v>
          </cell>
          <cell r="D22">
            <v>85626638</v>
          </cell>
          <cell r="E22">
            <v>87788749</v>
          </cell>
          <cell r="F22">
            <v>95281044</v>
          </cell>
          <cell r="G22">
            <v>97857691</v>
          </cell>
          <cell r="H22">
            <v>103099998</v>
          </cell>
          <cell r="I22">
            <v>110521134</v>
          </cell>
          <cell r="J22">
            <v>119024332</v>
          </cell>
          <cell r="K22">
            <v>117519661</v>
          </cell>
          <cell r="L22">
            <v>119061922</v>
          </cell>
          <cell r="M22">
            <v>130700812</v>
          </cell>
          <cell r="N22">
            <v>135345650</v>
          </cell>
          <cell r="O22">
            <v>138337469</v>
          </cell>
          <cell r="P22">
            <v>140177207</v>
          </cell>
        </row>
        <row r="23">
          <cell r="A23" t="str">
            <v>Kansas</v>
          </cell>
          <cell r="B23">
            <v>77482342</v>
          </cell>
          <cell r="C23">
            <v>80514277</v>
          </cell>
          <cell r="D23">
            <v>81164906</v>
          </cell>
          <cell r="E23">
            <v>83867302</v>
          </cell>
          <cell r="F23">
            <v>87440538</v>
          </cell>
          <cell r="G23">
            <v>91794441</v>
          </cell>
          <cell r="H23">
            <v>99435490</v>
          </cell>
          <cell r="I23">
            <v>105709576</v>
          </cell>
          <cell r="J23">
            <v>114034795</v>
          </cell>
          <cell r="K23">
            <v>109820740</v>
          </cell>
          <cell r="L23">
            <v>110956678</v>
          </cell>
          <cell r="M23">
            <v>120801179</v>
          </cell>
          <cell r="N23">
            <v>125167639</v>
          </cell>
          <cell r="O23">
            <v>128540565</v>
          </cell>
          <cell r="P23">
            <v>132266632</v>
          </cell>
        </row>
        <row r="24">
          <cell r="A24" t="str">
            <v>Kentucky</v>
          </cell>
          <cell r="B24">
            <v>100975675</v>
          </cell>
          <cell r="C24">
            <v>104627434</v>
          </cell>
          <cell r="D24">
            <v>107275315</v>
          </cell>
          <cell r="E24">
            <v>110132754</v>
          </cell>
          <cell r="F24">
            <v>116491986</v>
          </cell>
          <cell r="G24">
            <v>122183749</v>
          </cell>
          <cell r="H24">
            <v>129456528</v>
          </cell>
          <cell r="I24">
            <v>134977268</v>
          </cell>
          <cell r="J24">
            <v>140941910</v>
          </cell>
          <cell r="K24">
            <v>139584986</v>
          </cell>
          <cell r="L24">
            <v>143166233</v>
          </cell>
          <cell r="M24">
            <v>150954494</v>
          </cell>
          <cell r="N24">
            <v>157043042</v>
          </cell>
          <cell r="O24">
            <v>159171693</v>
          </cell>
          <cell r="P24">
            <v>166182175</v>
          </cell>
        </row>
        <row r="25">
          <cell r="A25" t="str">
            <v>Louisiana</v>
          </cell>
          <cell r="B25">
            <v>105322527</v>
          </cell>
          <cell r="C25">
            <v>112385190</v>
          </cell>
          <cell r="D25">
            <v>115410594</v>
          </cell>
          <cell r="E25">
            <v>119080273</v>
          </cell>
          <cell r="F25">
            <v>125423599</v>
          </cell>
          <cell r="G25">
            <v>134461858</v>
          </cell>
          <cell r="H25">
            <v>142791870</v>
          </cell>
          <cell r="I25">
            <v>156714011</v>
          </cell>
          <cell r="J25">
            <v>167725401</v>
          </cell>
          <cell r="K25">
            <v>163539193</v>
          </cell>
          <cell r="L25">
            <v>169085667</v>
          </cell>
          <cell r="M25">
            <v>176148960</v>
          </cell>
          <cell r="N25">
            <v>186923116</v>
          </cell>
          <cell r="O25">
            <v>190589832</v>
          </cell>
          <cell r="P25">
            <v>196621379</v>
          </cell>
        </row>
        <row r="26">
          <cell r="A26" t="str">
            <v>Maine</v>
          </cell>
          <cell r="B26">
            <v>34618284</v>
          </cell>
          <cell r="C26">
            <v>36348132</v>
          </cell>
          <cell r="D26">
            <v>37594299</v>
          </cell>
          <cell r="E26">
            <v>39522843</v>
          </cell>
          <cell r="F26">
            <v>41664127</v>
          </cell>
          <cell r="G26">
            <v>42542595</v>
          </cell>
          <cell r="H26">
            <v>45143495</v>
          </cell>
          <cell r="I26">
            <v>47126621</v>
          </cell>
          <cell r="J26">
            <v>48777252</v>
          </cell>
          <cell r="K26">
            <v>48984861</v>
          </cell>
          <cell r="L26">
            <v>49395325</v>
          </cell>
          <cell r="M26">
            <v>51523515</v>
          </cell>
          <cell r="N26">
            <v>52957962</v>
          </cell>
          <cell r="O26">
            <v>54358810</v>
          </cell>
          <cell r="P26">
            <v>55958042</v>
          </cell>
        </row>
        <row r="27">
          <cell r="A27" t="str">
            <v>Maryland</v>
          </cell>
          <cell r="B27">
            <v>187645959</v>
          </cell>
          <cell r="C27">
            <v>197829097</v>
          </cell>
          <cell r="D27">
            <v>205974259</v>
          </cell>
          <cell r="E27">
            <v>215813732</v>
          </cell>
          <cell r="F27">
            <v>231901363</v>
          </cell>
          <cell r="G27">
            <v>244909028</v>
          </cell>
          <cell r="H27">
            <v>260938945</v>
          </cell>
          <cell r="I27">
            <v>272798295</v>
          </cell>
          <cell r="J27">
            <v>282983898</v>
          </cell>
          <cell r="K27">
            <v>282424782</v>
          </cell>
          <cell r="L27">
            <v>289559920</v>
          </cell>
          <cell r="M27">
            <v>304808419</v>
          </cell>
          <cell r="N27">
            <v>315775620</v>
          </cell>
          <cell r="O27">
            <v>319125495</v>
          </cell>
          <cell r="P27">
            <v>329559646</v>
          </cell>
        </row>
        <row r="28">
          <cell r="A28" t="str">
            <v>Massachusetts</v>
          </cell>
          <cell r="B28">
            <v>244457594</v>
          </cell>
          <cell r="C28">
            <v>254432598</v>
          </cell>
          <cell r="D28">
            <v>254595662</v>
          </cell>
          <cell r="E28">
            <v>260843387</v>
          </cell>
          <cell r="F28">
            <v>273747653</v>
          </cell>
          <cell r="G28">
            <v>285671292</v>
          </cell>
          <cell r="H28">
            <v>307433248</v>
          </cell>
          <cell r="I28">
            <v>323051770</v>
          </cell>
          <cell r="J28">
            <v>333247862</v>
          </cell>
          <cell r="K28">
            <v>328031189</v>
          </cell>
          <cell r="L28">
            <v>337924207</v>
          </cell>
          <cell r="M28">
            <v>358289403</v>
          </cell>
          <cell r="N28">
            <v>376874198</v>
          </cell>
          <cell r="O28">
            <v>383152205</v>
          </cell>
          <cell r="P28">
            <v>399204457</v>
          </cell>
        </row>
        <row r="29">
          <cell r="A29" t="str">
            <v>Michigan</v>
          </cell>
          <cell r="B29">
            <v>298721877</v>
          </cell>
          <cell r="C29">
            <v>302086905</v>
          </cell>
          <cell r="D29">
            <v>303971916</v>
          </cell>
          <cell r="E29">
            <v>312497799</v>
          </cell>
          <cell r="F29">
            <v>322970156</v>
          </cell>
          <cell r="G29">
            <v>331203704</v>
          </cell>
          <cell r="H29">
            <v>339734002</v>
          </cell>
          <cell r="I29">
            <v>348578255</v>
          </cell>
          <cell r="J29">
            <v>354050810</v>
          </cell>
          <cell r="K29">
            <v>338537580</v>
          </cell>
          <cell r="L29">
            <v>346470215</v>
          </cell>
          <cell r="M29">
            <v>366970691</v>
          </cell>
          <cell r="N29">
            <v>381314253</v>
          </cell>
          <cell r="O29">
            <v>386471202</v>
          </cell>
          <cell r="P29">
            <v>401900691</v>
          </cell>
        </row>
        <row r="30">
          <cell r="A30" t="str">
            <v>Mideast</v>
          </cell>
          <cell r="B30">
            <v>1613058950</v>
          </cell>
          <cell r="C30">
            <v>1672311976</v>
          </cell>
          <cell r="D30">
            <v>1694940347</v>
          </cell>
          <cell r="E30">
            <v>1746074711</v>
          </cell>
          <cell r="F30">
            <v>1848336706</v>
          </cell>
          <cell r="G30">
            <v>1938732181</v>
          </cell>
          <cell r="H30">
            <v>2080422062</v>
          </cell>
          <cell r="I30">
            <v>2211267766</v>
          </cell>
          <cell r="J30">
            <v>2277305880</v>
          </cell>
          <cell r="K30">
            <v>2239525363</v>
          </cell>
          <cell r="L30">
            <v>2307869555</v>
          </cell>
          <cell r="M30">
            <v>2431821734</v>
          </cell>
          <cell r="N30">
            <v>2532215535</v>
          </cell>
          <cell r="O30">
            <v>2562612380</v>
          </cell>
          <cell r="P30">
            <v>2651359178</v>
          </cell>
        </row>
        <row r="31">
          <cell r="A31" t="str">
            <v>Minnesota</v>
          </cell>
          <cell r="B31">
            <v>159485064</v>
          </cell>
          <cell r="C31">
            <v>166046330</v>
          </cell>
          <cell r="D31">
            <v>170046605</v>
          </cell>
          <cell r="E31">
            <v>177996776</v>
          </cell>
          <cell r="F31">
            <v>187640732</v>
          </cell>
          <cell r="G31">
            <v>193242514</v>
          </cell>
          <cell r="H31">
            <v>204407701</v>
          </cell>
          <cell r="I31">
            <v>216596736</v>
          </cell>
          <cell r="J31">
            <v>226009474</v>
          </cell>
          <cell r="K31">
            <v>217741413</v>
          </cell>
          <cell r="L31">
            <v>226070882</v>
          </cell>
          <cell r="M31">
            <v>241798408</v>
          </cell>
          <cell r="N31">
            <v>254870154</v>
          </cell>
          <cell r="O31">
            <v>257465551</v>
          </cell>
          <cell r="P31">
            <v>265823647</v>
          </cell>
        </row>
        <row r="32">
          <cell r="A32" t="str">
            <v>Mississippi</v>
          </cell>
          <cell r="B32">
            <v>61420821</v>
          </cell>
          <cell r="C32">
            <v>64990419</v>
          </cell>
          <cell r="D32">
            <v>66292009</v>
          </cell>
          <cell r="E32">
            <v>68872558</v>
          </cell>
          <cell r="F32">
            <v>73006903</v>
          </cell>
          <cell r="G32">
            <v>77953797</v>
          </cell>
          <cell r="H32">
            <v>81395260</v>
          </cell>
          <cell r="I32">
            <v>86389280</v>
          </cell>
          <cell r="J32">
            <v>90414759</v>
          </cell>
          <cell r="K32">
            <v>89585196</v>
          </cell>
          <cell r="L32">
            <v>91577108</v>
          </cell>
          <cell r="M32">
            <v>95614664</v>
          </cell>
          <cell r="N32">
            <v>99885857</v>
          </cell>
          <cell r="O32">
            <v>101441549</v>
          </cell>
          <cell r="P32">
            <v>102795428</v>
          </cell>
        </row>
        <row r="33">
          <cell r="A33" t="str">
            <v>Missouri</v>
          </cell>
          <cell r="B33">
            <v>157035085</v>
          </cell>
          <cell r="C33">
            <v>162383630</v>
          </cell>
          <cell r="D33">
            <v>166516211</v>
          </cell>
          <cell r="E33">
            <v>173327062</v>
          </cell>
          <cell r="F33">
            <v>182342886</v>
          </cell>
          <cell r="G33">
            <v>189437964</v>
          </cell>
          <cell r="H33">
            <v>201156136</v>
          </cell>
          <cell r="I33">
            <v>211015722</v>
          </cell>
          <cell r="J33">
            <v>221557681</v>
          </cell>
          <cell r="K33">
            <v>217083491</v>
          </cell>
          <cell r="L33">
            <v>219489973</v>
          </cell>
          <cell r="M33">
            <v>228475648</v>
          </cell>
          <cell r="N33">
            <v>240578337</v>
          </cell>
          <cell r="O33">
            <v>245771389</v>
          </cell>
          <cell r="P33">
            <v>252324559</v>
          </cell>
        </row>
        <row r="34">
          <cell r="A34" t="str">
            <v>Montana</v>
          </cell>
          <cell r="B34">
            <v>21322624</v>
          </cell>
          <cell r="C34">
            <v>22445290</v>
          </cell>
          <cell r="D34">
            <v>23054026</v>
          </cell>
          <cell r="E34">
            <v>24495980</v>
          </cell>
          <cell r="F34">
            <v>26144192</v>
          </cell>
          <cell r="G34">
            <v>27723597</v>
          </cell>
          <cell r="H34">
            <v>29976633</v>
          </cell>
          <cell r="I34">
            <v>32182501</v>
          </cell>
          <cell r="J34">
            <v>33880402</v>
          </cell>
          <cell r="K34">
            <v>33142017</v>
          </cell>
          <cell r="L34">
            <v>34284124</v>
          </cell>
          <cell r="M34">
            <v>36801909</v>
          </cell>
          <cell r="N34">
            <v>39357161</v>
          </cell>
          <cell r="O34">
            <v>39962564</v>
          </cell>
          <cell r="P34">
            <v>41558055</v>
          </cell>
        </row>
        <row r="35">
          <cell r="A35" t="str">
            <v>Nebraska</v>
          </cell>
          <cell r="B35">
            <v>49644698</v>
          </cell>
          <cell r="C35">
            <v>51903663</v>
          </cell>
          <cell r="D35">
            <v>52979457</v>
          </cell>
          <cell r="E35">
            <v>56570629</v>
          </cell>
          <cell r="F35">
            <v>58934774</v>
          </cell>
          <cell r="G35">
            <v>61116336</v>
          </cell>
          <cell r="H35">
            <v>63822109</v>
          </cell>
          <cell r="I35">
            <v>68586773</v>
          </cell>
          <cell r="J35">
            <v>72814414</v>
          </cell>
          <cell r="K35">
            <v>71552933</v>
          </cell>
          <cell r="L35">
            <v>73058889</v>
          </cell>
          <cell r="M35">
            <v>80522358</v>
          </cell>
          <cell r="N35">
            <v>85187389</v>
          </cell>
          <cell r="O35">
            <v>88113758</v>
          </cell>
          <cell r="P35">
            <v>88568616</v>
          </cell>
        </row>
        <row r="36">
          <cell r="A36" t="str">
            <v>Nevada</v>
          </cell>
          <cell r="B36">
            <v>63000846</v>
          </cell>
          <cell r="C36">
            <v>66659992</v>
          </cell>
          <cell r="D36">
            <v>69269337</v>
          </cell>
          <cell r="E36">
            <v>74908397</v>
          </cell>
          <cell r="F36">
            <v>83712410</v>
          </cell>
          <cell r="G36">
            <v>93840260</v>
          </cell>
          <cell r="H36">
            <v>100506100</v>
          </cell>
          <cell r="I36">
            <v>106219534</v>
          </cell>
          <cell r="J36">
            <v>105908477</v>
          </cell>
          <cell r="K36">
            <v>98902630</v>
          </cell>
          <cell r="L36">
            <v>99091518</v>
          </cell>
          <cell r="M36">
            <v>101773652</v>
          </cell>
          <cell r="N36">
            <v>108049602</v>
          </cell>
          <cell r="O36">
            <v>109471162</v>
          </cell>
          <cell r="P36">
            <v>113782935</v>
          </cell>
        </row>
        <row r="37">
          <cell r="A37" t="str">
            <v>New England</v>
          </cell>
          <cell r="B37">
            <v>514672611</v>
          </cell>
          <cell r="C37">
            <v>536585377</v>
          </cell>
          <cell r="D37">
            <v>540232788</v>
          </cell>
          <cell r="E37">
            <v>555177114</v>
          </cell>
          <cell r="F37">
            <v>586787827</v>
          </cell>
          <cell r="G37">
            <v>610940087</v>
          </cell>
          <cell r="H37">
            <v>655985529</v>
          </cell>
          <cell r="I37">
            <v>690564612</v>
          </cell>
          <cell r="J37">
            <v>708499651</v>
          </cell>
          <cell r="K37">
            <v>694439090</v>
          </cell>
          <cell r="L37">
            <v>714543341</v>
          </cell>
          <cell r="M37">
            <v>752897059</v>
          </cell>
          <cell r="N37">
            <v>788699214</v>
          </cell>
          <cell r="O37">
            <v>801066757</v>
          </cell>
          <cell r="P37">
            <v>831543055</v>
          </cell>
        </row>
        <row r="38">
          <cell r="A38" t="str">
            <v>New Hampshire</v>
          </cell>
          <cell r="B38">
            <v>42503727</v>
          </cell>
          <cell r="C38">
            <v>44115391</v>
          </cell>
          <cell r="D38">
            <v>44966108</v>
          </cell>
          <cell r="E38">
            <v>46242448</v>
          </cell>
          <cell r="F38">
            <v>49312433</v>
          </cell>
          <cell r="G38">
            <v>51009796</v>
          </cell>
          <cell r="H38">
            <v>54511073</v>
          </cell>
          <cell r="I38">
            <v>56943694</v>
          </cell>
          <cell r="J38">
            <v>58405586</v>
          </cell>
          <cell r="K38">
            <v>57663794</v>
          </cell>
          <cell r="L38">
            <v>59199357</v>
          </cell>
          <cell r="M38">
            <v>62824576</v>
          </cell>
          <cell r="N38">
            <v>66155442</v>
          </cell>
          <cell r="O38">
            <v>67513196</v>
          </cell>
          <cell r="P38">
            <v>70518844</v>
          </cell>
        </row>
        <row r="39">
          <cell r="A39" t="str">
            <v>New Jersey</v>
          </cell>
          <cell r="B39">
            <v>330112256</v>
          </cell>
          <cell r="C39">
            <v>341587110</v>
          </cell>
          <cell r="D39">
            <v>346412924</v>
          </cell>
          <cell r="E39">
            <v>354224079</v>
          </cell>
          <cell r="F39">
            <v>371906253</v>
          </cell>
          <cell r="G39">
            <v>387156824</v>
          </cell>
          <cell r="H39">
            <v>416264340</v>
          </cell>
          <cell r="I39">
            <v>439061386</v>
          </cell>
          <cell r="J39">
            <v>451184309</v>
          </cell>
          <cell r="K39">
            <v>440110350</v>
          </cell>
          <cell r="L39">
            <v>448421829</v>
          </cell>
          <cell r="M39">
            <v>471193336</v>
          </cell>
          <cell r="N39">
            <v>487127416</v>
          </cell>
          <cell r="O39">
            <v>492896761</v>
          </cell>
          <cell r="P39">
            <v>507749269</v>
          </cell>
        </row>
        <row r="40">
          <cell r="A40" t="str">
            <v>New Mexico</v>
          </cell>
          <cell r="B40">
            <v>42647413</v>
          </cell>
          <cell r="C40">
            <v>46211677</v>
          </cell>
          <cell r="D40">
            <v>47836076</v>
          </cell>
          <cell r="E40">
            <v>49414138</v>
          </cell>
          <cell r="F40">
            <v>52314496</v>
          </cell>
          <cell r="G40">
            <v>56233308</v>
          </cell>
          <cell r="H40">
            <v>60090836</v>
          </cell>
          <cell r="I40">
            <v>63643408</v>
          </cell>
          <cell r="J40">
            <v>67188091</v>
          </cell>
          <cell r="K40">
            <v>66241297</v>
          </cell>
          <cell r="L40">
            <v>68505892</v>
          </cell>
          <cell r="M40">
            <v>72234158</v>
          </cell>
          <cell r="N40">
            <v>74601613</v>
          </cell>
          <cell r="O40">
            <v>74996363</v>
          </cell>
          <cell r="P40">
            <v>78428001</v>
          </cell>
        </row>
        <row r="41">
          <cell r="A41" t="str">
            <v>New York</v>
          </cell>
          <cell r="B41">
            <v>670894816</v>
          </cell>
          <cell r="C41">
            <v>692353742</v>
          </cell>
          <cell r="D41">
            <v>691894419</v>
          </cell>
          <cell r="E41">
            <v>710421809</v>
          </cell>
          <cell r="F41">
            <v>754041647</v>
          </cell>
          <cell r="G41">
            <v>795490285</v>
          </cell>
          <cell r="H41">
            <v>857560968</v>
          </cell>
          <cell r="I41">
            <v>925463723</v>
          </cell>
          <cell r="J41">
            <v>946880120</v>
          </cell>
          <cell r="K41">
            <v>925702641</v>
          </cell>
          <cell r="L41">
            <v>961811961</v>
          </cell>
          <cell r="M41">
            <v>1012993605</v>
          </cell>
          <cell r="N41">
            <v>1059053137</v>
          </cell>
          <cell r="O41">
            <v>1070235797</v>
          </cell>
          <cell r="P41">
            <v>1110344725</v>
          </cell>
        </row>
        <row r="42">
          <cell r="A42" t="str">
            <v>North Carolina</v>
          </cell>
          <cell r="B42">
            <v>225146238</v>
          </cell>
          <cell r="C42">
            <v>233724531</v>
          </cell>
          <cell r="D42">
            <v>237474714</v>
          </cell>
          <cell r="E42">
            <v>245417279</v>
          </cell>
          <cell r="F42">
            <v>263587075</v>
          </cell>
          <cell r="G42">
            <v>281148216</v>
          </cell>
          <cell r="H42">
            <v>301476233</v>
          </cell>
          <cell r="I42">
            <v>319820831</v>
          </cell>
          <cell r="J42">
            <v>332580537</v>
          </cell>
          <cell r="K42">
            <v>330189608</v>
          </cell>
          <cell r="L42">
            <v>338739064</v>
          </cell>
          <cell r="M42">
            <v>352348851</v>
          </cell>
          <cell r="N42">
            <v>375683370</v>
          </cell>
          <cell r="O42">
            <v>380953792</v>
          </cell>
          <cell r="P42">
            <v>394233725</v>
          </cell>
        </row>
        <row r="43">
          <cell r="A43" t="str">
            <v>North Dakota</v>
          </cell>
          <cell r="B43">
            <v>16610687</v>
          </cell>
          <cell r="C43">
            <v>16961960</v>
          </cell>
          <cell r="D43">
            <v>17312228</v>
          </cell>
          <cell r="E43">
            <v>18904860</v>
          </cell>
          <cell r="F43">
            <v>19239469</v>
          </cell>
          <cell r="G43">
            <v>20421578</v>
          </cell>
          <cell r="H43">
            <v>21357982</v>
          </cell>
          <cell r="I43">
            <v>23608374</v>
          </cell>
          <cell r="J43">
            <v>26906078</v>
          </cell>
          <cell r="K43">
            <v>26635615</v>
          </cell>
          <cell r="L43">
            <v>29182107</v>
          </cell>
          <cell r="M43">
            <v>32783002</v>
          </cell>
          <cell r="N43">
            <v>39493019</v>
          </cell>
          <cell r="O43">
            <v>38471723</v>
          </cell>
          <cell r="P43">
            <v>40635257</v>
          </cell>
        </row>
        <row r="44">
          <cell r="A44" t="str">
            <v>Ohio</v>
          </cell>
          <cell r="B44">
            <v>325227532</v>
          </cell>
          <cell r="C44">
            <v>334890859</v>
          </cell>
          <cell r="D44">
            <v>340894304</v>
          </cell>
          <cell r="E44">
            <v>350423201</v>
          </cell>
          <cell r="F44">
            <v>363906927</v>
          </cell>
          <cell r="G44">
            <v>375515677</v>
          </cell>
          <cell r="H44">
            <v>395209170</v>
          </cell>
          <cell r="I44">
            <v>409460878</v>
          </cell>
          <cell r="J44">
            <v>419149399</v>
          </cell>
          <cell r="K44">
            <v>409592732</v>
          </cell>
          <cell r="L44">
            <v>417929493</v>
          </cell>
          <cell r="M44">
            <v>446184647</v>
          </cell>
          <cell r="N44">
            <v>464780129</v>
          </cell>
          <cell r="O44">
            <v>474973111</v>
          </cell>
          <cell r="P44">
            <v>493577693</v>
          </cell>
        </row>
        <row r="45">
          <cell r="A45" t="str">
            <v>Oklahoma</v>
          </cell>
          <cell r="B45">
            <v>85675144</v>
          </cell>
          <cell r="C45">
            <v>92097030</v>
          </cell>
          <cell r="D45">
            <v>93914032</v>
          </cell>
          <cell r="E45">
            <v>97178615</v>
          </cell>
          <cell r="F45">
            <v>102979672</v>
          </cell>
          <cell r="G45">
            <v>110624807</v>
          </cell>
          <cell r="H45">
            <v>121318772</v>
          </cell>
          <cell r="I45">
            <v>125922073</v>
          </cell>
          <cell r="J45">
            <v>138128513</v>
          </cell>
          <cell r="K45">
            <v>128846396</v>
          </cell>
          <cell r="L45">
            <v>135002034</v>
          </cell>
          <cell r="M45">
            <v>147561408</v>
          </cell>
          <cell r="N45">
            <v>157970566</v>
          </cell>
          <cell r="O45">
            <v>161187913</v>
          </cell>
          <cell r="P45">
            <v>167291805</v>
          </cell>
        </row>
        <row r="46">
          <cell r="A46" t="str">
            <v>Oregon</v>
          </cell>
          <cell r="B46">
            <v>99004242</v>
          </cell>
          <cell r="C46">
            <v>101728419</v>
          </cell>
          <cell r="D46">
            <v>103347737</v>
          </cell>
          <cell r="E46">
            <v>106989171</v>
          </cell>
          <cell r="F46">
            <v>112841981</v>
          </cell>
          <cell r="G46">
            <v>117659195</v>
          </cell>
          <cell r="H46">
            <v>127254206</v>
          </cell>
          <cell r="I46">
            <v>133331353</v>
          </cell>
          <cell r="J46">
            <v>138678120</v>
          </cell>
          <cell r="K46">
            <v>135854810</v>
          </cell>
          <cell r="L46">
            <v>137747099</v>
          </cell>
          <cell r="M46">
            <v>145848505</v>
          </cell>
          <cell r="N46">
            <v>153097493</v>
          </cell>
          <cell r="O46">
            <v>156605034</v>
          </cell>
          <cell r="P46">
            <v>165483910</v>
          </cell>
        </row>
        <row r="47">
          <cell r="A47" t="str">
            <v>Pennsylvania</v>
          </cell>
          <cell r="B47">
            <v>374449638</v>
          </cell>
          <cell r="C47">
            <v>387608787</v>
          </cell>
          <cell r="D47">
            <v>396290886</v>
          </cell>
          <cell r="E47">
            <v>409285381</v>
          </cell>
          <cell r="F47">
            <v>430261075</v>
          </cell>
          <cell r="G47">
            <v>447157497</v>
          </cell>
          <cell r="H47">
            <v>476607491</v>
          </cell>
          <cell r="I47">
            <v>501351915</v>
          </cell>
          <cell r="J47">
            <v>519190676</v>
          </cell>
          <cell r="K47">
            <v>514728817</v>
          </cell>
          <cell r="L47">
            <v>529201036</v>
          </cell>
          <cell r="M47">
            <v>558142536</v>
          </cell>
          <cell r="N47">
            <v>581771707</v>
          </cell>
          <cell r="O47">
            <v>590170522</v>
          </cell>
          <cell r="P47">
            <v>610294807</v>
          </cell>
        </row>
        <row r="48">
          <cell r="A48" t="str">
            <v>Plains</v>
          </cell>
          <cell r="B48">
            <v>561654692</v>
          </cell>
          <cell r="C48">
            <v>582562766</v>
          </cell>
          <cell r="D48">
            <v>595392813</v>
          </cell>
          <cell r="E48">
            <v>622177588</v>
          </cell>
          <cell r="F48">
            <v>656005682</v>
          </cell>
          <cell r="G48">
            <v>679810446</v>
          </cell>
          <cell r="H48">
            <v>719839535</v>
          </cell>
          <cell r="I48">
            <v>765476886</v>
          </cell>
          <cell r="J48">
            <v>812602498</v>
          </cell>
          <cell r="K48">
            <v>791975666</v>
          </cell>
          <cell r="L48">
            <v>810969337</v>
          </cell>
          <cell r="M48">
            <v>871689097</v>
          </cell>
          <cell r="N48">
            <v>918738017</v>
          </cell>
          <cell r="O48">
            <v>935597598</v>
          </cell>
          <cell r="P48">
            <v>959336444</v>
          </cell>
        </row>
        <row r="49">
          <cell r="A49" t="str">
            <v>Rhode Island</v>
          </cell>
          <cell r="B49">
            <v>31719233</v>
          </cell>
          <cell r="C49">
            <v>33372316</v>
          </cell>
          <cell r="D49">
            <v>34812224</v>
          </cell>
          <cell r="E49">
            <v>36408296</v>
          </cell>
          <cell r="F49">
            <v>38142138</v>
          </cell>
          <cell r="G49">
            <v>39021066</v>
          </cell>
          <cell r="H49">
            <v>41288639</v>
          </cell>
          <cell r="I49">
            <v>43158834</v>
          </cell>
          <cell r="J49">
            <v>44181315</v>
          </cell>
          <cell r="K49">
            <v>43526207</v>
          </cell>
          <cell r="L49">
            <v>45278588</v>
          </cell>
          <cell r="M49">
            <v>46814769</v>
          </cell>
          <cell r="N49">
            <v>48584164</v>
          </cell>
          <cell r="O49">
            <v>49409582</v>
          </cell>
          <cell r="P49">
            <v>51532166</v>
          </cell>
        </row>
        <row r="50">
          <cell r="A50" t="str">
            <v>Rocky Mountain</v>
          </cell>
          <cell r="B50">
            <v>272138866</v>
          </cell>
          <cell r="C50">
            <v>286658144</v>
          </cell>
          <cell r="D50">
            <v>290514508</v>
          </cell>
          <cell r="E50">
            <v>299600062</v>
          </cell>
          <cell r="F50">
            <v>317368529</v>
          </cell>
          <cell r="G50">
            <v>340830022</v>
          </cell>
          <cell r="H50">
            <v>372161515</v>
          </cell>
          <cell r="I50">
            <v>396364103</v>
          </cell>
          <cell r="J50">
            <v>414305383</v>
          </cell>
          <cell r="K50">
            <v>401456863</v>
          </cell>
          <cell r="L50">
            <v>410583255</v>
          </cell>
          <cell r="M50">
            <v>440600203</v>
          </cell>
          <cell r="N50">
            <v>468498167</v>
          </cell>
          <cell r="O50">
            <v>482371704</v>
          </cell>
          <cell r="P50">
            <v>507056772</v>
          </cell>
        </row>
        <row r="51">
          <cell r="A51" t="str">
            <v>South Carolina</v>
          </cell>
          <cell r="B51">
            <v>101104226</v>
          </cell>
          <cell r="C51">
            <v>105040398</v>
          </cell>
          <cell r="D51">
            <v>107821779</v>
          </cell>
          <cell r="E51">
            <v>111563641</v>
          </cell>
          <cell r="F51">
            <v>118167842</v>
          </cell>
          <cell r="G51">
            <v>125376450</v>
          </cell>
          <cell r="H51">
            <v>135603725</v>
          </cell>
          <cell r="I51">
            <v>143796758</v>
          </cell>
          <cell r="J51">
            <v>150196009</v>
          </cell>
          <cell r="K51">
            <v>148791236</v>
          </cell>
          <cell r="L51">
            <v>151466811</v>
          </cell>
          <cell r="M51">
            <v>159266978</v>
          </cell>
          <cell r="N51">
            <v>166958682</v>
          </cell>
          <cell r="O51">
            <v>171088428</v>
          </cell>
          <cell r="P51">
            <v>178485001</v>
          </cell>
        </row>
        <row r="52">
          <cell r="A52" t="str">
            <v>South Dakota</v>
          </cell>
          <cell r="B52">
            <v>20604374</v>
          </cell>
          <cell r="C52">
            <v>21557031</v>
          </cell>
          <cell r="D52">
            <v>21746768</v>
          </cell>
          <cell r="E52">
            <v>23722210</v>
          </cell>
          <cell r="F52">
            <v>25126239</v>
          </cell>
          <cell r="G52">
            <v>25939922</v>
          </cell>
          <cell r="H52">
            <v>26560119</v>
          </cell>
          <cell r="I52">
            <v>29438571</v>
          </cell>
          <cell r="J52">
            <v>32255724</v>
          </cell>
          <cell r="K52">
            <v>31621813</v>
          </cell>
          <cell r="L52">
            <v>33148886</v>
          </cell>
          <cell r="M52">
            <v>36607690</v>
          </cell>
          <cell r="N52">
            <v>38095829</v>
          </cell>
          <cell r="O52">
            <v>38897143</v>
          </cell>
          <cell r="P52">
            <v>39540528</v>
          </cell>
        </row>
        <row r="53">
          <cell r="A53" t="str">
            <v>Southeast</v>
          </cell>
          <cell r="B53">
            <v>1902362519</v>
          </cell>
          <cell r="C53">
            <v>1992828660</v>
          </cell>
          <cell r="D53">
            <v>2049525757</v>
          </cell>
          <cell r="E53">
            <v>2134646476</v>
          </cell>
          <cell r="F53">
            <v>2282298731</v>
          </cell>
          <cell r="G53">
            <v>2438518230</v>
          </cell>
          <cell r="H53">
            <v>2614555289</v>
          </cell>
          <cell r="I53">
            <v>2752626773</v>
          </cell>
          <cell r="J53">
            <v>2837541732</v>
          </cell>
          <cell r="K53">
            <v>2771449543</v>
          </cell>
          <cell r="L53">
            <v>2852449474</v>
          </cell>
          <cell r="M53">
            <v>3009647276</v>
          </cell>
          <cell r="N53">
            <v>3144995243</v>
          </cell>
          <cell r="O53">
            <v>3204004376</v>
          </cell>
          <cell r="P53">
            <v>3323209778</v>
          </cell>
        </row>
        <row r="54">
          <cell r="A54" t="str">
            <v>Southwest</v>
          </cell>
          <cell r="B54">
            <v>858861613</v>
          </cell>
          <cell r="C54">
            <v>914708618</v>
          </cell>
          <cell r="D54">
            <v>927215600</v>
          </cell>
          <cell r="E54">
            <v>964841531</v>
          </cell>
          <cell r="F54">
            <v>1022150940</v>
          </cell>
          <cell r="G54">
            <v>1112436995</v>
          </cell>
          <cell r="H54">
            <v>1219855953</v>
          </cell>
          <cell r="I54">
            <v>1289258406</v>
          </cell>
          <cell r="J54">
            <v>1393696001</v>
          </cell>
          <cell r="K54">
            <v>1327044566</v>
          </cell>
          <cell r="L54">
            <v>1382333331</v>
          </cell>
          <cell r="M54">
            <v>1501203224</v>
          </cell>
          <cell r="N54">
            <v>1600175973</v>
          </cell>
          <cell r="O54">
            <v>1641333601</v>
          </cell>
          <cell r="P54">
            <v>1725356346</v>
          </cell>
        </row>
        <row r="55">
          <cell r="A55" t="str">
            <v>Tennessee</v>
          </cell>
          <cell r="B55">
            <v>156755965</v>
          </cell>
          <cell r="C55">
            <v>161747185</v>
          </cell>
          <cell r="D55">
            <v>166055874</v>
          </cell>
          <cell r="E55">
            <v>172660048</v>
          </cell>
          <cell r="F55">
            <v>182840167</v>
          </cell>
          <cell r="G55">
            <v>190132837</v>
          </cell>
          <cell r="H55">
            <v>201689677</v>
          </cell>
          <cell r="I55">
            <v>211092929</v>
          </cell>
          <cell r="J55">
            <v>219160153</v>
          </cell>
          <cell r="K55">
            <v>217175187</v>
          </cell>
          <cell r="L55">
            <v>225190858</v>
          </cell>
          <cell r="M55">
            <v>237702857</v>
          </cell>
          <cell r="N55">
            <v>251752374</v>
          </cell>
          <cell r="O55">
            <v>256968697</v>
          </cell>
          <cell r="P55">
            <v>266260331</v>
          </cell>
        </row>
        <row r="56">
          <cell r="A56" t="str">
            <v>Texas</v>
          </cell>
          <cell r="B56">
            <v>593589129</v>
          </cell>
          <cell r="C56">
            <v>632900606</v>
          </cell>
          <cell r="D56">
            <v>636612085</v>
          </cell>
          <cell r="E56">
            <v>661464027</v>
          </cell>
          <cell r="F56">
            <v>696017936</v>
          </cell>
          <cell r="G56">
            <v>756298248</v>
          </cell>
          <cell r="H56">
            <v>828545645</v>
          </cell>
          <cell r="I56">
            <v>878517467</v>
          </cell>
          <cell r="J56">
            <v>963718210</v>
          </cell>
          <cell r="K56">
            <v>916320932</v>
          </cell>
          <cell r="L56">
            <v>960969760</v>
          </cell>
          <cell r="M56">
            <v>1051688464</v>
          </cell>
          <cell r="N56">
            <v>1127674524</v>
          </cell>
          <cell r="O56">
            <v>1160078868</v>
          </cell>
          <cell r="P56">
            <v>1224547861</v>
          </cell>
        </row>
        <row r="57">
          <cell r="A57" t="str">
            <v>United States</v>
          </cell>
          <cell r="B57">
            <v>8630550000</v>
          </cell>
          <cell r="C57">
            <v>8983398000</v>
          </cell>
          <cell r="D57">
            <v>9146428000</v>
          </cell>
          <cell r="E57">
            <v>9479763000</v>
          </cell>
          <cell r="F57">
            <v>10043231000</v>
          </cell>
          <cell r="G57">
            <v>10605595000</v>
          </cell>
          <cell r="H57">
            <v>11376405000</v>
          </cell>
          <cell r="I57">
            <v>11990104000</v>
          </cell>
          <cell r="J57">
            <v>12429234000</v>
          </cell>
          <cell r="K57">
            <v>12080223000</v>
          </cell>
          <cell r="L57">
            <v>12417659000</v>
          </cell>
          <cell r="M57">
            <v>13189935000</v>
          </cell>
          <cell r="N57">
            <v>13873161000</v>
          </cell>
          <cell r="O57">
            <v>14151427000</v>
          </cell>
          <cell r="P57">
            <v>14708582165</v>
          </cell>
        </row>
        <row r="58">
          <cell r="A58" t="str">
            <v>Utah</v>
          </cell>
          <cell r="B58">
            <v>55596240</v>
          </cell>
          <cell r="C58">
            <v>58698336</v>
          </cell>
          <cell r="D58">
            <v>60248373</v>
          </cell>
          <cell r="E58">
            <v>62047145</v>
          </cell>
          <cell r="F58">
            <v>66120325</v>
          </cell>
          <cell r="G58">
            <v>72309732</v>
          </cell>
          <cell r="H58">
            <v>80259885</v>
          </cell>
          <cell r="I58">
            <v>87347745</v>
          </cell>
          <cell r="J58">
            <v>91190532</v>
          </cell>
          <cell r="K58">
            <v>88273445</v>
          </cell>
          <cell r="L58">
            <v>90021496</v>
          </cell>
          <cell r="M58">
            <v>96365235</v>
          </cell>
          <cell r="N58">
            <v>102464241</v>
          </cell>
          <cell r="O58">
            <v>106288727</v>
          </cell>
          <cell r="P58">
            <v>111141189</v>
          </cell>
        </row>
        <row r="59">
          <cell r="A59" t="str">
            <v>Vermont</v>
          </cell>
          <cell r="B59">
            <v>17403009</v>
          </cell>
          <cell r="C59">
            <v>18349846</v>
          </cell>
          <cell r="D59">
            <v>18798307</v>
          </cell>
          <cell r="E59">
            <v>19676058</v>
          </cell>
          <cell r="F59">
            <v>20908377</v>
          </cell>
          <cell r="G59">
            <v>21446306</v>
          </cell>
          <cell r="H59">
            <v>22897243</v>
          </cell>
          <cell r="I59">
            <v>24109284</v>
          </cell>
          <cell r="J59">
            <v>25051542</v>
          </cell>
          <cell r="K59">
            <v>24710781</v>
          </cell>
          <cell r="L59">
            <v>25115662</v>
          </cell>
          <cell r="M59">
            <v>26911715</v>
          </cell>
          <cell r="N59">
            <v>27818999</v>
          </cell>
          <cell r="O59">
            <v>28501222</v>
          </cell>
          <cell r="P59">
            <v>29655220</v>
          </cell>
        </row>
        <row r="60">
          <cell r="A60" t="str">
            <v>Virginia</v>
          </cell>
          <cell r="B60">
            <v>230606161</v>
          </cell>
          <cell r="C60">
            <v>242631218</v>
          </cell>
          <cell r="D60">
            <v>250255873</v>
          </cell>
          <cell r="E60">
            <v>264709628</v>
          </cell>
          <cell r="F60">
            <v>282273583</v>
          </cell>
          <cell r="G60">
            <v>301875741</v>
          </cell>
          <cell r="H60">
            <v>322950406</v>
          </cell>
          <cell r="I60">
            <v>340479071</v>
          </cell>
          <cell r="J60">
            <v>351728244</v>
          </cell>
          <cell r="K60">
            <v>349182597</v>
          </cell>
          <cell r="L60">
            <v>359782472</v>
          </cell>
          <cell r="M60">
            <v>381586969</v>
          </cell>
          <cell r="N60">
            <v>398811659</v>
          </cell>
          <cell r="O60">
            <v>403424740</v>
          </cell>
          <cell r="P60">
            <v>413897533</v>
          </cell>
        </row>
        <row r="61">
          <cell r="A61" t="str">
            <v>Washington</v>
          </cell>
          <cell r="B61">
            <v>194251014</v>
          </cell>
          <cell r="C61">
            <v>198872835</v>
          </cell>
          <cell r="D61">
            <v>203043498</v>
          </cell>
          <cell r="E61">
            <v>211257491</v>
          </cell>
          <cell r="F61">
            <v>226688412</v>
          </cell>
          <cell r="G61">
            <v>235510032</v>
          </cell>
          <cell r="H61">
            <v>255639739</v>
          </cell>
          <cell r="I61">
            <v>276741494</v>
          </cell>
          <cell r="J61">
            <v>289678642</v>
          </cell>
          <cell r="K61">
            <v>280943954</v>
          </cell>
          <cell r="L61">
            <v>286862463</v>
          </cell>
          <cell r="M61">
            <v>303999485</v>
          </cell>
          <cell r="N61">
            <v>324458394</v>
          </cell>
          <cell r="O61">
            <v>332654857</v>
          </cell>
          <cell r="P61">
            <v>350130036</v>
          </cell>
        </row>
        <row r="62">
          <cell r="A62" t="str">
            <v>West Virginia</v>
          </cell>
          <cell r="B62">
            <v>39927254</v>
          </cell>
          <cell r="C62">
            <v>41960800</v>
          </cell>
          <cell r="D62">
            <v>43712194</v>
          </cell>
          <cell r="E62">
            <v>44802084</v>
          </cell>
          <cell r="F62">
            <v>46384074</v>
          </cell>
          <cell r="G62">
            <v>48087773</v>
          </cell>
          <cell r="H62">
            <v>51653779</v>
          </cell>
          <cell r="I62">
            <v>53603638</v>
          </cell>
          <cell r="J62">
            <v>57048009</v>
          </cell>
          <cell r="K62">
            <v>57759923</v>
          </cell>
          <cell r="L62">
            <v>58958749</v>
          </cell>
          <cell r="M62">
            <v>62990103</v>
          </cell>
          <cell r="N62">
            <v>65244567</v>
          </cell>
          <cell r="O62">
            <v>65888889</v>
          </cell>
          <cell r="P62">
            <v>67804094</v>
          </cell>
        </row>
        <row r="63">
          <cell r="A63" t="str">
            <v>Wisconsin</v>
          </cell>
          <cell r="B63">
            <v>157907304</v>
          </cell>
          <cell r="C63">
            <v>164764599</v>
          </cell>
          <cell r="D63">
            <v>169407371</v>
          </cell>
          <cell r="E63">
            <v>175300657</v>
          </cell>
          <cell r="F63">
            <v>184129032</v>
          </cell>
          <cell r="G63">
            <v>190598441</v>
          </cell>
          <cell r="H63">
            <v>202367424</v>
          </cell>
          <cell r="I63">
            <v>211383868</v>
          </cell>
          <cell r="J63">
            <v>218495288</v>
          </cell>
          <cell r="K63">
            <v>217583836</v>
          </cell>
          <cell r="L63">
            <v>220327136</v>
          </cell>
          <cell r="M63">
            <v>232803328</v>
          </cell>
          <cell r="N63">
            <v>243147894</v>
          </cell>
          <cell r="O63">
            <v>248335453</v>
          </cell>
          <cell r="P63">
            <v>256699203</v>
          </cell>
        </row>
        <row r="64">
          <cell r="A64" t="str">
            <v>Wyoming</v>
          </cell>
          <cell r="B64">
            <v>14300152</v>
          </cell>
          <cell r="C64">
            <v>15187576</v>
          </cell>
          <cell r="D64">
            <v>15680543</v>
          </cell>
          <cell r="E64">
            <v>16779577</v>
          </cell>
          <cell r="F64">
            <v>18152577</v>
          </cell>
          <cell r="G64">
            <v>20146207</v>
          </cell>
          <cell r="H64">
            <v>23176995</v>
          </cell>
          <cell r="I64">
            <v>24481059</v>
          </cell>
          <cell r="J64">
            <v>26778027</v>
          </cell>
          <cell r="K64">
            <v>24346760</v>
          </cell>
          <cell r="L64">
            <v>25403827</v>
          </cell>
          <cell r="M64">
            <v>27946376</v>
          </cell>
          <cell r="N64">
            <v>30255128</v>
          </cell>
          <cell r="O64">
            <v>30779416</v>
          </cell>
          <cell r="P64">
            <v>32017573</v>
          </cell>
        </row>
        <row r="65">
          <cell r="A65" t="str">
            <v>Grand Total</v>
          </cell>
          <cell r="B65">
            <v>25891650000</v>
          </cell>
          <cell r="C65">
            <v>26950194000</v>
          </cell>
          <cell r="D65">
            <v>27439284000</v>
          </cell>
          <cell r="E65">
            <v>28439289000</v>
          </cell>
          <cell r="F65">
            <v>30129693000</v>
          </cell>
          <cell r="G65">
            <v>31816785000</v>
          </cell>
          <cell r="H65">
            <v>34129215000</v>
          </cell>
          <cell r="I65">
            <v>35970312000</v>
          </cell>
          <cell r="J65">
            <v>37287702000</v>
          </cell>
          <cell r="K65">
            <v>36240669000</v>
          </cell>
          <cell r="L65">
            <v>37252977000</v>
          </cell>
          <cell r="M65">
            <v>39569805000</v>
          </cell>
          <cell r="N65">
            <v>41619483000</v>
          </cell>
          <cell r="O65">
            <v>42454281000</v>
          </cell>
          <cell r="P65">
            <v>44125746503</v>
          </cell>
        </row>
      </sheetData>
      <sheetData sheetId="2"/>
      <sheetData sheetId="3">
        <row r="1">
          <cell r="A1">
            <v>2</v>
          </cell>
          <cell r="B1">
            <v>3</v>
          </cell>
          <cell r="C1">
            <v>4</v>
          </cell>
          <cell r="D1">
            <v>5</v>
          </cell>
          <cell r="E1">
            <v>6</v>
          </cell>
          <cell r="F1">
            <v>7</v>
          </cell>
          <cell r="G1">
            <v>8</v>
          </cell>
          <cell r="H1">
            <v>9</v>
          </cell>
          <cell r="I1">
            <v>10</v>
          </cell>
          <cell r="J1">
            <v>11</v>
          </cell>
          <cell r="K1">
            <v>12</v>
          </cell>
          <cell r="L1">
            <v>13</v>
          </cell>
          <cell r="M1">
            <v>14</v>
          </cell>
          <cell r="N1">
            <v>15</v>
          </cell>
          <cell r="O1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Urban Institute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showGridLines="0" topLeftCell="A4" workbookViewId="0">
      <selection activeCell="J59" sqref="J59"/>
    </sheetView>
  </sheetViews>
  <sheetFormatPr defaultRowHeight="12.75" x14ac:dyDescent="0.2"/>
  <cols>
    <col min="1" max="1" width="20.42578125" bestFit="1" customWidth="1"/>
    <col min="2" max="2" width="21.42578125" style="13" bestFit="1" customWidth="1"/>
    <col min="3" max="3" width="7" bestFit="1" customWidth="1"/>
    <col min="4" max="4" width="21.42578125" style="13" bestFit="1" customWidth="1"/>
    <col min="5" max="5" width="6.28515625" bestFit="1" customWidth="1"/>
    <col min="6" max="6" width="21.42578125" style="13" bestFit="1" customWidth="1"/>
    <col min="7" max="7" width="6.28515625" bestFit="1" customWidth="1"/>
  </cols>
  <sheetData>
    <row r="1" spans="1:13" ht="15" x14ac:dyDescent="0.2">
      <c r="A1" s="26" t="s">
        <v>123</v>
      </c>
      <c r="B1" s="26"/>
      <c r="C1" s="26"/>
      <c r="D1" s="26"/>
      <c r="E1" s="26"/>
      <c r="F1" s="26"/>
      <c r="G1" s="26"/>
    </row>
    <row r="2" spans="1:13" ht="15" x14ac:dyDescent="0.2">
      <c r="A2" s="26" t="s">
        <v>117</v>
      </c>
      <c r="B2" s="26"/>
      <c r="C2" s="26"/>
      <c r="D2" s="26"/>
      <c r="E2" s="26"/>
      <c r="F2" s="26"/>
      <c r="G2" s="26"/>
    </row>
    <row r="3" spans="1:13" ht="15" x14ac:dyDescent="0.2">
      <c r="A3" s="27" t="s">
        <v>114</v>
      </c>
      <c r="B3" s="27"/>
      <c r="C3" s="27"/>
      <c r="D3" s="27"/>
      <c r="E3" s="27"/>
      <c r="F3" s="27"/>
      <c r="G3" s="27"/>
    </row>
    <row r="4" spans="1:13" x14ac:dyDescent="0.2">
      <c r="H4" s="28" t="s">
        <v>118</v>
      </c>
      <c r="I4" s="28"/>
      <c r="J4" s="28"/>
    </row>
    <row r="5" spans="1:13" ht="14.25" x14ac:dyDescent="0.2">
      <c r="A5" s="16" t="s">
        <v>1</v>
      </c>
      <c r="B5" s="14" t="s">
        <v>107</v>
      </c>
      <c r="C5" s="15" t="s">
        <v>116</v>
      </c>
      <c r="D5" s="14" t="s">
        <v>108</v>
      </c>
      <c r="E5" s="15" t="s">
        <v>116</v>
      </c>
      <c r="F5" s="14" t="s">
        <v>112</v>
      </c>
      <c r="G5" s="15" t="s">
        <v>116</v>
      </c>
      <c r="H5" s="17" t="s">
        <v>119</v>
      </c>
      <c r="I5" s="19" t="s">
        <v>120</v>
      </c>
    </row>
    <row r="6" spans="1:13" ht="14.25" x14ac:dyDescent="0.2">
      <c r="A6" s="21" t="s">
        <v>21</v>
      </c>
      <c r="B6" s="22">
        <v>173862.09263303722</v>
      </c>
      <c r="C6" s="22">
        <f>RANK(B6, B$6:B$56)</f>
        <v>1</v>
      </c>
      <c r="D6" s="22">
        <v>76082.565397747676</v>
      </c>
      <c r="E6" s="22">
        <f t="shared" ref="E6:E37" si="0">RANK(D6, D$6:D$56)</f>
        <v>1</v>
      </c>
      <c r="F6" s="22">
        <v>113233.673296717</v>
      </c>
      <c r="G6" s="22">
        <f t="shared" ref="G6:G37" si="1">RANK(F6, F$6:F$56)</f>
        <v>1</v>
      </c>
      <c r="H6" s="13">
        <f>G6-C6</f>
        <v>0</v>
      </c>
      <c r="I6" s="13">
        <f>G6-E6</f>
        <v>0</v>
      </c>
      <c r="J6" s="13">
        <f>MAX(H6:H56)</f>
        <v>6</v>
      </c>
      <c r="K6" s="13">
        <f>MAX(I6:I56)</f>
        <v>10</v>
      </c>
      <c r="L6" s="13">
        <f>MIN(H6:H56)</f>
        <v>-11</v>
      </c>
      <c r="M6" s="13">
        <f>MIN(I6:I56)</f>
        <v>-16</v>
      </c>
    </row>
    <row r="7" spans="1:13" ht="14.25" x14ac:dyDescent="0.2">
      <c r="A7" s="21" t="s">
        <v>7</v>
      </c>
      <c r="B7" s="22">
        <v>79213.998515275845</v>
      </c>
      <c r="C7" s="22">
        <f t="shared" ref="C7:C56" si="2">RANK(B7, B$6:B$56)</f>
        <v>2</v>
      </c>
      <c r="D7" s="22">
        <v>49828.283311618448</v>
      </c>
      <c r="E7" s="22">
        <f t="shared" si="0"/>
        <v>10</v>
      </c>
      <c r="F7" s="22">
        <v>85616.298607284989</v>
      </c>
      <c r="G7" s="22">
        <f t="shared" si="1"/>
        <v>2</v>
      </c>
      <c r="H7" s="13">
        <f t="shared" ref="H7:H56" si="3">G7-C7</f>
        <v>0</v>
      </c>
      <c r="I7" s="13">
        <f t="shared" ref="I7:I56" si="4">G7-E7</f>
        <v>-8</v>
      </c>
    </row>
    <row r="8" spans="1:13" ht="14.25" x14ac:dyDescent="0.2">
      <c r="A8" s="21" t="s">
        <v>105</v>
      </c>
      <c r="B8" s="22">
        <v>70916.289043253782</v>
      </c>
      <c r="C8" s="22">
        <f t="shared" si="2"/>
        <v>3</v>
      </c>
      <c r="D8" s="22">
        <v>52488.719873979026</v>
      </c>
      <c r="E8" s="22">
        <f t="shared" si="0"/>
        <v>8</v>
      </c>
      <c r="F8" s="22">
        <v>84381.251604754914</v>
      </c>
      <c r="G8" s="22">
        <f t="shared" si="1"/>
        <v>3</v>
      </c>
      <c r="H8" s="13">
        <f t="shared" si="3"/>
        <v>0</v>
      </c>
      <c r="I8" s="13">
        <f t="shared" si="4"/>
        <v>-5</v>
      </c>
    </row>
    <row r="9" spans="1:13" ht="14.25" x14ac:dyDescent="0.2">
      <c r="A9" s="21" t="s">
        <v>73</v>
      </c>
      <c r="B9" s="22">
        <v>70477.453732555019</v>
      </c>
      <c r="C9" s="22">
        <f t="shared" si="2"/>
        <v>4</v>
      </c>
      <c r="D9" s="22">
        <v>56448.596968674785</v>
      </c>
      <c r="E9" s="22">
        <f t="shared" si="0"/>
        <v>4</v>
      </c>
      <c r="F9" s="22">
        <v>77819.6098498059</v>
      </c>
      <c r="G9" s="22">
        <f t="shared" si="1"/>
        <v>5</v>
      </c>
      <c r="H9" s="13">
        <f t="shared" si="3"/>
        <v>1</v>
      </c>
      <c r="I9" s="13">
        <f t="shared" si="4"/>
        <v>1</v>
      </c>
    </row>
    <row r="10" spans="1:13" ht="14.25" x14ac:dyDescent="0.2">
      <c r="A10" s="21" t="s">
        <v>17</v>
      </c>
      <c r="B10" s="22">
        <v>66811.926535234612</v>
      </c>
      <c r="C10" s="22">
        <f t="shared" si="2"/>
        <v>5</v>
      </c>
      <c r="D10" s="22">
        <v>60247.22652155906</v>
      </c>
      <c r="E10" s="22">
        <f t="shared" si="0"/>
        <v>2</v>
      </c>
      <c r="F10" s="22">
        <v>82367.473116108275</v>
      </c>
      <c r="G10" s="22">
        <f t="shared" si="1"/>
        <v>4</v>
      </c>
      <c r="H10" s="13">
        <f t="shared" si="3"/>
        <v>-1</v>
      </c>
      <c r="I10" s="13">
        <f t="shared" si="4"/>
        <v>2</v>
      </c>
    </row>
    <row r="11" spans="1:13" ht="14.25" x14ac:dyDescent="0.2">
      <c r="A11" s="21" t="s">
        <v>69</v>
      </c>
      <c r="B11" s="22">
        <v>66556.445006022142</v>
      </c>
      <c r="C11" s="22">
        <f t="shared" si="2"/>
        <v>6</v>
      </c>
      <c r="D11" s="22">
        <v>54115.432441090081</v>
      </c>
      <c r="E11" s="22">
        <f t="shared" si="0"/>
        <v>6</v>
      </c>
      <c r="F11" s="22">
        <v>74663.179300470234</v>
      </c>
      <c r="G11" s="22">
        <f t="shared" si="1"/>
        <v>6</v>
      </c>
      <c r="H11" s="13">
        <f t="shared" si="3"/>
        <v>0</v>
      </c>
      <c r="I11" s="13">
        <f t="shared" si="4"/>
        <v>0</v>
      </c>
    </row>
    <row r="12" spans="1:13" ht="14.25" x14ac:dyDescent="0.2">
      <c r="A12" s="21" t="s">
        <v>47</v>
      </c>
      <c r="B12" s="22">
        <v>64450.905668008396</v>
      </c>
      <c r="C12" s="22">
        <f t="shared" si="2"/>
        <v>7</v>
      </c>
      <c r="D12" s="22">
        <v>56705.692503803708</v>
      </c>
      <c r="E12" s="22">
        <f t="shared" si="0"/>
        <v>3</v>
      </c>
      <c r="F12" s="22">
        <v>73829.508508994084</v>
      </c>
      <c r="G12" s="22">
        <f t="shared" si="1"/>
        <v>8</v>
      </c>
      <c r="H12" s="13">
        <f t="shared" si="3"/>
        <v>1</v>
      </c>
      <c r="I12" s="13">
        <f t="shared" si="4"/>
        <v>5</v>
      </c>
    </row>
    <row r="13" spans="1:13" ht="14.25" x14ac:dyDescent="0.2">
      <c r="A13" s="21" t="s">
        <v>19</v>
      </c>
      <c r="B13" s="22">
        <v>64447.187414130749</v>
      </c>
      <c r="C13" s="22">
        <f t="shared" si="2"/>
        <v>8</v>
      </c>
      <c r="D13" s="22">
        <v>44029.278414815526</v>
      </c>
      <c r="E13" s="22">
        <f t="shared" si="0"/>
        <v>23</v>
      </c>
      <c r="F13" s="22">
        <v>74623.951577377185</v>
      </c>
      <c r="G13" s="22">
        <f t="shared" si="1"/>
        <v>7</v>
      </c>
      <c r="H13" s="13">
        <f>G13-C13</f>
        <v>-1</v>
      </c>
      <c r="I13" s="20">
        <f>G13-E13</f>
        <v>-16</v>
      </c>
      <c r="J13" s="18" t="s">
        <v>121</v>
      </c>
    </row>
    <row r="14" spans="1:13" ht="14.25" x14ac:dyDescent="0.2">
      <c r="A14" s="21" t="s">
        <v>65</v>
      </c>
      <c r="B14" s="22">
        <v>59029.802844801619</v>
      </c>
      <c r="C14" s="22">
        <f t="shared" si="2"/>
        <v>9</v>
      </c>
      <c r="D14" s="22">
        <v>54952.0526048018</v>
      </c>
      <c r="E14" s="22">
        <f t="shared" si="0"/>
        <v>5</v>
      </c>
      <c r="F14" s="22">
        <v>73115.108312962038</v>
      </c>
      <c r="G14" s="22">
        <f t="shared" si="1"/>
        <v>9</v>
      </c>
      <c r="H14" s="13">
        <f t="shared" si="3"/>
        <v>0</v>
      </c>
      <c r="I14" s="13">
        <f t="shared" si="4"/>
        <v>4</v>
      </c>
    </row>
    <row r="15" spans="1:13" ht="14.25" x14ac:dyDescent="0.2">
      <c r="A15" s="21" t="s">
        <v>99</v>
      </c>
      <c r="B15" s="22">
        <v>56639.454882781123</v>
      </c>
      <c r="C15" s="22">
        <f t="shared" si="2"/>
        <v>10</v>
      </c>
      <c r="D15" s="22">
        <v>47043.327458325432</v>
      </c>
      <c r="E15" s="22">
        <f t="shared" si="0"/>
        <v>14</v>
      </c>
      <c r="F15" s="22">
        <v>64137.148521707655</v>
      </c>
      <c r="G15" s="22">
        <f t="shared" si="1"/>
        <v>12</v>
      </c>
      <c r="H15" s="13">
        <f t="shared" si="3"/>
        <v>2</v>
      </c>
      <c r="I15" s="13">
        <f t="shared" si="4"/>
        <v>-2</v>
      </c>
    </row>
    <row r="16" spans="1:13" ht="14.25" x14ac:dyDescent="0.2">
      <c r="A16" s="21" t="s">
        <v>45</v>
      </c>
      <c r="B16" s="22">
        <v>56166.957512393019</v>
      </c>
      <c r="C16" s="22">
        <f t="shared" si="2"/>
        <v>11</v>
      </c>
      <c r="D16" s="22">
        <v>53661.69416488531</v>
      </c>
      <c r="E16" s="22">
        <f t="shared" si="0"/>
        <v>7</v>
      </c>
      <c r="F16" s="22">
        <v>71708.920951309381</v>
      </c>
      <c r="G16" s="22">
        <f t="shared" si="1"/>
        <v>10</v>
      </c>
      <c r="H16" s="13">
        <f t="shared" si="3"/>
        <v>-1</v>
      </c>
      <c r="I16" s="13">
        <f t="shared" si="4"/>
        <v>3</v>
      </c>
    </row>
    <row r="17" spans="1:10" ht="14.25" x14ac:dyDescent="0.2">
      <c r="A17" s="21" t="s">
        <v>13</v>
      </c>
      <c r="B17" s="22">
        <v>55863.699130132598</v>
      </c>
      <c r="C17" s="22">
        <f t="shared" si="2"/>
        <v>12</v>
      </c>
      <c r="D17" s="22">
        <v>47453.362531324397</v>
      </c>
      <c r="E17" s="22">
        <f t="shared" si="0"/>
        <v>12</v>
      </c>
      <c r="F17" s="22">
        <v>61914.944706337265</v>
      </c>
      <c r="G17" s="22">
        <f t="shared" si="1"/>
        <v>15</v>
      </c>
      <c r="H17" s="13">
        <f t="shared" si="3"/>
        <v>3</v>
      </c>
      <c r="I17" s="13">
        <f t="shared" si="4"/>
        <v>3</v>
      </c>
    </row>
    <row r="18" spans="1:10" ht="14.25" x14ac:dyDescent="0.2">
      <c r="A18" s="21" t="s">
        <v>91</v>
      </c>
      <c r="B18" s="22">
        <v>55616.819900439783</v>
      </c>
      <c r="C18" s="22">
        <f t="shared" si="2"/>
        <v>13</v>
      </c>
      <c r="D18" s="22">
        <v>43273.561512990251</v>
      </c>
      <c r="E18" s="22">
        <f t="shared" si="0"/>
        <v>26</v>
      </c>
      <c r="F18" s="22">
        <v>61556.293605756102</v>
      </c>
      <c r="G18" s="22">
        <f t="shared" si="1"/>
        <v>18</v>
      </c>
      <c r="H18" s="13">
        <f t="shared" si="3"/>
        <v>5</v>
      </c>
      <c r="I18" s="13">
        <f t="shared" si="4"/>
        <v>-8</v>
      </c>
    </row>
    <row r="19" spans="1:10" ht="14.25" x14ac:dyDescent="0.2">
      <c r="A19" s="21" t="s">
        <v>59</v>
      </c>
      <c r="B19" s="22">
        <v>55414.505328680563</v>
      </c>
      <c r="C19" s="22">
        <f t="shared" si="2"/>
        <v>14</v>
      </c>
      <c r="D19" s="22">
        <v>45910.127322455912</v>
      </c>
      <c r="E19" s="22">
        <f t="shared" si="0"/>
        <v>18</v>
      </c>
      <c r="F19" s="22">
        <v>62347.026852238581</v>
      </c>
      <c r="G19" s="22">
        <f t="shared" si="1"/>
        <v>14</v>
      </c>
      <c r="H19" s="13">
        <f t="shared" si="3"/>
        <v>0</v>
      </c>
      <c r="I19" s="13">
        <f t="shared" si="4"/>
        <v>-4</v>
      </c>
    </row>
    <row r="20" spans="1:10" ht="14.25" x14ac:dyDescent="0.2">
      <c r="A20" s="21" t="s">
        <v>31</v>
      </c>
      <c r="B20" s="22">
        <v>55171.567475750962</v>
      </c>
      <c r="C20" s="22">
        <f t="shared" si="2"/>
        <v>15</v>
      </c>
      <c r="D20" s="22">
        <v>45984.063072925543</v>
      </c>
      <c r="E20" s="22">
        <f t="shared" si="0"/>
        <v>17</v>
      </c>
      <c r="F20" s="22">
        <v>61559.114829182014</v>
      </c>
      <c r="G20" s="22">
        <f t="shared" si="1"/>
        <v>17</v>
      </c>
      <c r="H20" s="13">
        <f t="shared" si="3"/>
        <v>2</v>
      </c>
      <c r="I20" s="13">
        <f t="shared" si="4"/>
        <v>0</v>
      </c>
    </row>
    <row r="21" spans="1:10" ht="14.25" x14ac:dyDescent="0.2">
      <c r="A21" s="21" t="s">
        <v>51</v>
      </c>
      <c r="B21" s="22">
        <v>54974.597235728615</v>
      </c>
      <c r="C21" s="22">
        <f t="shared" si="2"/>
        <v>16</v>
      </c>
      <c r="D21" s="22">
        <v>47381.217328646831</v>
      </c>
      <c r="E21" s="22">
        <f t="shared" si="0"/>
        <v>13</v>
      </c>
      <c r="F21" s="22">
        <v>61334.277288614394</v>
      </c>
      <c r="G21" s="22">
        <f t="shared" si="1"/>
        <v>19</v>
      </c>
      <c r="H21" s="13">
        <f t="shared" si="3"/>
        <v>3</v>
      </c>
      <c r="I21" s="13">
        <f t="shared" si="4"/>
        <v>6</v>
      </c>
    </row>
    <row r="22" spans="1:10" ht="14.25" x14ac:dyDescent="0.2">
      <c r="A22" s="21" t="s">
        <v>41</v>
      </c>
      <c r="B22" s="22">
        <v>54475.190970324606</v>
      </c>
      <c r="C22" s="22">
        <f t="shared" si="2"/>
        <v>17</v>
      </c>
      <c r="D22" s="22">
        <v>40618.744503620575</v>
      </c>
      <c r="E22" s="22">
        <f t="shared" si="0"/>
        <v>30</v>
      </c>
      <c r="F22" s="22">
        <v>58288.9334888925</v>
      </c>
      <c r="G22" s="22">
        <f t="shared" si="1"/>
        <v>23</v>
      </c>
      <c r="H22" s="20">
        <f t="shared" si="3"/>
        <v>6</v>
      </c>
      <c r="I22" s="13">
        <f t="shared" si="4"/>
        <v>-7</v>
      </c>
      <c r="J22" s="18" t="s">
        <v>121</v>
      </c>
    </row>
    <row r="23" spans="1:10" ht="14.25" x14ac:dyDescent="0.2">
      <c r="A23" s="21" t="s">
        <v>97</v>
      </c>
      <c r="B23" s="22">
        <v>54315.199599504856</v>
      </c>
      <c r="C23" s="22">
        <f t="shared" si="2"/>
        <v>18</v>
      </c>
      <c r="D23" s="22">
        <v>48719.538077029596</v>
      </c>
      <c r="E23" s="22">
        <f t="shared" si="0"/>
        <v>11</v>
      </c>
      <c r="F23" s="22">
        <v>64390.409103886021</v>
      </c>
      <c r="G23" s="22">
        <f t="shared" si="1"/>
        <v>11</v>
      </c>
      <c r="H23" s="13">
        <f t="shared" si="3"/>
        <v>-7</v>
      </c>
      <c r="I23" s="13">
        <f t="shared" si="4"/>
        <v>0</v>
      </c>
    </row>
    <row r="24" spans="1:10" ht="14.25" x14ac:dyDescent="0.2">
      <c r="A24" s="21" t="s">
        <v>15</v>
      </c>
      <c r="B24" s="22">
        <v>53361.276988007128</v>
      </c>
      <c r="C24" s="22">
        <f t="shared" si="2"/>
        <v>19</v>
      </c>
      <c r="D24" s="22">
        <v>46331.740491041877</v>
      </c>
      <c r="E24" s="22">
        <f t="shared" si="0"/>
        <v>15</v>
      </c>
      <c r="F24" s="22">
        <v>60685.856724770805</v>
      </c>
      <c r="G24" s="22">
        <f t="shared" si="1"/>
        <v>20</v>
      </c>
      <c r="H24" s="13">
        <f t="shared" si="3"/>
        <v>1</v>
      </c>
      <c r="I24" s="13">
        <f t="shared" si="4"/>
        <v>5</v>
      </c>
    </row>
    <row r="25" spans="1:10" ht="14.25" x14ac:dyDescent="0.2">
      <c r="A25" s="21" t="s">
        <v>27</v>
      </c>
      <c r="B25" s="22">
        <v>52181.5137831795</v>
      </c>
      <c r="C25" s="22">
        <f t="shared" si="2"/>
        <v>20</v>
      </c>
      <c r="D25" s="22">
        <v>44506.991603181181</v>
      </c>
      <c r="E25" s="22">
        <f t="shared" si="0"/>
        <v>21</v>
      </c>
      <c r="F25" s="22">
        <v>57897.806743167654</v>
      </c>
      <c r="G25" s="22">
        <f t="shared" si="1"/>
        <v>24</v>
      </c>
      <c r="H25" s="13">
        <f t="shared" si="3"/>
        <v>4</v>
      </c>
      <c r="I25" s="13">
        <f t="shared" si="4"/>
        <v>3</v>
      </c>
    </row>
    <row r="26" spans="1:10" ht="14.25" x14ac:dyDescent="0.2">
      <c r="A26" s="21" t="s">
        <v>79</v>
      </c>
      <c r="B26" s="22">
        <v>52150.190044348383</v>
      </c>
      <c r="C26" s="22">
        <f t="shared" si="2"/>
        <v>21</v>
      </c>
      <c r="D26" s="22">
        <v>39262.280947634135</v>
      </c>
      <c r="E26" s="22">
        <f t="shared" si="0"/>
        <v>34</v>
      </c>
      <c r="F26" s="22">
        <v>59409.09504730656</v>
      </c>
      <c r="G26" s="22">
        <f t="shared" si="1"/>
        <v>21</v>
      </c>
      <c r="H26" s="13">
        <f t="shared" si="3"/>
        <v>0</v>
      </c>
      <c r="I26" s="13">
        <f t="shared" si="4"/>
        <v>-13</v>
      </c>
    </row>
    <row r="27" spans="1:10" ht="14.25" x14ac:dyDescent="0.2">
      <c r="A27" s="21" t="s">
        <v>35</v>
      </c>
      <c r="B27" s="22">
        <v>51935.699401402519</v>
      </c>
      <c r="C27" s="22">
        <f t="shared" si="2"/>
        <v>22</v>
      </c>
      <c r="D27" s="22">
        <v>44026.500023095541</v>
      </c>
      <c r="E27" s="22">
        <f t="shared" si="0"/>
        <v>24</v>
      </c>
      <c r="F27" s="22">
        <v>57474.903925787185</v>
      </c>
      <c r="G27" s="22">
        <f t="shared" si="1"/>
        <v>25</v>
      </c>
      <c r="H27" s="13">
        <f t="shared" si="3"/>
        <v>3</v>
      </c>
      <c r="I27" s="13">
        <f t="shared" si="4"/>
        <v>1</v>
      </c>
    </row>
    <row r="28" spans="1:10" ht="14.25" x14ac:dyDescent="0.2">
      <c r="A28" s="21" t="s">
        <v>87</v>
      </c>
      <c r="B28" s="22">
        <v>51811.115084345911</v>
      </c>
      <c r="C28" s="22">
        <f t="shared" si="2"/>
        <v>23</v>
      </c>
      <c r="D28" s="22">
        <v>45713.861096244815</v>
      </c>
      <c r="E28" s="22">
        <f t="shared" si="0"/>
        <v>19</v>
      </c>
      <c r="F28" s="22">
        <v>61612.882400516464</v>
      </c>
      <c r="G28" s="22">
        <f t="shared" si="1"/>
        <v>16</v>
      </c>
      <c r="H28" s="13">
        <f t="shared" si="3"/>
        <v>-7</v>
      </c>
      <c r="I28" s="13">
        <f t="shared" si="4"/>
        <v>-3</v>
      </c>
    </row>
    <row r="29" spans="1:10" ht="14.25" x14ac:dyDescent="0.2">
      <c r="A29" s="21" t="s">
        <v>63</v>
      </c>
      <c r="B29" s="22">
        <v>50343.828129850583</v>
      </c>
      <c r="C29" s="22">
        <f t="shared" si="2"/>
        <v>24</v>
      </c>
      <c r="D29" s="22">
        <v>50090.512887686848</v>
      </c>
      <c r="E29" s="22">
        <f t="shared" si="0"/>
        <v>9</v>
      </c>
      <c r="F29" s="22">
        <v>62724.692175013894</v>
      </c>
      <c r="G29" s="22">
        <f t="shared" si="1"/>
        <v>13</v>
      </c>
      <c r="H29" s="20">
        <f t="shared" si="3"/>
        <v>-11</v>
      </c>
      <c r="I29" s="13">
        <f t="shared" si="4"/>
        <v>4</v>
      </c>
      <c r="J29" s="18" t="s">
        <v>122</v>
      </c>
    </row>
    <row r="30" spans="1:10" ht="14.25" x14ac:dyDescent="0.2">
      <c r="A30" s="21" t="s">
        <v>83</v>
      </c>
      <c r="B30" s="22">
        <v>48887.357039756564</v>
      </c>
      <c r="C30" s="22">
        <f t="shared" si="2"/>
        <v>25</v>
      </c>
      <c r="D30" s="22">
        <v>46257.768315858826</v>
      </c>
      <c r="E30" s="22">
        <f t="shared" si="0"/>
        <v>16</v>
      </c>
      <c r="F30" s="22">
        <v>59010.101952599856</v>
      </c>
      <c r="G30" s="22">
        <f t="shared" si="1"/>
        <v>22</v>
      </c>
      <c r="H30" s="13">
        <f t="shared" si="3"/>
        <v>-3</v>
      </c>
      <c r="I30" s="13">
        <f t="shared" si="4"/>
        <v>6</v>
      </c>
    </row>
    <row r="31" spans="1:10" ht="14.25" x14ac:dyDescent="0.2">
      <c r="A31" s="21" t="s">
        <v>37</v>
      </c>
      <c r="B31" s="22">
        <v>48664.457076722902</v>
      </c>
      <c r="C31" s="22">
        <f t="shared" si="2"/>
        <v>26</v>
      </c>
      <c r="D31" s="22">
        <v>43372.057985276719</v>
      </c>
      <c r="E31" s="22">
        <f t="shared" si="0"/>
        <v>25</v>
      </c>
      <c r="F31" s="22">
        <v>56674.354145406716</v>
      </c>
      <c r="G31" s="22">
        <f t="shared" si="1"/>
        <v>26</v>
      </c>
      <c r="H31" s="13">
        <f t="shared" si="3"/>
        <v>0</v>
      </c>
      <c r="I31" s="13">
        <f t="shared" si="4"/>
        <v>1</v>
      </c>
    </row>
    <row r="32" spans="1:10" ht="14.25" x14ac:dyDescent="0.2">
      <c r="A32" s="21" t="s">
        <v>81</v>
      </c>
      <c r="B32" s="22">
        <v>48530.203542341245</v>
      </c>
      <c r="C32" s="22">
        <f t="shared" si="2"/>
        <v>27</v>
      </c>
      <c r="D32" s="22">
        <v>45580.762807422645</v>
      </c>
      <c r="E32" s="22">
        <f t="shared" si="0"/>
        <v>20</v>
      </c>
      <c r="F32" s="22">
        <v>56499.052613633095</v>
      </c>
      <c r="G32" s="22">
        <f t="shared" si="1"/>
        <v>27</v>
      </c>
      <c r="H32" s="13">
        <f t="shared" si="3"/>
        <v>0</v>
      </c>
      <c r="I32" s="13">
        <f t="shared" si="4"/>
        <v>7</v>
      </c>
    </row>
    <row r="33" spans="1:9" ht="14.25" x14ac:dyDescent="0.2">
      <c r="A33" s="21" t="s">
        <v>103</v>
      </c>
      <c r="B33" s="22">
        <v>47689.839232271319</v>
      </c>
      <c r="C33" s="22">
        <f t="shared" si="2"/>
        <v>28</v>
      </c>
      <c r="D33" s="22">
        <v>42460.879247303455</v>
      </c>
      <c r="E33" s="22">
        <f t="shared" si="0"/>
        <v>27</v>
      </c>
      <c r="F33" s="22">
        <v>53696.327080304232</v>
      </c>
      <c r="G33" s="22">
        <f t="shared" si="1"/>
        <v>29</v>
      </c>
      <c r="H33" s="13">
        <f t="shared" si="3"/>
        <v>1</v>
      </c>
      <c r="I33" s="13">
        <f t="shared" si="4"/>
        <v>2</v>
      </c>
    </row>
    <row r="34" spans="1:9" ht="14.25" x14ac:dyDescent="0.2">
      <c r="A34" s="21" t="s">
        <v>75</v>
      </c>
      <c r="B34" s="22">
        <v>46958.28433697368</v>
      </c>
      <c r="C34" s="22">
        <f t="shared" si="2"/>
        <v>29</v>
      </c>
      <c r="D34" s="22">
        <v>40260.834226637126</v>
      </c>
      <c r="E34" s="22">
        <f t="shared" si="0"/>
        <v>31</v>
      </c>
      <c r="F34" s="22">
        <v>52440.401932568027</v>
      </c>
      <c r="G34" s="22">
        <f t="shared" si="1"/>
        <v>32</v>
      </c>
      <c r="H34" s="13">
        <f t="shared" si="3"/>
        <v>3</v>
      </c>
      <c r="I34" s="13">
        <f t="shared" si="4"/>
        <v>1</v>
      </c>
    </row>
    <row r="35" spans="1:9" ht="14.25" x14ac:dyDescent="0.2">
      <c r="A35" s="21" t="s">
        <v>33</v>
      </c>
      <c r="B35" s="22">
        <v>45936.768719481064</v>
      </c>
      <c r="C35" s="22">
        <f t="shared" si="2"/>
        <v>30</v>
      </c>
      <c r="D35" s="22">
        <v>38138.829681946801</v>
      </c>
      <c r="E35" s="22">
        <f t="shared" si="0"/>
        <v>40</v>
      </c>
      <c r="F35" s="22">
        <v>52603.087588916205</v>
      </c>
      <c r="G35" s="22">
        <f t="shared" si="1"/>
        <v>31</v>
      </c>
      <c r="H35" s="13">
        <f t="shared" si="3"/>
        <v>1</v>
      </c>
      <c r="I35" s="13">
        <f t="shared" si="4"/>
        <v>-9</v>
      </c>
    </row>
    <row r="36" spans="1:9" ht="14.25" x14ac:dyDescent="0.2">
      <c r="A36" s="21" t="s">
        <v>71</v>
      </c>
      <c r="B36" s="22">
        <v>45705.154175937772</v>
      </c>
      <c r="C36" s="22">
        <f t="shared" si="2"/>
        <v>31</v>
      </c>
      <c r="D36" s="22">
        <v>38523.437016929631</v>
      </c>
      <c r="E36" s="22">
        <f t="shared" si="0"/>
        <v>39</v>
      </c>
      <c r="F36" s="22">
        <v>50709.894603947287</v>
      </c>
      <c r="G36" s="22">
        <f t="shared" si="1"/>
        <v>36</v>
      </c>
      <c r="H36" s="13">
        <f t="shared" si="3"/>
        <v>5</v>
      </c>
      <c r="I36" s="13">
        <f t="shared" si="4"/>
        <v>-3</v>
      </c>
    </row>
    <row r="37" spans="1:9" ht="14.25" x14ac:dyDescent="0.2">
      <c r="A37" s="21" t="s">
        <v>61</v>
      </c>
      <c r="B37" s="22">
        <v>45284.931011322864</v>
      </c>
      <c r="C37" s="22">
        <f t="shared" si="2"/>
        <v>32</v>
      </c>
      <c r="D37" s="22">
        <v>39163.575312322057</v>
      </c>
      <c r="E37" s="22">
        <f t="shared" si="0"/>
        <v>35</v>
      </c>
      <c r="F37" s="22">
        <v>54137.318403396101</v>
      </c>
      <c r="G37" s="22">
        <f t="shared" si="1"/>
        <v>28</v>
      </c>
      <c r="H37" s="13">
        <f t="shared" si="3"/>
        <v>-4</v>
      </c>
      <c r="I37" s="13">
        <f t="shared" si="4"/>
        <v>-7</v>
      </c>
    </row>
    <row r="38" spans="1:9" ht="14.25" x14ac:dyDescent="0.2">
      <c r="A38" s="21" t="s">
        <v>95</v>
      </c>
      <c r="B38" s="22">
        <v>45283.549330602815</v>
      </c>
      <c r="C38" s="22">
        <f t="shared" si="2"/>
        <v>33</v>
      </c>
      <c r="D38" s="22">
        <v>44438.514658688109</v>
      </c>
      <c r="E38" s="22">
        <f t="shared" ref="E38:E56" si="5">RANK(D38, D$6:D$56)</f>
        <v>22</v>
      </c>
      <c r="F38" s="22">
        <v>53537.001745975722</v>
      </c>
      <c r="G38" s="22">
        <f t="shared" ref="G38:G56" si="6">RANK(F38, F$6:F$56)</f>
        <v>30</v>
      </c>
      <c r="H38" s="13">
        <f t="shared" si="3"/>
        <v>-3</v>
      </c>
      <c r="I38" s="13">
        <f t="shared" si="4"/>
        <v>8</v>
      </c>
    </row>
    <row r="39" spans="1:9" ht="14.25" x14ac:dyDescent="0.2">
      <c r="A39" s="21" t="s">
        <v>93</v>
      </c>
      <c r="B39" s="22">
        <v>44846.630128600031</v>
      </c>
      <c r="C39" s="22">
        <f t="shared" si="2"/>
        <v>34</v>
      </c>
      <c r="D39" s="22">
        <v>35885.793967471574</v>
      </c>
      <c r="E39" s="22">
        <f t="shared" si="5"/>
        <v>45</v>
      </c>
      <c r="F39" s="22">
        <v>51472.304885638463</v>
      </c>
      <c r="G39" s="22">
        <f t="shared" si="6"/>
        <v>33</v>
      </c>
      <c r="H39" s="13">
        <f t="shared" si="3"/>
        <v>-1</v>
      </c>
      <c r="I39" s="13">
        <f t="shared" si="4"/>
        <v>-12</v>
      </c>
    </row>
    <row r="40" spans="1:9" ht="14.25" x14ac:dyDescent="0.2">
      <c r="A40" s="21" t="s">
        <v>77</v>
      </c>
      <c r="B40" s="22">
        <v>44391.609564802537</v>
      </c>
      <c r="C40" s="22">
        <f t="shared" si="2"/>
        <v>35</v>
      </c>
      <c r="D40" s="22">
        <v>41409.703734383271</v>
      </c>
      <c r="E40" s="22">
        <f t="shared" si="5"/>
        <v>28</v>
      </c>
      <c r="F40" s="22">
        <v>51181.594413366824</v>
      </c>
      <c r="G40" s="22">
        <f t="shared" si="6"/>
        <v>34</v>
      </c>
      <c r="H40" s="13">
        <f t="shared" si="3"/>
        <v>-1</v>
      </c>
      <c r="I40" s="13">
        <f t="shared" si="4"/>
        <v>6</v>
      </c>
    </row>
    <row r="41" spans="1:9" ht="14.25" x14ac:dyDescent="0.2">
      <c r="A41" s="21" t="s">
        <v>55</v>
      </c>
      <c r="B41" s="22">
        <v>44283.050713485311</v>
      </c>
      <c r="C41" s="22">
        <f t="shared" si="2"/>
        <v>36</v>
      </c>
      <c r="D41" s="22">
        <v>39949.986117541252</v>
      </c>
      <c r="E41" s="22">
        <f t="shared" si="5"/>
        <v>32</v>
      </c>
      <c r="F41" s="22">
        <v>50909.859667604782</v>
      </c>
      <c r="G41" s="22">
        <f t="shared" si="6"/>
        <v>35</v>
      </c>
      <c r="H41" s="13">
        <f t="shared" si="3"/>
        <v>-1</v>
      </c>
      <c r="I41" s="13">
        <f t="shared" si="4"/>
        <v>3</v>
      </c>
    </row>
    <row r="42" spans="1:9" ht="14.25" x14ac:dyDescent="0.2">
      <c r="A42" s="21" t="s">
        <v>25</v>
      </c>
      <c r="B42" s="22">
        <v>44234.217024388745</v>
      </c>
      <c r="C42" s="22">
        <f t="shared" si="2"/>
        <v>37</v>
      </c>
      <c r="D42" s="22">
        <v>37212.84906317525</v>
      </c>
      <c r="E42" s="22">
        <f t="shared" si="5"/>
        <v>41</v>
      </c>
      <c r="F42" s="22">
        <v>48861.178665809137</v>
      </c>
      <c r="G42" s="22">
        <f t="shared" si="6"/>
        <v>38</v>
      </c>
      <c r="H42" s="13">
        <f t="shared" si="3"/>
        <v>1</v>
      </c>
      <c r="I42" s="13">
        <f t="shared" si="4"/>
        <v>-3</v>
      </c>
    </row>
    <row r="43" spans="1:9" ht="14.25" x14ac:dyDescent="0.2">
      <c r="A43" s="21" t="s">
        <v>89</v>
      </c>
      <c r="B43" s="22">
        <v>43395.051890085299</v>
      </c>
      <c r="C43" s="22">
        <f t="shared" si="2"/>
        <v>38</v>
      </c>
      <c r="D43" s="22">
        <v>38993.633603939626</v>
      </c>
      <c r="E43" s="22">
        <f t="shared" si="5"/>
        <v>37</v>
      </c>
      <c r="F43" s="22">
        <v>48200.784109272216</v>
      </c>
      <c r="G43" s="22">
        <f t="shared" si="6"/>
        <v>40</v>
      </c>
      <c r="H43" s="13">
        <f t="shared" si="3"/>
        <v>2</v>
      </c>
      <c r="I43" s="13">
        <f t="shared" si="4"/>
        <v>3</v>
      </c>
    </row>
    <row r="44" spans="1:9" ht="14.25" x14ac:dyDescent="0.2">
      <c r="A44" s="21" t="s">
        <v>67</v>
      </c>
      <c r="B44" s="22">
        <v>42296.999623118834</v>
      </c>
      <c r="C44" s="22">
        <f t="shared" si="2"/>
        <v>39</v>
      </c>
      <c r="D44" s="22">
        <v>35770.920021596343</v>
      </c>
      <c r="E44" s="22">
        <f t="shared" si="5"/>
        <v>47</v>
      </c>
      <c r="F44" s="22">
        <v>47390.855501074533</v>
      </c>
      <c r="G44" s="22">
        <f t="shared" si="6"/>
        <v>41</v>
      </c>
      <c r="H44" s="13">
        <f t="shared" si="3"/>
        <v>2</v>
      </c>
      <c r="I44" s="13">
        <f t="shared" si="4"/>
        <v>-6</v>
      </c>
    </row>
    <row r="45" spans="1:9" ht="14.25" x14ac:dyDescent="0.2">
      <c r="A45" s="21" t="s">
        <v>49</v>
      </c>
      <c r="B45" s="22">
        <v>42004.439785659939</v>
      </c>
      <c r="C45" s="22">
        <f t="shared" si="2"/>
        <v>40</v>
      </c>
      <c r="D45" s="22">
        <v>38581.439206909388</v>
      </c>
      <c r="E45" s="22">
        <f t="shared" si="5"/>
        <v>38</v>
      </c>
      <c r="F45" s="22">
        <v>47226.351564650082</v>
      </c>
      <c r="G45" s="22">
        <f t="shared" si="6"/>
        <v>42</v>
      </c>
      <c r="H45" s="13">
        <f t="shared" si="3"/>
        <v>2</v>
      </c>
      <c r="I45" s="13">
        <f t="shared" si="4"/>
        <v>4</v>
      </c>
    </row>
    <row r="46" spans="1:9" ht="14.25" x14ac:dyDescent="0.2">
      <c r="A46" s="21" t="s">
        <v>57</v>
      </c>
      <c r="B46" s="22">
        <v>41726.484145010501</v>
      </c>
      <c r="C46" s="22">
        <f t="shared" si="2"/>
        <v>41</v>
      </c>
      <c r="D46" s="22">
        <v>39155.860720038283</v>
      </c>
      <c r="E46" s="22">
        <f t="shared" si="5"/>
        <v>36</v>
      </c>
      <c r="F46" s="22">
        <v>48572.555492214517</v>
      </c>
      <c r="G46" s="22">
        <f t="shared" si="6"/>
        <v>39</v>
      </c>
      <c r="H46" s="13">
        <f t="shared" si="3"/>
        <v>-2</v>
      </c>
      <c r="I46" s="13">
        <f t="shared" si="4"/>
        <v>3</v>
      </c>
    </row>
    <row r="47" spans="1:9" ht="14.25" x14ac:dyDescent="0.2">
      <c r="A47" s="21" t="s">
        <v>9</v>
      </c>
      <c r="B47" s="22">
        <v>40818.341419645658</v>
      </c>
      <c r="C47" s="22">
        <f t="shared" si="2"/>
        <v>42</v>
      </c>
      <c r="D47" s="22">
        <v>36612.228579537958</v>
      </c>
      <c r="E47" s="22">
        <f t="shared" si="5"/>
        <v>42</v>
      </c>
      <c r="F47" s="22">
        <v>46407.093268917517</v>
      </c>
      <c r="G47" s="22">
        <f t="shared" si="6"/>
        <v>45</v>
      </c>
      <c r="H47" s="13">
        <f t="shared" si="3"/>
        <v>3</v>
      </c>
      <c r="I47" s="13">
        <f t="shared" si="4"/>
        <v>3</v>
      </c>
    </row>
    <row r="48" spans="1:9" ht="14.25" x14ac:dyDescent="0.2">
      <c r="A48" s="21" t="s">
        <v>39</v>
      </c>
      <c r="B48" s="22">
        <v>40791.112257628556</v>
      </c>
      <c r="C48" s="22">
        <f t="shared" si="2"/>
        <v>43</v>
      </c>
      <c r="D48" s="22">
        <v>35851.178940808117</v>
      </c>
      <c r="E48" s="22">
        <f t="shared" si="5"/>
        <v>46</v>
      </c>
      <c r="F48" s="22">
        <v>45680.180759128983</v>
      </c>
      <c r="G48" s="22">
        <f t="shared" si="6"/>
        <v>46</v>
      </c>
      <c r="H48" s="13">
        <f t="shared" si="3"/>
        <v>3</v>
      </c>
      <c r="I48" s="13">
        <f t="shared" si="4"/>
        <v>0</v>
      </c>
    </row>
    <row r="49" spans="1:10" ht="14.25" x14ac:dyDescent="0.2">
      <c r="A49" s="21" t="s">
        <v>43</v>
      </c>
      <c r="B49" s="22">
        <v>40009.268788858193</v>
      </c>
      <c r="C49" s="22">
        <f t="shared" si="2"/>
        <v>44</v>
      </c>
      <c r="D49" s="22">
        <v>39842.221439791996</v>
      </c>
      <c r="E49" s="22">
        <f t="shared" si="5"/>
        <v>33</v>
      </c>
      <c r="F49" s="22">
        <v>46519.878994155843</v>
      </c>
      <c r="G49" s="22">
        <f t="shared" si="6"/>
        <v>43</v>
      </c>
      <c r="H49" s="13">
        <f t="shared" si="3"/>
        <v>-1</v>
      </c>
      <c r="I49" s="20">
        <f t="shared" si="4"/>
        <v>10</v>
      </c>
      <c r="J49" s="18" t="s">
        <v>122</v>
      </c>
    </row>
    <row r="50" spans="1:10" ht="14.25" x14ac:dyDescent="0.2">
      <c r="A50" s="21" t="s">
        <v>23</v>
      </c>
      <c r="B50" s="22">
        <v>39666.43213058704</v>
      </c>
      <c r="C50" s="22">
        <f t="shared" si="2"/>
        <v>45</v>
      </c>
      <c r="D50" s="22">
        <v>41048.153318264493</v>
      </c>
      <c r="E50" s="22">
        <f t="shared" si="5"/>
        <v>29</v>
      </c>
      <c r="F50" s="22">
        <v>50000.12009793365</v>
      </c>
      <c r="G50" s="22">
        <f t="shared" si="6"/>
        <v>37</v>
      </c>
      <c r="H50" s="13">
        <f t="shared" si="3"/>
        <v>-8</v>
      </c>
      <c r="I50" s="13">
        <f t="shared" si="4"/>
        <v>8</v>
      </c>
    </row>
    <row r="51" spans="1:10" ht="14.25" x14ac:dyDescent="0.2">
      <c r="A51" s="21" t="s">
        <v>5</v>
      </c>
      <c r="B51" s="22">
        <v>38772.108718685085</v>
      </c>
      <c r="C51" s="22">
        <f t="shared" si="2"/>
        <v>46</v>
      </c>
      <c r="D51" s="22">
        <v>35908.094382793279</v>
      </c>
      <c r="E51" s="22">
        <f t="shared" si="5"/>
        <v>44</v>
      </c>
      <c r="F51" s="22">
        <v>44773.987390769405</v>
      </c>
      <c r="G51" s="22">
        <f t="shared" si="6"/>
        <v>47</v>
      </c>
      <c r="H51" s="13">
        <f t="shared" si="3"/>
        <v>1</v>
      </c>
      <c r="I51" s="13">
        <f t="shared" si="4"/>
        <v>3</v>
      </c>
    </row>
    <row r="52" spans="1:10" ht="14.25" x14ac:dyDescent="0.2">
      <c r="A52" s="6" t="s">
        <v>11</v>
      </c>
      <c r="B52" s="11">
        <v>38685.972240636307</v>
      </c>
      <c r="C52" s="11">
        <f t="shared" si="2"/>
        <v>47</v>
      </c>
      <c r="D52" s="11">
        <v>36432.091351655792</v>
      </c>
      <c r="E52" s="11">
        <f t="shared" si="5"/>
        <v>43</v>
      </c>
      <c r="F52" s="11">
        <v>46479.539905144942</v>
      </c>
      <c r="G52" s="11">
        <f t="shared" si="6"/>
        <v>44</v>
      </c>
      <c r="H52" s="13">
        <f t="shared" si="3"/>
        <v>-3</v>
      </c>
      <c r="I52" s="13">
        <f t="shared" si="4"/>
        <v>1</v>
      </c>
    </row>
    <row r="53" spans="1:10" ht="14.25" x14ac:dyDescent="0.2">
      <c r="A53" s="6" t="s">
        <v>85</v>
      </c>
      <c r="B53" s="11">
        <v>37326.490143473697</v>
      </c>
      <c r="C53" s="11">
        <f t="shared" si="2"/>
        <v>48</v>
      </c>
      <c r="D53" s="11">
        <v>35344.723219375905</v>
      </c>
      <c r="E53" s="11">
        <f t="shared" si="5"/>
        <v>48</v>
      </c>
      <c r="F53" s="11">
        <v>43243.787791959869</v>
      </c>
      <c r="G53" s="11">
        <f t="shared" si="6"/>
        <v>49</v>
      </c>
      <c r="H53" s="13">
        <f t="shared" si="3"/>
        <v>1</v>
      </c>
      <c r="I53" s="13">
        <f t="shared" si="4"/>
        <v>1</v>
      </c>
    </row>
    <row r="54" spans="1:10" ht="14.25" x14ac:dyDescent="0.2">
      <c r="A54" s="6" t="s">
        <v>101</v>
      </c>
      <c r="B54" s="11">
        <v>37038.653927723906</v>
      </c>
      <c r="C54" s="11">
        <f t="shared" si="2"/>
        <v>49</v>
      </c>
      <c r="D54" s="11">
        <v>35164.44425041756</v>
      </c>
      <c r="E54" s="11">
        <f t="shared" si="5"/>
        <v>49</v>
      </c>
      <c r="F54" s="11">
        <v>43392.713104845119</v>
      </c>
      <c r="G54" s="11">
        <f t="shared" si="6"/>
        <v>48</v>
      </c>
      <c r="H54" s="13">
        <f t="shared" si="3"/>
        <v>-1</v>
      </c>
      <c r="I54" s="13">
        <f t="shared" si="4"/>
        <v>-1</v>
      </c>
    </row>
    <row r="55" spans="1:10" ht="14.25" x14ac:dyDescent="0.2">
      <c r="A55" s="6" t="s">
        <v>29</v>
      </c>
      <c r="B55" s="11">
        <v>36568.262260234827</v>
      </c>
      <c r="C55" s="11">
        <f t="shared" si="2"/>
        <v>50</v>
      </c>
      <c r="D55" s="11">
        <v>35138.779290706188</v>
      </c>
      <c r="E55" s="11">
        <f t="shared" si="5"/>
        <v>50</v>
      </c>
      <c r="F55" s="11">
        <v>42540.510663471461</v>
      </c>
      <c r="G55" s="11">
        <f t="shared" si="6"/>
        <v>50</v>
      </c>
      <c r="H55" s="13">
        <f t="shared" si="3"/>
        <v>0</v>
      </c>
      <c r="I55" s="13">
        <f t="shared" si="4"/>
        <v>0</v>
      </c>
    </row>
    <row r="56" spans="1:10" ht="14.25" x14ac:dyDescent="0.2">
      <c r="A56" s="6" t="s">
        <v>53</v>
      </c>
      <c r="B56" s="11">
        <v>34645.41499521261</v>
      </c>
      <c r="C56" s="11">
        <f t="shared" si="2"/>
        <v>51</v>
      </c>
      <c r="D56" s="11">
        <v>33463.428239092027</v>
      </c>
      <c r="E56" s="11">
        <f t="shared" si="5"/>
        <v>51</v>
      </c>
      <c r="F56" s="11">
        <v>39763.823625778328</v>
      </c>
      <c r="G56" s="11">
        <f t="shared" si="6"/>
        <v>51</v>
      </c>
      <c r="H56" s="13">
        <f t="shared" si="3"/>
        <v>0</v>
      </c>
      <c r="I56" s="13">
        <f t="shared" si="4"/>
        <v>0</v>
      </c>
    </row>
    <row r="57" spans="1:10" ht="15" thickBot="1" x14ac:dyDescent="0.25">
      <c r="A57" s="9" t="s">
        <v>3</v>
      </c>
      <c r="B57" s="12">
        <v>51162.662237088851</v>
      </c>
      <c r="C57" s="10"/>
      <c r="D57" s="12">
        <v>44194.139898935391</v>
      </c>
      <c r="E57" s="12"/>
      <c r="F57" s="12">
        <v>58273.645253331124</v>
      </c>
      <c r="G57" s="10"/>
    </row>
    <row r="58" spans="1:10" ht="27" customHeight="1" x14ac:dyDescent="0.2">
      <c r="A58" s="25" t="s">
        <v>115</v>
      </c>
      <c r="B58" s="25"/>
      <c r="C58" s="25"/>
      <c r="D58" s="25"/>
      <c r="E58" s="25"/>
      <c r="F58" s="25"/>
    </row>
  </sheetData>
  <sortState ref="A4:D54">
    <sortCondition descending="1" ref="B4:B54"/>
  </sortState>
  <mergeCells count="5">
    <mergeCell ref="A58:F58"/>
    <mergeCell ref="A2:G2"/>
    <mergeCell ref="A3:G3"/>
    <mergeCell ref="A1:G1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O2" sqref="O2:O53"/>
    </sheetView>
  </sheetViews>
  <sheetFormatPr defaultRowHeight="12.75" x14ac:dyDescent="0.2"/>
  <cols>
    <col min="2" max="2" width="19.140625" bestFit="1" customWidth="1"/>
    <col min="3" max="3" width="21.5703125" bestFit="1" customWidth="1"/>
    <col min="4" max="15" width="21.42578125" bestFit="1" customWidth="1"/>
  </cols>
  <sheetData>
    <row r="1" spans="1:15" ht="14.25" x14ac:dyDescent="0.2">
      <c r="A1" s="1" t="s">
        <v>0</v>
      </c>
      <c r="B1" s="1" t="s">
        <v>1</v>
      </c>
      <c r="C1">
        <v>2000</v>
      </c>
      <c r="D1">
        <f>C1+1</f>
        <v>2001</v>
      </c>
      <c r="E1">
        <f t="shared" ref="E1:O1" si="0">D1+1</f>
        <v>2002</v>
      </c>
      <c r="F1">
        <f t="shared" si="0"/>
        <v>2003</v>
      </c>
      <c r="G1">
        <f t="shared" si="0"/>
        <v>2004</v>
      </c>
      <c r="H1">
        <f t="shared" si="0"/>
        <v>2005</v>
      </c>
      <c r="I1">
        <f t="shared" si="0"/>
        <v>2006</v>
      </c>
      <c r="J1">
        <f t="shared" si="0"/>
        <v>2007</v>
      </c>
      <c r="K1">
        <f t="shared" si="0"/>
        <v>2008</v>
      </c>
      <c r="L1">
        <f t="shared" si="0"/>
        <v>2009</v>
      </c>
      <c r="M1">
        <f t="shared" si="0"/>
        <v>2010</v>
      </c>
      <c r="N1">
        <f t="shared" si="0"/>
        <v>2011</v>
      </c>
      <c r="O1">
        <f t="shared" si="0"/>
        <v>2012</v>
      </c>
    </row>
    <row r="2" spans="1:15" ht="14.25" x14ac:dyDescent="0.2">
      <c r="A2" s="1" t="s">
        <v>2</v>
      </c>
      <c r="B2" s="1" t="s">
        <v>3</v>
      </c>
      <c r="C2" s="2">
        <v>11622880620000.002</v>
      </c>
      <c r="D2" s="2">
        <v>11789204617000.002</v>
      </c>
      <c r="E2" s="2">
        <v>12032472624000</v>
      </c>
      <c r="F2" s="2">
        <v>12635557724000</v>
      </c>
      <c r="G2" s="2">
        <v>13612965215000</v>
      </c>
      <c r="H2" s="2">
        <v>14726546399000</v>
      </c>
      <c r="I2" s="2">
        <v>15820741222000</v>
      </c>
      <c r="J2" s="2">
        <v>16740550943999.998</v>
      </c>
      <c r="K2" s="2">
        <v>16577718219999.998</v>
      </c>
      <c r="L2" s="2">
        <v>15816534236000</v>
      </c>
      <c r="M2" s="2">
        <v>16415218270000.002</v>
      </c>
      <c r="N2" s="2">
        <v>17241674037000</v>
      </c>
      <c r="O2" s="2">
        <v>18292915406999.996</v>
      </c>
    </row>
    <row r="3" spans="1:15" ht="14.25" x14ac:dyDescent="0.2">
      <c r="A3" s="1" t="s">
        <v>4</v>
      </c>
      <c r="B3" s="1" t="s">
        <v>5</v>
      </c>
      <c r="C3" s="2">
        <v>136344213000.00003</v>
      </c>
      <c r="D3" s="2">
        <v>139393890000.00003</v>
      </c>
      <c r="E3" s="2">
        <v>144067705000.00003</v>
      </c>
      <c r="F3" s="2">
        <v>151622704000.00003</v>
      </c>
      <c r="G3" s="2">
        <v>167095043000</v>
      </c>
      <c r="H3" s="2">
        <v>179231792000</v>
      </c>
      <c r="I3" s="2">
        <v>189911392999.99997</v>
      </c>
      <c r="J3" s="2">
        <v>197770809000</v>
      </c>
      <c r="K3" s="2">
        <v>198835061000.00003</v>
      </c>
      <c r="L3" s="2">
        <v>189780196000</v>
      </c>
      <c r="M3" s="2">
        <v>196893480000</v>
      </c>
      <c r="N3" s="2">
        <v>205047936000.00003</v>
      </c>
      <c r="O3" s="2">
        <v>215901197000.00006</v>
      </c>
    </row>
    <row r="4" spans="1:15" ht="14.25" x14ac:dyDescent="0.2">
      <c r="A4" s="1" t="s">
        <v>6</v>
      </c>
      <c r="B4" s="1" t="s">
        <v>7</v>
      </c>
      <c r="C4" s="2">
        <v>28706912000</v>
      </c>
      <c r="D4" s="2">
        <v>30319364000</v>
      </c>
      <c r="E4" s="2">
        <v>30925157000</v>
      </c>
      <c r="F4" s="2">
        <v>33417578000</v>
      </c>
      <c r="G4" s="2">
        <v>37004275999.999992</v>
      </c>
      <c r="H4" s="2">
        <v>42047857000.000008</v>
      </c>
      <c r="I4" s="2">
        <v>47134616999.999985</v>
      </c>
      <c r="J4" s="2">
        <v>52022696999.999992</v>
      </c>
      <c r="K4" s="2">
        <v>57364019000</v>
      </c>
      <c r="L4" s="2">
        <v>51902818000</v>
      </c>
      <c r="M4" s="2">
        <v>55250846000</v>
      </c>
      <c r="N4" s="2">
        <v>61061930999.999992</v>
      </c>
      <c r="O4" s="2">
        <v>62623956000</v>
      </c>
    </row>
    <row r="5" spans="1:15" ht="14.25" x14ac:dyDescent="0.2">
      <c r="A5" s="1" t="s">
        <v>8</v>
      </c>
      <c r="B5" s="1" t="s">
        <v>9</v>
      </c>
      <c r="C5" s="2">
        <v>188567754999.99997</v>
      </c>
      <c r="D5" s="2">
        <v>190535699999.99997</v>
      </c>
      <c r="E5" s="2">
        <v>197414937000</v>
      </c>
      <c r="F5" s="2">
        <v>212233837000.00003</v>
      </c>
      <c r="G5" s="2">
        <v>229589111000</v>
      </c>
      <c r="H5" s="2">
        <v>261196746000.00003</v>
      </c>
      <c r="I5" s="2">
        <v>286887373000</v>
      </c>
      <c r="J5" s="2">
        <v>304266073000</v>
      </c>
      <c r="K5" s="2">
        <v>290976185000</v>
      </c>
      <c r="L5" s="2">
        <v>267122555999.99997</v>
      </c>
      <c r="M5" s="2">
        <v>272101601999.99997</v>
      </c>
      <c r="N5" s="2">
        <v>286550974000</v>
      </c>
      <c r="O5" s="2">
        <v>304117516000.00006</v>
      </c>
    </row>
    <row r="6" spans="1:15" ht="14.25" x14ac:dyDescent="0.2">
      <c r="A6" s="1" t="s">
        <v>10</v>
      </c>
      <c r="B6" s="1" t="s">
        <v>11</v>
      </c>
      <c r="C6" s="2">
        <v>79108536000.000015</v>
      </c>
      <c r="D6" s="2">
        <v>80294341000</v>
      </c>
      <c r="E6" s="2">
        <v>82930750999.999969</v>
      </c>
      <c r="F6" s="2">
        <v>88276821000.000015</v>
      </c>
      <c r="G6" s="2">
        <v>96510129000</v>
      </c>
      <c r="H6" s="2">
        <v>105300721000</v>
      </c>
      <c r="I6" s="2">
        <v>113475892000</v>
      </c>
      <c r="J6" s="2">
        <v>119959194999.99998</v>
      </c>
      <c r="K6" s="2">
        <v>123854221999.99998</v>
      </c>
      <c r="L6" s="2">
        <v>118979902000</v>
      </c>
      <c r="M6" s="2">
        <v>124268864999.99998</v>
      </c>
      <c r="N6" s="2">
        <v>131353953000.00002</v>
      </c>
      <c r="O6" s="2">
        <v>137074252000</v>
      </c>
    </row>
    <row r="7" spans="1:15" ht="14.25" x14ac:dyDescent="0.2">
      <c r="A7" s="1" t="s">
        <v>12</v>
      </c>
      <c r="B7" s="1" t="s">
        <v>13</v>
      </c>
      <c r="C7" s="2">
        <v>1564340411000.0002</v>
      </c>
      <c r="D7" s="2">
        <v>1519240979000.0002</v>
      </c>
      <c r="E7" s="2">
        <v>1551160177000.0005</v>
      </c>
      <c r="F7" s="2">
        <v>1648914113000</v>
      </c>
      <c r="G7" s="2">
        <v>1788985985000.0002</v>
      </c>
      <c r="H7" s="2">
        <v>1952639799000</v>
      </c>
      <c r="I7" s="2">
        <v>2098580481000</v>
      </c>
      <c r="J7" s="2">
        <v>2213612273000</v>
      </c>
      <c r="K7" s="2">
        <v>2171293262000.0002</v>
      </c>
      <c r="L7" s="2">
        <v>2042219827000.0002</v>
      </c>
      <c r="M7" s="2">
        <v>2100966948000.0002</v>
      </c>
      <c r="N7" s="2">
        <v>2206294202000</v>
      </c>
      <c r="O7" s="2">
        <v>2355333034999.9995</v>
      </c>
    </row>
    <row r="8" spans="1:15" ht="14.25" x14ac:dyDescent="0.2">
      <c r="A8" s="1" t="s">
        <v>14</v>
      </c>
      <c r="B8" s="1" t="s">
        <v>15</v>
      </c>
      <c r="C8" s="2">
        <v>202012884000</v>
      </c>
      <c r="D8" s="2">
        <v>203365698999.99997</v>
      </c>
      <c r="E8" s="2">
        <v>205068167000.00003</v>
      </c>
      <c r="F8" s="2">
        <v>212058847000</v>
      </c>
      <c r="G8" s="2">
        <v>225822007000</v>
      </c>
      <c r="H8" s="2">
        <v>248220055000.00003</v>
      </c>
      <c r="I8" s="2">
        <v>266625701000</v>
      </c>
      <c r="J8" s="2">
        <v>284378910999.99994</v>
      </c>
      <c r="K8" s="2">
        <v>285731603000</v>
      </c>
      <c r="L8" s="2">
        <v>271335908999.99997</v>
      </c>
      <c r="M8" s="2">
        <v>280531428000</v>
      </c>
      <c r="N8" s="2">
        <v>296300444000</v>
      </c>
      <c r="O8" s="2">
        <v>314812858000</v>
      </c>
    </row>
    <row r="9" spans="1:15" ht="14.25" x14ac:dyDescent="0.2">
      <c r="A9" s="1" t="s">
        <v>16</v>
      </c>
      <c r="B9" s="1" t="s">
        <v>17</v>
      </c>
      <c r="C9" s="2">
        <v>206400086999.99994</v>
      </c>
      <c r="D9" s="2">
        <v>205247397000.00006</v>
      </c>
      <c r="E9" s="2">
        <v>202644338000.00003</v>
      </c>
      <c r="F9" s="2">
        <v>211777895000.00003</v>
      </c>
      <c r="G9" s="2">
        <v>234682776000</v>
      </c>
      <c r="H9" s="2">
        <v>251453340000</v>
      </c>
      <c r="I9" s="2">
        <v>273547463000</v>
      </c>
      <c r="J9" s="2">
        <v>297520782000</v>
      </c>
      <c r="K9" s="2">
        <v>284517089000.00006</v>
      </c>
      <c r="L9" s="2">
        <v>267774715000</v>
      </c>
      <c r="M9" s="2">
        <v>276396185000</v>
      </c>
      <c r="N9" s="2">
        <v>281301255000</v>
      </c>
      <c r="O9" s="2">
        <v>295727810000</v>
      </c>
    </row>
    <row r="10" spans="1:15" ht="14.25" x14ac:dyDescent="0.2">
      <c r="A10" s="1" t="s">
        <v>18</v>
      </c>
      <c r="B10" s="1" t="s">
        <v>19</v>
      </c>
      <c r="C10" s="2">
        <v>48294005000</v>
      </c>
      <c r="D10" s="2">
        <v>48325712000</v>
      </c>
      <c r="E10" s="2">
        <v>48193366000.000008</v>
      </c>
      <c r="F10" s="2">
        <v>50894639000</v>
      </c>
      <c r="G10" s="2">
        <v>55922734000</v>
      </c>
      <c r="H10" s="2">
        <v>59220965000.000008</v>
      </c>
      <c r="I10" s="2">
        <v>62985533000</v>
      </c>
      <c r="J10" s="2">
        <v>65107865000.000008</v>
      </c>
      <c r="K10" s="2">
        <v>61732629999.999992</v>
      </c>
      <c r="L10" s="2">
        <v>62548105000.000008</v>
      </c>
      <c r="M10" s="2">
        <v>63893225000.000008</v>
      </c>
      <c r="N10" s="2">
        <v>65743615999.999977</v>
      </c>
      <c r="O10" s="2">
        <v>68437028999.999992</v>
      </c>
    </row>
    <row r="11" spans="1:15" ht="14.25" x14ac:dyDescent="0.2">
      <c r="A11" s="1" t="s">
        <v>20</v>
      </c>
      <c r="B11" s="1" t="s">
        <v>21</v>
      </c>
      <c r="C11" s="2">
        <v>35107459000</v>
      </c>
      <c r="D11" s="2">
        <v>39680638000.000008</v>
      </c>
      <c r="E11" s="2">
        <v>41400091000.000015</v>
      </c>
      <c r="F11" s="2">
        <v>44123847999.999992</v>
      </c>
      <c r="G11" s="2">
        <v>48427539000</v>
      </c>
      <c r="H11" s="2">
        <v>52304974999.999985</v>
      </c>
      <c r="I11" s="2">
        <v>56436148000</v>
      </c>
      <c r="J11" s="2">
        <v>62491887000</v>
      </c>
      <c r="K11" s="2">
        <v>63865463999.999992</v>
      </c>
      <c r="L11" s="2">
        <v>62351726000.000008</v>
      </c>
      <c r="M11" s="2">
        <v>65205619999.999992</v>
      </c>
      <c r="N11" s="2">
        <v>69195497999.999969</v>
      </c>
      <c r="O11" s="2">
        <v>71600255999.999985</v>
      </c>
    </row>
    <row r="12" spans="1:15" ht="14.25" x14ac:dyDescent="0.2">
      <c r="A12" s="1" t="s">
        <v>22</v>
      </c>
      <c r="B12" s="1" t="s">
        <v>23</v>
      </c>
      <c r="C12" s="2">
        <v>615232050000</v>
      </c>
      <c r="D12" s="2">
        <v>627808039000.00012</v>
      </c>
      <c r="E12" s="2">
        <v>652452669000.00012</v>
      </c>
      <c r="F12" s="2">
        <v>692031631000.00012</v>
      </c>
      <c r="G12" s="2">
        <v>775568760000.00012</v>
      </c>
      <c r="H12" s="2">
        <v>878987852000</v>
      </c>
      <c r="I12" s="2">
        <v>950287926000</v>
      </c>
      <c r="J12" s="2">
        <v>994055989000</v>
      </c>
      <c r="K12" s="2">
        <v>929822025000.00012</v>
      </c>
      <c r="L12" s="2">
        <v>854050318000</v>
      </c>
      <c r="M12" s="2">
        <v>875205986999.99988</v>
      </c>
      <c r="N12" s="2">
        <v>903312449999.99988</v>
      </c>
      <c r="O12" s="2">
        <v>965880720000</v>
      </c>
    </row>
    <row r="13" spans="1:15" ht="14.25" x14ac:dyDescent="0.2">
      <c r="A13" s="1" t="s">
        <v>24</v>
      </c>
      <c r="B13" s="1" t="s">
        <v>25</v>
      </c>
      <c r="C13" s="2">
        <v>334954598999.99994</v>
      </c>
      <c r="D13" s="2">
        <v>342100553000</v>
      </c>
      <c r="E13" s="2">
        <v>347286140000</v>
      </c>
      <c r="F13" s="2">
        <v>360604766000</v>
      </c>
      <c r="G13" s="2">
        <v>381266698999.99988</v>
      </c>
      <c r="H13" s="2">
        <v>413176930000</v>
      </c>
      <c r="I13" s="2">
        <v>439476506999.99994</v>
      </c>
      <c r="J13" s="2">
        <v>461994240000</v>
      </c>
      <c r="K13" s="2">
        <v>449554103000</v>
      </c>
      <c r="L13" s="2">
        <v>435987245000</v>
      </c>
      <c r="M13" s="2">
        <v>443303930000</v>
      </c>
      <c r="N13" s="2">
        <v>461629302999.99994</v>
      </c>
      <c r="O13" s="2">
        <v>484700205000</v>
      </c>
    </row>
    <row r="14" spans="1:15" ht="14.25" x14ac:dyDescent="0.2">
      <c r="A14" s="1" t="s">
        <v>26</v>
      </c>
      <c r="B14" s="1" t="s">
        <v>27</v>
      </c>
      <c r="C14" s="2">
        <v>49612987000.000008</v>
      </c>
      <c r="D14" s="2">
        <v>47341595999.999992</v>
      </c>
      <c r="E14" s="2">
        <v>49234559000.000008</v>
      </c>
      <c r="F14" s="2">
        <v>52783733999.999992</v>
      </c>
      <c r="G14" s="2">
        <v>58726434999.999992</v>
      </c>
      <c r="H14" s="2">
        <v>64833414000.000008</v>
      </c>
      <c r="I14" s="2">
        <v>69633403999.999985</v>
      </c>
      <c r="J14" s="2">
        <v>73631638000.000015</v>
      </c>
      <c r="K14" s="2">
        <v>73863647000</v>
      </c>
      <c r="L14" s="2">
        <v>71395840999.999985</v>
      </c>
      <c r="M14" s="2">
        <v>73351448999.999985</v>
      </c>
      <c r="N14" s="2">
        <v>76661138000.000015</v>
      </c>
      <c r="O14" s="2">
        <v>80611868999.999985</v>
      </c>
    </row>
    <row r="15" spans="1:15" ht="14.25" x14ac:dyDescent="0.2">
      <c r="A15" s="1" t="s">
        <v>28</v>
      </c>
      <c r="B15" s="1" t="s">
        <v>29</v>
      </c>
      <c r="C15" s="2">
        <v>46421414000</v>
      </c>
      <c r="D15" s="2">
        <v>42916751000</v>
      </c>
      <c r="E15" s="2">
        <v>44099446000</v>
      </c>
      <c r="F15" s="2">
        <v>46751107999.999992</v>
      </c>
      <c r="G15" s="2">
        <v>51167999000</v>
      </c>
      <c r="H15" s="2">
        <v>56240781999.999992</v>
      </c>
      <c r="I15" s="2">
        <v>61899798000.000008</v>
      </c>
      <c r="J15" s="2">
        <v>65698874000.000015</v>
      </c>
      <c r="K15" s="2">
        <v>64991760000</v>
      </c>
      <c r="L15" s="2">
        <v>61077922000.000008</v>
      </c>
      <c r="M15" s="2">
        <v>62289707000</v>
      </c>
      <c r="N15" s="2">
        <v>64942730999.999977</v>
      </c>
      <c r="O15" s="2">
        <v>67883083999.999985</v>
      </c>
    </row>
    <row r="16" spans="1:15" ht="14.25" x14ac:dyDescent="0.2">
      <c r="A16" s="1" t="s">
        <v>30</v>
      </c>
      <c r="B16" s="1" t="s">
        <v>31</v>
      </c>
      <c r="C16" s="2">
        <v>561790820000</v>
      </c>
      <c r="D16" s="2">
        <v>563227566999.99988</v>
      </c>
      <c r="E16" s="2">
        <v>567182291000.00012</v>
      </c>
      <c r="F16" s="2">
        <v>585592107000</v>
      </c>
      <c r="G16" s="2">
        <v>623161130000</v>
      </c>
      <c r="H16" s="2">
        <v>660099164000.00012</v>
      </c>
      <c r="I16" s="2">
        <v>712486673000.00012</v>
      </c>
      <c r="J16" s="2">
        <v>749391973999.99988</v>
      </c>
      <c r="K16" s="2">
        <v>730305650999.99988</v>
      </c>
      <c r="L16" s="2">
        <v>699341168000</v>
      </c>
      <c r="M16" s="2">
        <v>717710357999.99988</v>
      </c>
      <c r="N16" s="2">
        <v>750782406999.99988</v>
      </c>
      <c r="O16" s="2">
        <v>792589300999.99988</v>
      </c>
    </row>
    <row r="17" spans="1:15" ht="14.25" x14ac:dyDescent="0.2">
      <c r="A17" s="1" t="s">
        <v>32</v>
      </c>
      <c r="B17" s="1" t="s">
        <v>33</v>
      </c>
      <c r="C17" s="2">
        <v>229896172999.99994</v>
      </c>
      <c r="D17" s="2">
        <v>232977992000.00003</v>
      </c>
      <c r="E17" s="2">
        <v>239513240000</v>
      </c>
      <c r="F17" s="2">
        <v>251303595000.00003</v>
      </c>
      <c r="G17" s="2">
        <v>266650583999.99997</v>
      </c>
      <c r="H17" s="2">
        <v>275655373000</v>
      </c>
      <c r="I17" s="2">
        <v>291419779000.00006</v>
      </c>
      <c r="J17" s="2">
        <v>309572308000</v>
      </c>
      <c r="K17" s="2">
        <v>307939324000</v>
      </c>
      <c r="L17" s="2">
        <v>291534771000.00006</v>
      </c>
      <c r="M17" s="2">
        <v>312382565000</v>
      </c>
      <c r="N17" s="2">
        <v>325406352999.99994</v>
      </c>
      <c r="O17" s="2">
        <v>343883952999.99994</v>
      </c>
    </row>
    <row r="18" spans="1:15" ht="14.25" x14ac:dyDescent="0.2">
      <c r="A18" s="1" t="s">
        <v>34</v>
      </c>
      <c r="B18" s="1" t="s">
        <v>35</v>
      </c>
      <c r="C18" s="2">
        <v>109516175999.99998</v>
      </c>
      <c r="D18" s="2">
        <v>109331574000</v>
      </c>
      <c r="E18" s="2">
        <v>113257566000.00002</v>
      </c>
      <c r="F18" s="2">
        <v>119565568000</v>
      </c>
      <c r="G18" s="2">
        <v>132076067000.00003</v>
      </c>
      <c r="H18" s="2">
        <v>137989563999.99997</v>
      </c>
      <c r="I18" s="2">
        <v>144679048000.00003</v>
      </c>
      <c r="J18" s="2">
        <v>156342009000.00003</v>
      </c>
      <c r="K18" s="2">
        <v>153951064999.99997</v>
      </c>
      <c r="L18" s="2">
        <v>151765717999.99997</v>
      </c>
      <c r="M18" s="2">
        <v>156955206000</v>
      </c>
      <c r="N18" s="2">
        <v>166154471999.99997</v>
      </c>
      <c r="O18" s="2">
        <v>176688545000</v>
      </c>
    </row>
    <row r="19" spans="1:15" ht="14.25" x14ac:dyDescent="0.2">
      <c r="A19" s="1" t="s">
        <v>36</v>
      </c>
      <c r="B19" s="1" t="s">
        <v>37</v>
      </c>
      <c r="C19" s="2">
        <v>100859592000</v>
      </c>
      <c r="D19" s="2">
        <v>104498174999.99998</v>
      </c>
      <c r="E19" s="2">
        <v>106453589000</v>
      </c>
      <c r="F19" s="2">
        <v>111155959000</v>
      </c>
      <c r="G19" s="2">
        <v>115492581000</v>
      </c>
      <c r="H19" s="2">
        <v>123185360000</v>
      </c>
      <c r="I19" s="2">
        <v>133719311000</v>
      </c>
      <c r="J19" s="2">
        <v>144964356999.99997</v>
      </c>
      <c r="K19" s="2">
        <v>147654980000</v>
      </c>
      <c r="L19" s="2">
        <v>139995720000.00003</v>
      </c>
      <c r="M19" s="2">
        <v>145673733000</v>
      </c>
      <c r="N19" s="2">
        <v>156916746000.00003</v>
      </c>
      <c r="O19" s="2">
        <v>163556801999.99997</v>
      </c>
    </row>
    <row r="20" spans="1:15" ht="14.25" x14ac:dyDescent="0.2">
      <c r="A20" s="1" t="s">
        <v>38</v>
      </c>
      <c r="B20" s="1" t="s">
        <v>39</v>
      </c>
      <c r="C20" s="2">
        <v>129280959000</v>
      </c>
      <c r="D20" s="2">
        <v>134234456999.99998</v>
      </c>
      <c r="E20" s="2">
        <v>137396251000</v>
      </c>
      <c r="F20" s="2">
        <v>142721483000.00003</v>
      </c>
      <c r="G20" s="2">
        <v>150962275000</v>
      </c>
      <c r="H20" s="2">
        <v>161279939000</v>
      </c>
      <c r="I20" s="2">
        <v>172771790000</v>
      </c>
      <c r="J20" s="2">
        <v>178545252000.00003</v>
      </c>
      <c r="K20" s="2">
        <v>179918238000</v>
      </c>
      <c r="L20" s="2">
        <v>173329037000</v>
      </c>
      <c r="M20" s="2">
        <v>183751529000</v>
      </c>
      <c r="N20" s="2">
        <v>192072638000.00003</v>
      </c>
      <c r="O20" s="2">
        <v>200098149000</v>
      </c>
    </row>
    <row r="21" spans="1:15" ht="14.25" x14ac:dyDescent="0.2">
      <c r="A21" s="1" t="s">
        <v>40</v>
      </c>
      <c r="B21" s="1" t="s">
        <v>41</v>
      </c>
      <c r="C21" s="2">
        <v>145876493999.99997</v>
      </c>
      <c r="D21" s="2">
        <v>146451677000</v>
      </c>
      <c r="E21" s="2">
        <v>148733762999.99994</v>
      </c>
      <c r="F21" s="2">
        <v>164157274000</v>
      </c>
      <c r="G21" s="2">
        <v>179144866000</v>
      </c>
      <c r="H21" s="2">
        <v>209796787000.00003</v>
      </c>
      <c r="I21" s="2">
        <v>222564108000</v>
      </c>
      <c r="J21" s="2">
        <v>222965118000</v>
      </c>
      <c r="K21" s="2">
        <v>232391792000.00003</v>
      </c>
      <c r="L21" s="2">
        <v>222646204999.99997</v>
      </c>
      <c r="M21" s="2">
        <v>244879356000</v>
      </c>
      <c r="N21" s="2">
        <v>255529375000</v>
      </c>
      <c r="O21" s="2">
        <v>268239434999.99997</v>
      </c>
    </row>
    <row r="22" spans="1:15" ht="14.25" x14ac:dyDescent="0.2">
      <c r="A22" s="1" t="s">
        <v>42</v>
      </c>
      <c r="B22" s="1" t="s">
        <v>43</v>
      </c>
      <c r="C22" s="2">
        <v>45342464000</v>
      </c>
      <c r="D22" s="2">
        <v>43824226000</v>
      </c>
      <c r="E22" s="2">
        <v>45736207999.999992</v>
      </c>
      <c r="F22" s="2">
        <v>48061205000.000008</v>
      </c>
      <c r="G22" s="2">
        <v>51383378999.999992</v>
      </c>
      <c r="H22" s="2">
        <v>53227630000</v>
      </c>
      <c r="I22" s="2">
        <v>56341087000.000008</v>
      </c>
      <c r="J22" s="2">
        <v>58479552999.999992</v>
      </c>
      <c r="K22" s="2">
        <v>57846079999.999992</v>
      </c>
      <c r="L22" s="2">
        <v>57041470999.999985</v>
      </c>
      <c r="M22" s="2">
        <v>58253119000.000015</v>
      </c>
      <c r="N22" s="2">
        <v>59414123999.999992</v>
      </c>
      <c r="O22" s="2">
        <v>61833850999.999992</v>
      </c>
    </row>
    <row r="23" spans="1:15" ht="14.25" x14ac:dyDescent="0.2">
      <c r="A23" s="1" t="s">
        <v>44</v>
      </c>
      <c r="B23" s="1" t="s">
        <v>45</v>
      </c>
      <c r="C23" s="2">
        <v>226399010000</v>
      </c>
      <c r="D23" s="2">
        <v>260299423000</v>
      </c>
      <c r="E23" s="2">
        <v>271496457000.00003</v>
      </c>
      <c r="F23" s="2">
        <v>285563848000</v>
      </c>
      <c r="G23" s="2">
        <v>311289012999.99994</v>
      </c>
      <c r="H23" s="2">
        <v>334718487000</v>
      </c>
      <c r="I23" s="2">
        <v>356854763000.00006</v>
      </c>
      <c r="J23" s="2">
        <v>377451838000</v>
      </c>
      <c r="K23" s="2">
        <v>376670848000.00012</v>
      </c>
      <c r="L23" s="2">
        <v>374905254000</v>
      </c>
      <c r="M23" s="2">
        <v>387835862999.99994</v>
      </c>
      <c r="N23" s="2">
        <v>406357429000</v>
      </c>
      <c r="O23" s="2">
        <v>421975663000</v>
      </c>
    </row>
    <row r="24" spans="1:15" ht="14.25" x14ac:dyDescent="0.2">
      <c r="A24" s="1" t="s">
        <v>46</v>
      </c>
      <c r="B24" s="1" t="s">
        <v>47</v>
      </c>
      <c r="C24" s="2">
        <v>342264795000.00006</v>
      </c>
      <c r="D24" s="2">
        <v>336416745000</v>
      </c>
      <c r="E24" s="2">
        <v>335111802000.00006</v>
      </c>
      <c r="F24" s="2">
        <v>350256565000</v>
      </c>
      <c r="G24" s="2">
        <v>370137548999.99994</v>
      </c>
      <c r="H24" s="2">
        <v>393295710000.00006</v>
      </c>
      <c r="I24" s="2">
        <v>420034029000</v>
      </c>
      <c r="J24" s="2">
        <v>446935748000.00006</v>
      </c>
      <c r="K24" s="2">
        <v>434837483000</v>
      </c>
      <c r="L24" s="2">
        <v>419332405999.99994</v>
      </c>
      <c r="M24" s="2">
        <v>440802922000</v>
      </c>
      <c r="N24" s="2">
        <v>462464252000.00012</v>
      </c>
      <c r="O24" s="2">
        <v>490681545000</v>
      </c>
    </row>
    <row r="25" spans="1:15" ht="14.25" x14ac:dyDescent="0.2">
      <c r="A25" s="1" t="s">
        <v>48</v>
      </c>
      <c r="B25" s="1" t="s">
        <v>49</v>
      </c>
      <c r="C25" s="2">
        <v>390642925000.00006</v>
      </c>
      <c r="D25" s="2">
        <v>381653036000.00006</v>
      </c>
      <c r="E25" s="2">
        <v>393445487000</v>
      </c>
      <c r="F25" s="2">
        <v>407670688000</v>
      </c>
      <c r="G25" s="2">
        <v>417543740000.00006</v>
      </c>
      <c r="H25" s="2">
        <v>434398609000</v>
      </c>
      <c r="I25" s="2">
        <v>441215030000</v>
      </c>
      <c r="J25" s="2">
        <v>453456624999.99994</v>
      </c>
      <c r="K25" s="2">
        <v>430575020999.99994</v>
      </c>
      <c r="L25" s="2">
        <v>401844236999.99988</v>
      </c>
      <c r="M25" s="2">
        <v>423966300000.00006</v>
      </c>
      <c r="N25" s="2">
        <v>443811740000.00006</v>
      </c>
      <c r="O25" s="2">
        <v>466755034000</v>
      </c>
    </row>
    <row r="26" spans="1:15" ht="14.25" x14ac:dyDescent="0.2">
      <c r="A26" s="1" t="s">
        <v>50</v>
      </c>
      <c r="B26" s="1" t="s">
        <v>51</v>
      </c>
      <c r="C26" s="2">
        <v>217789812000.00003</v>
      </c>
      <c r="D26" s="2">
        <v>217043839000.00003</v>
      </c>
      <c r="E26" s="2">
        <v>223406263999.99997</v>
      </c>
      <c r="F26" s="2">
        <v>236834187000.00003</v>
      </c>
      <c r="G26" s="2">
        <v>252752421000</v>
      </c>
      <c r="H26" s="2">
        <v>268133043000</v>
      </c>
      <c r="I26" s="2">
        <v>279796322000.00006</v>
      </c>
      <c r="J26" s="2">
        <v>292815605000.00012</v>
      </c>
      <c r="K26" s="2">
        <v>292528902000</v>
      </c>
      <c r="L26" s="2">
        <v>279617382000</v>
      </c>
      <c r="M26" s="2">
        <v>294337765999.99994</v>
      </c>
      <c r="N26" s="2">
        <v>311225679000</v>
      </c>
      <c r="O26" s="2">
        <v>329925602999.99994</v>
      </c>
    </row>
    <row r="27" spans="1:15" ht="14.25" x14ac:dyDescent="0.2">
      <c r="A27" s="1" t="s">
        <v>52</v>
      </c>
      <c r="B27" s="1" t="s">
        <v>53</v>
      </c>
      <c r="C27" s="2">
        <v>76838026999.999985</v>
      </c>
      <c r="D27" s="2">
        <v>78022402000.000015</v>
      </c>
      <c r="E27" s="2">
        <v>79493492999.999985</v>
      </c>
      <c r="F27" s="2">
        <v>84144841999.999985</v>
      </c>
      <c r="G27" s="2">
        <v>88587617999.999985</v>
      </c>
      <c r="H27" s="2">
        <v>94611144000</v>
      </c>
      <c r="I27" s="2">
        <v>102061944000.00002</v>
      </c>
      <c r="J27" s="2">
        <v>107940319000</v>
      </c>
      <c r="K27" s="2">
        <v>110217394000</v>
      </c>
      <c r="L27" s="2">
        <v>105775530999.99998</v>
      </c>
      <c r="M27" s="2">
        <v>108132990000</v>
      </c>
      <c r="N27" s="2">
        <v>111450296000.00002</v>
      </c>
      <c r="O27" s="2">
        <v>118692071000</v>
      </c>
    </row>
    <row r="28" spans="1:15" ht="14.25" x14ac:dyDescent="0.2">
      <c r="A28" s="1" t="s">
        <v>54</v>
      </c>
      <c r="B28" s="1" t="s">
        <v>55</v>
      </c>
      <c r="C28" s="2">
        <v>212569069999.99997</v>
      </c>
      <c r="D28" s="2">
        <v>216222765000</v>
      </c>
      <c r="E28" s="2">
        <v>220093808000</v>
      </c>
      <c r="F28" s="2">
        <v>230191595000</v>
      </c>
      <c r="G28" s="2">
        <v>243342027000</v>
      </c>
      <c r="H28" s="2">
        <v>255333073000</v>
      </c>
      <c r="I28" s="2">
        <v>269153889999.99994</v>
      </c>
      <c r="J28" s="2">
        <v>281533861999.99994</v>
      </c>
      <c r="K28" s="2">
        <v>286191811000</v>
      </c>
      <c r="L28" s="2">
        <v>279139331000.00006</v>
      </c>
      <c r="M28" s="2">
        <v>287535092000.00006</v>
      </c>
      <c r="N28" s="2">
        <v>293605939000.00012</v>
      </c>
      <c r="O28" s="2">
        <v>306578564000</v>
      </c>
    </row>
    <row r="29" spans="1:15" ht="14.25" x14ac:dyDescent="0.2">
      <c r="A29" s="1" t="s">
        <v>56</v>
      </c>
      <c r="B29" s="1" t="s">
        <v>57</v>
      </c>
      <c r="C29" s="2">
        <v>29112706000.000008</v>
      </c>
      <c r="D29" s="2">
        <v>27028927000</v>
      </c>
      <c r="E29" s="2">
        <v>27705557000.000004</v>
      </c>
      <c r="F29" s="2">
        <v>29981553000.000004</v>
      </c>
      <c r="G29" s="2">
        <v>32780150999.999996</v>
      </c>
      <c r="H29" s="2">
        <v>35807410000.000008</v>
      </c>
      <c r="I29" s="2">
        <v>39307385000</v>
      </c>
      <c r="J29" s="2">
        <v>43131935000</v>
      </c>
      <c r="K29" s="2">
        <v>43130260000</v>
      </c>
      <c r="L29" s="2">
        <v>40868597000</v>
      </c>
      <c r="M29" s="2">
        <v>42452603999.999992</v>
      </c>
      <c r="N29" s="2">
        <v>45761164999.999992</v>
      </c>
      <c r="O29" s="2">
        <v>48822266999.999992</v>
      </c>
    </row>
    <row r="30" spans="1:15" ht="14.25" x14ac:dyDescent="0.2">
      <c r="A30" s="1" t="s">
        <v>58</v>
      </c>
      <c r="B30" s="1" t="s">
        <v>59</v>
      </c>
      <c r="C30" s="2">
        <v>68967864000</v>
      </c>
      <c r="D30" s="2">
        <v>67828666000</v>
      </c>
      <c r="E30" s="2">
        <v>69282191000.000015</v>
      </c>
      <c r="F30" s="2">
        <v>74794687000.000015</v>
      </c>
      <c r="G30" s="2">
        <v>79168450000</v>
      </c>
      <c r="H30" s="2">
        <v>82958862999.999985</v>
      </c>
      <c r="I30" s="2">
        <v>88681583000</v>
      </c>
      <c r="J30" s="2">
        <v>95277454999.999985</v>
      </c>
      <c r="K30" s="2">
        <v>96620618000</v>
      </c>
      <c r="L30" s="2">
        <v>95481957000.000015</v>
      </c>
      <c r="M30" s="2">
        <v>100613578000</v>
      </c>
      <c r="N30" s="2">
        <v>108417908000</v>
      </c>
      <c r="O30" s="2">
        <v>115686467000</v>
      </c>
    </row>
    <row r="31" spans="1:15" ht="14.25" x14ac:dyDescent="0.2">
      <c r="A31" s="1" t="s">
        <v>60</v>
      </c>
      <c r="B31" s="1" t="s">
        <v>61</v>
      </c>
      <c r="C31" s="2">
        <v>91532586999.999985</v>
      </c>
      <c r="D31" s="2">
        <v>90819433999.999985</v>
      </c>
      <c r="E31" s="2">
        <v>95277407000.000015</v>
      </c>
      <c r="F31" s="2">
        <v>103240726999.99998</v>
      </c>
      <c r="G31" s="2">
        <v>122042274999.99997</v>
      </c>
      <c r="H31" s="2">
        <v>139296609000</v>
      </c>
      <c r="I31" s="2">
        <v>149639217999.99997</v>
      </c>
      <c r="J31" s="2">
        <v>157592329000.00003</v>
      </c>
      <c r="K31" s="2">
        <v>148579697999.99997</v>
      </c>
      <c r="L31" s="2">
        <v>133548011000</v>
      </c>
      <c r="M31" s="2">
        <v>136047640000</v>
      </c>
      <c r="N31" s="2">
        <v>139612219000</v>
      </c>
      <c r="O31" s="2">
        <v>149361126000</v>
      </c>
    </row>
    <row r="32" spans="1:15" ht="14.25" x14ac:dyDescent="0.2">
      <c r="A32" s="1" t="s">
        <v>62</v>
      </c>
      <c r="B32" s="1" t="s">
        <v>63</v>
      </c>
      <c r="C32" s="2">
        <v>54867278000</v>
      </c>
      <c r="D32" s="2">
        <v>57074004000</v>
      </c>
      <c r="E32" s="2">
        <v>58287864000</v>
      </c>
      <c r="F32" s="2">
        <v>61104271999.999992</v>
      </c>
      <c r="G32" s="2">
        <v>65350694000.000008</v>
      </c>
      <c r="H32" s="2">
        <v>69363132000</v>
      </c>
      <c r="I32" s="2">
        <v>73571230000.000015</v>
      </c>
      <c r="J32" s="2">
        <v>77129686000</v>
      </c>
      <c r="K32" s="2">
        <v>74911058000.000015</v>
      </c>
      <c r="L32" s="2">
        <v>73213859000</v>
      </c>
      <c r="M32" s="2">
        <v>76245209000</v>
      </c>
      <c r="N32" s="2">
        <v>79225177000</v>
      </c>
      <c r="O32" s="2">
        <v>82841630000</v>
      </c>
    </row>
    <row r="33" spans="1:15" ht="14.25" x14ac:dyDescent="0.2">
      <c r="A33" s="1" t="s">
        <v>64</v>
      </c>
      <c r="B33" s="1" t="s">
        <v>65</v>
      </c>
      <c r="C33" s="2">
        <v>410033808000</v>
      </c>
      <c r="D33" s="2">
        <v>452066955999.99994</v>
      </c>
      <c r="E33" s="2">
        <v>458313437999.99994</v>
      </c>
      <c r="F33" s="2">
        <v>477896032000</v>
      </c>
      <c r="G33" s="2">
        <v>507631132999.99994</v>
      </c>
      <c r="H33" s="2">
        <v>538731605000.00006</v>
      </c>
      <c r="I33" s="2">
        <v>578908481999.99988</v>
      </c>
      <c r="J33" s="2">
        <v>616316385000</v>
      </c>
      <c r="K33" s="2">
        <v>611973615000.00012</v>
      </c>
      <c r="L33" s="2">
        <v>583644783000.00012</v>
      </c>
      <c r="M33" s="2">
        <v>593482981000.00012</v>
      </c>
      <c r="N33" s="2">
        <v>612680442000</v>
      </c>
      <c r="O33" s="2">
        <v>648135458000.00012</v>
      </c>
    </row>
    <row r="34" spans="1:15" ht="14.25" x14ac:dyDescent="0.2">
      <c r="A34" s="1" t="s">
        <v>66</v>
      </c>
      <c r="B34" s="1" t="s">
        <v>67</v>
      </c>
      <c r="C34" s="2">
        <v>63940825000.000008</v>
      </c>
      <c r="D34" s="2">
        <v>64095706000.000008</v>
      </c>
      <c r="E34" s="2">
        <v>64619207999.999985</v>
      </c>
      <c r="F34" s="2">
        <v>69232689000</v>
      </c>
      <c r="G34" s="2">
        <v>76501560000.000015</v>
      </c>
      <c r="H34" s="2">
        <v>82090442000</v>
      </c>
      <c r="I34" s="2">
        <v>87068908000</v>
      </c>
      <c r="J34" s="2">
        <v>91700048000.000015</v>
      </c>
      <c r="K34" s="2">
        <v>93699409999.999985</v>
      </c>
      <c r="L34" s="2">
        <v>88444586000</v>
      </c>
      <c r="M34" s="2">
        <v>91300476999.999985</v>
      </c>
      <c r="N34" s="2">
        <v>95697866999.999985</v>
      </c>
      <c r="O34" s="2">
        <v>98835429999.999985</v>
      </c>
    </row>
    <row r="35" spans="1:15" ht="14.25" x14ac:dyDescent="0.2">
      <c r="A35" s="1" t="s">
        <v>68</v>
      </c>
      <c r="B35" s="1" t="s">
        <v>69</v>
      </c>
      <c r="C35" s="2">
        <v>919060695999.99976</v>
      </c>
      <c r="D35" s="2">
        <v>960053923999.99988</v>
      </c>
      <c r="E35" s="2">
        <v>958758398999.99988</v>
      </c>
      <c r="F35" s="2">
        <v>987656150000.00012</v>
      </c>
      <c r="G35" s="2">
        <v>1064354200000</v>
      </c>
      <c r="H35" s="2">
        <v>1160548171000</v>
      </c>
      <c r="I35" s="2">
        <v>1244941021000</v>
      </c>
      <c r="J35" s="2">
        <v>1330479531000</v>
      </c>
      <c r="K35" s="2">
        <v>1279262202000</v>
      </c>
      <c r="L35" s="2">
        <v>1265498239000</v>
      </c>
      <c r="M35" s="2">
        <v>1318348079999.9998</v>
      </c>
      <c r="N35" s="2">
        <v>1375211526000</v>
      </c>
      <c r="O35" s="2">
        <v>1461177906000</v>
      </c>
    </row>
    <row r="36" spans="1:15" ht="14.25" x14ac:dyDescent="0.2">
      <c r="A36" s="1" t="s">
        <v>70</v>
      </c>
      <c r="B36" s="1" t="s">
        <v>71</v>
      </c>
      <c r="C36" s="2">
        <v>307605146000</v>
      </c>
      <c r="D36" s="2">
        <v>311838020000.00006</v>
      </c>
      <c r="E36" s="2">
        <v>322359788000.00006</v>
      </c>
      <c r="F36" s="2">
        <v>336270252000</v>
      </c>
      <c r="G36" s="2">
        <v>359747683000</v>
      </c>
      <c r="H36" s="2">
        <v>391820255000.00006</v>
      </c>
      <c r="I36" s="2">
        <v>424707411000</v>
      </c>
      <c r="J36" s="2">
        <v>445982895999.99994</v>
      </c>
      <c r="K36" s="2">
        <v>448135194000.00006</v>
      </c>
      <c r="L36" s="2">
        <v>436663010999.99994</v>
      </c>
      <c r="M36" s="2">
        <v>448772944000.00006</v>
      </c>
      <c r="N36" s="2">
        <v>465178387000.00006</v>
      </c>
      <c r="O36" s="2">
        <v>494526594000</v>
      </c>
    </row>
    <row r="37" spans="1:15" ht="14.25" x14ac:dyDescent="0.2">
      <c r="A37" s="1" t="s">
        <v>72</v>
      </c>
      <c r="B37" s="1" t="s">
        <v>73</v>
      </c>
      <c r="C37" s="2">
        <v>23729448000.000008</v>
      </c>
      <c r="D37" s="2">
        <v>21825831000</v>
      </c>
      <c r="E37" s="2">
        <v>22923327000</v>
      </c>
      <c r="F37" s="2">
        <v>24902918000.000008</v>
      </c>
      <c r="G37" s="2">
        <v>26044037000</v>
      </c>
      <c r="H37" s="2">
        <v>27612796999.999996</v>
      </c>
      <c r="I37" s="2">
        <v>29991314000</v>
      </c>
      <c r="J37" s="2">
        <v>32810747000.000008</v>
      </c>
      <c r="K37" s="2">
        <v>36302290999.999992</v>
      </c>
      <c r="L37" s="2">
        <v>35279026999.999992</v>
      </c>
      <c r="M37" s="2">
        <v>39123336999.999992</v>
      </c>
      <c r="N37" s="2">
        <v>44400354000</v>
      </c>
      <c r="O37" s="2">
        <v>54444778000</v>
      </c>
    </row>
    <row r="38" spans="1:15" ht="14.25" x14ac:dyDescent="0.2">
      <c r="A38" s="1" t="s">
        <v>74</v>
      </c>
      <c r="B38" s="1" t="s">
        <v>75</v>
      </c>
      <c r="C38" s="2">
        <v>435397577000.00006</v>
      </c>
      <c r="D38" s="2">
        <v>435799215999.99994</v>
      </c>
      <c r="E38" s="2">
        <v>449587853000</v>
      </c>
      <c r="F38" s="2">
        <v>463503667000.00006</v>
      </c>
      <c r="G38" s="2">
        <v>487970000999.99994</v>
      </c>
      <c r="H38" s="2">
        <v>511495976000.00006</v>
      </c>
      <c r="I38" s="2">
        <v>533945140999.99994</v>
      </c>
      <c r="J38" s="2">
        <v>551423990000</v>
      </c>
      <c r="K38" s="2">
        <v>542569046999.99994</v>
      </c>
      <c r="L38" s="2">
        <v>517313532000</v>
      </c>
      <c r="M38" s="2">
        <v>536649307000</v>
      </c>
      <c r="N38" s="2">
        <v>568509690000</v>
      </c>
      <c r="O38" s="2">
        <v>605383799000.00012</v>
      </c>
    </row>
    <row r="39" spans="1:15" ht="14.25" x14ac:dyDescent="0.2">
      <c r="A39" s="1" t="s">
        <v>76</v>
      </c>
      <c r="B39" s="1" t="s">
        <v>77</v>
      </c>
      <c r="C39" s="2">
        <v>107529527000</v>
      </c>
      <c r="D39" s="2">
        <v>110567271000.00002</v>
      </c>
      <c r="E39" s="2">
        <v>111712275999.99998</v>
      </c>
      <c r="F39" s="2">
        <v>118926443000</v>
      </c>
      <c r="G39" s="2">
        <v>129172229999.99998</v>
      </c>
      <c r="H39" s="2">
        <v>142931743000</v>
      </c>
      <c r="I39" s="2">
        <v>159989791000</v>
      </c>
      <c r="J39" s="2">
        <v>172289377000</v>
      </c>
      <c r="K39" s="2">
        <v>182469684999.99997</v>
      </c>
      <c r="L39" s="2">
        <v>165096910000</v>
      </c>
      <c r="M39" s="2">
        <v>172161746000.00006</v>
      </c>
      <c r="N39" s="2">
        <v>185654156999.99994</v>
      </c>
      <c r="O39" s="2">
        <v>195248570000.00003</v>
      </c>
    </row>
    <row r="40" spans="1:15" ht="14.25" x14ac:dyDescent="0.2">
      <c r="A40" s="1" t="s">
        <v>78</v>
      </c>
      <c r="B40" s="1" t="s">
        <v>79</v>
      </c>
      <c r="C40" s="2">
        <v>135472175000</v>
      </c>
      <c r="D40" s="2">
        <v>130045437999.99998</v>
      </c>
      <c r="E40" s="2">
        <v>133517533999.99998</v>
      </c>
      <c r="F40" s="2">
        <v>140783693000</v>
      </c>
      <c r="G40" s="2">
        <v>157652192999.99997</v>
      </c>
      <c r="H40" s="2">
        <v>165472201000.00003</v>
      </c>
      <c r="I40" s="2">
        <v>184864981000</v>
      </c>
      <c r="J40" s="2">
        <v>194946016999.99997</v>
      </c>
      <c r="K40" s="2">
        <v>199956880000</v>
      </c>
      <c r="L40" s="2">
        <v>196146619000</v>
      </c>
      <c r="M40" s="2">
        <v>206133875000</v>
      </c>
      <c r="N40" s="2">
        <v>217696837000</v>
      </c>
      <c r="O40" s="2">
        <v>231657032999.99997</v>
      </c>
    </row>
    <row r="41" spans="1:15" ht="14.25" x14ac:dyDescent="0.2">
      <c r="A41" s="1" t="s">
        <v>80</v>
      </c>
      <c r="B41" s="1" t="s">
        <v>81</v>
      </c>
      <c r="C41" s="2">
        <v>468365150000</v>
      </c>
      <c r="D41" s="2">
        <v>487572382000.00006</v>
      </c>
      <c r="E41" s="2">
        <v>496838175000</v>
      </c>
      <c r="F41" s="2">
        <v>517614862999.99988</v>
      </c>
      <c r="G41" s="2">
        <v>546864088000.00006</v>
      </c>
      <c r="H41" s="2">
        <v>579643217000</v>
      </c>
      <c r="I41" s="2">
        <v>619039477000</v>
      </c>
      <c r="J41" s="2">
        <v>656956881000</v>
      </c>
      <c r="K41" s="2">
        <v>655909774000</v>
      </c>
      <c r="L41" s="2">
        <v>640486272000.00012</v>
      </c>
      <c r="M41" s="2">
        <v>660745182000</v>
      </c>
      <c r="N41" s="2">
        <v>689403010000</v>
      </c>
      <c r="O41" s="2">
        <v>721127692000.00012</v>
      </c>
    </row>
    <row r="42" spans="1:15" ht="14.25" x14ac:dyDescent="0.2">
      <c r="A42" s="1" t="s">
        <v>82</v>
      </c>
      <c r="B42" s="1" t="s">
        <v>83</v>
      </c>
      <c r="C42" s="2">
        <v>42585614000</v>
      </c>
      <c r="D42" s="2">
        <v>43618919000</v>
      </c>
      <c r="E42" s="2">
        <v>45420472000</v>
      </c>
      <c r="F42" s="2">
        <v>48137111000</v>
      </c>
      <c r="G42" s="2">
        <v>51714981000.000008</v>
      </c>
      <c r="H42" s="2">
        <v>53746252000</v>
      </c>
      <c r="I42" s="2">
        <v>57331072000.000008</v>
      </c>
      <c r="J42" s="2">
        <v>58426356999.999992</v>
      </c>
      <c r="K42" s="2">
        <v>56397978000</v>
      </c>
      <c r="L42" s="2">
        <v>55585785999.999992</v>
      </c>
      <c r="M42" s="2">
        <v>57484297999.999992</v>
      </c>
      <c r="N42" s="2">
        <v>59520151000</v>
      </c>
      <c r="O42" s="2">
        <v>61977838000.000008</v>
      </c>
    </row>
    <row r="43" spans="1:15" ht="14.25" x14ac:dyDescent="0.2">
      <c r="A43" s="1" t="s">
        <v>84</v>
      </c>
      <c r="B43" s="1" t="s">
        <v>85</v>
      </c>
      <c r="C43" s="2">
        <v>132445538000</v>
      </c>
      <c r="D43" s="2">
        <v>135376291000.00002</v>
      </c>
      <c r="E43" s="2">
        <v>139550317000.00003</v>
      </c>
      <c r="F43" s="2">
        <v>145896999000.00003</v>
      </c>
      <c r="G43" s="2">
        <v>152616114000</v>
      </c>
      <c r="H43" s="2">
        <v>164000986999.99994</v>
      </c>
      <c r="I43" s="2">
        <v>176878275999.99997</v>
      </c>
      <c r="J43" s="2">
        <v>188453524000.00003</v>
      </c>
      <c r="K43" s="2">
        <v>185652881000</v>
      </c>
      <c r="L43" s="2">
        <v>180327805000</v>
      </c>
      <c r="M43" s="2">
        <v>184125535000</v>
      </c>
      <c r="N43" s="2">
        <v>194299310999.99997</v>
      </c>
      <c r="O43" s="2">
        <v>204271675000.00003</v>
      </c>
    </row>
    <row r="44" spans="1:15" ht="14.25" x14ac:dyDescent="0.2">
      <c r="A44" s="1" t="s">
        <v>86</v>
      </c>
      <c r="B44" s="1" t="s">
        <v>87</v>
      </c>
      <c r="C44" s="2">
        <v>30393599000</v>
      </c>
      <c r="D44" s="2">
        <v>27768827000</v>
      </c>
      <c r="E44" s="2">
        <v>30837625000</v>
      </c>
      <c r="F44" s="2">
        <v>32569175000</v>
      </c>
      <c r="G44" s="2">
        <v>35247119000</v>
      </c>
      <c r="H44" s="2">
        <v>36553858000.000008</v>
      </c>
      <c r="I44" s="2">
        <v>38473664999.999992</v>
      </c>
      <c r="J44" s="2">
        <v>42193706000.000015</v>
      </c>
      <c r="K44" s="2">
        <v>43956752000</v>
      </c>
      <c r="L44" s="2">
        <v>42078550000</v>
      </c>
      <c r="M44" s="2">
        <v>44242969000</v>
      </c>
      <c r="N44" s="2">
        <v>48817972000</v>
      </c>
      <c r="O44" s="2">
        <v>51345342000</v>
      </c>
    </row>
    <row r="45" spans="1:15" ht="14.25" x14ac:dyDescent="0.2">
      <c r="A45" s="1" t="s">
        <v>88</v>
      </c>
      <c r="B45" s="1" t="s">
        <v>89</v>
      </c>
      <c r="C45" s="2">
        <v>201004492999.99997</v>
      </c>
      <c r="D45" s="2">
        <v>205021882000</v>
      </c>
      <c r="E45" s="2">
        <v>211349263000</v>
      </c>
      <c r="F45" s="2">
        <v>221699089000</v>
      </c>
      <c r="G45" s="2">
        <v>237580396999.99997</v>
      </c>
      <c r="H45" s="2">
        <v>250350397000</v>
      </c>
      <c r="I45" s="2">
        <v>266109901000.00003</v>
      </c>
      <c r="J45" s="2">
        <v>274832414000.00003</v>
      </c>
      <c r="K45" s="2">
        <v>275654295000</v>
      </c>
      <c r="L45" s="2">
        <v>268899614999.99997</v>
      </c>
      <c r="M45" s="2">
        <v>277195625000</v>
      </c>
      <c r="N45" s="2">
        <v>291150614000</v>
      </c>
      <c r="O45" s="2">
        <v>311195975000</v>
      </c>
    </row>
    <row r="46" spans="1:15" ht="14.25" x14ac:dyDescent="0.2">
      <c r="A46" s="1" t="s">
        <v>90</v>
      </c>
      <c r="B46" s="1" t="s">
        <v>91</v>
      </c>
      <c r="C46" s="2">
        <v>816377043999.99988</v>
      </c>
      <c r="D46" s="2">
        <v>838053960000</v>
      </c>
      <c r="E46" s="2">
        <v>847010921000</v>
      </c>
      <c r="F46" s="2">
        <v>896570911000</v>
      </c>
      <c r="G46" s="2">
        <v>982468262999.99988</v>
      </c>
      <c r="H46" s="2">
        <v>1085321608999.9999</v>
      </c>
      <c r="I46" s="2">
        <v>1204221044000</v>
      </c>
      <c r="J46" s="2">
        <v>1301302771000</v>
      </c>
      <c r="K46" s="2">
        <v>1369496310999.9998</v>
      </c>
      <c r="L46" s="2">
        <v>1253554400000.0002</v>
      </c>
      <c r="M46" s="2">
        <v>1338193403999.9998</v>
      </c>
      <c r="N46" s="2">
        <v>1470463822999.9998</v>
      </c>
      <c r="O46" s="2">
        <v>1604107951000.0002</v>
      </c>
    </row>
    <row r="47" spans="1:15" ht="14.25" x14ac:dyDescent="0.2">
      <c r="A47" s="1" t="s">
        <v>92</v>
      </c>
      <c r="B47" s="1" t="s">
        <v>93</v>
      </c>
      <c r="C47" s="2">
        <v>79578717000</v>
      </c>
      <c r="D47" s="2">
        <v>79577792000</v>
      </c>
      <c r="E47" s="2">
        <v>82255838999.999985</v>
      </c>
      <c r="F47" s="2">
        <v>86150786000.000031</v>
      </c>
      <c r="G47" s="2">
        <v>93434004999.999985</v>
      </c>
      <c r="H47" s="2">
        <v>104410708000</v>
      </c>
      <c r="I47" s="2">
        <v>118246597999.99998</v>
      </c>
      <c r="J47" s="2">
        <v>131046974000</v>
      </c>
      <c r="K47" s="2">
        <v>128586353000</v>
      </c>
      <c r="L47" s="2">
        <v>122736051000</v>
      </c>
      <c r="M47" s="2">
        <v>127577397000</v>
      </c>
      <c r="N47" s="2">
        <v>135257189000.00002</v>
      </c>
      <c r="O47" s="2">
        <v>146968203000</v>
      </c>
    </row>
    <row r="48" spans="1:15" ht="14.25" x14ac:dyDescent="0.2">
      <c r="A48" s="1" t="s">
        <v>94</v>
      </c>
      <c r="B48" s="1" t="s">
        <v>95</v>
      </c>
      <c r="C48" s="2">
        <v>24485123000</v>
      </c>
      <c r="D48" s="2">
        <v>22469027999.999996</v>
      </c>
      <c r="E48" s="2">
        <v>23161309999.999992</v>
      </c>
      <c r="F48" s="2">
        <v>24425556000</v>
      </c>
      <c r="G48" s="2">
        <v>26372761999.999996</v>
      </c>
      <c r="H48" s="2">
        <v>27591322000</v>
      </c>
      <c r="I48" s="2">
        <v>29391103000</v>
      </c>
      <c r="J48" s="2">
        <v>30448978000.000004</v>
      </c>
      <c r="K48" s="2">
        <v>30175338999.999996</v>
      </c>
      <c r="L48" s="2">
        <v>29219210999.999996</v>
      </c>
      <c r="M48" s="2">
        <v>30300485999.999996</v>
      </c>
      <c r="N48" s="2">
        <v>32084083000</v>
      </c>
      <c r="O48" s="2">
        <v>33514752000.000008</v>
      </c>
    </row>
    <row r="49" spans="1:15" ht="14.25" x14ac:dyDescent="0.2">
      <c r="A49" s="1" t="s">
        <v>96</v>
      </c>
      <c r="B49" s="1" t="s">
        <v>97</v>
      </c>
      <c r="C49" s="2">
        <v>301104624999.99994</v>
      </c>
      <c r="D49" s="2">
        <v>328396986000</v>
      </c>
      <c r="E49" s="2">
        <v>338910521999.99994</v>
      </c>
      <c r="F49" s="2">
        <v>359097666999.99994</v>
      </c>
      <c r="G49" s="2">
        <v>390026344000.00006</v>
      </c>
      <c r="H49" s="2">
        <v>424264977000</v>
      </c>
      <c r="I49" s="2">
        <v>453441801999.99988</v>
      </c>
      <c r="J49" s="2">
        <v>475828150000.00006</v>
      </c>
      <c r="K49" s="2">
        <v>474864151999.99988</v>
      </c>
      <c r="L49" s="2">
        <v>468802267000</v>
      </c>
      <c r="M49" s="2">
        <v>487315266000.00006</v>
      </c>
      <c r="N49" s="2">
        <v>505880859999.99988</v>
      </c>
      <c r="O49" s="2">
        <v>527091325000.00012</v>
      </c>
    </row>
    <row r="50" spans="1:15" ht="14.25" x14ac:dyDescent="0.2">
      <c r="A50" s="1" t="s">
        <v>98</v>
      </c>
      <c r="B50" s="1" t="s">
        <v>99</v>
      </c>
      <c r="C50" s="2">
        <v>271882002999.99994</v>
      </c>
      <c r="D50" s="2">
        <v>265967330000</v>
      </c>
      <c r="E50" s="2">
        <v>272792136999.99997</v>
      </c>
      <c r="F50" s="2">
        <v>285447429000</v>
      </c>
      <c r="G50" s="2">
        <v>307496445000</v>
      </c>
      <c r="H50" s="2">
        <v>336018677999.99994</v>
      </c>
      <c r="I50" s="2">
        <v>364821630000</v>
      </c>
      <c r="J50" s="2">
        <v>403564375000</v>
      </c>
      <c r="K50" s="2">
        <v>402005219999.99994</v>
      </c>
      <c r="L50" s="2">
        <v>385179812000</v>
      </c>
      <c r="M50" s="2">
        <v>394614930999.99994</v>
      </c>
      <c r="N50" s="2">
        <v>410373106000.00006</v>
      </c>
      <c r="O50" s="2">
        <v>442354682999.99994</v>
      </c>
    </row>
    <row r="51" spans="1:15" ht="14.25" x14ac:dyDescent="0.2">
      <c r="A51" s="1" t="s">
        <v>100</v>
      </c>
      <c r="B51" s="1" t="s">
        <v>101</v>
      </c>
      <c r="C51" s="2">
        <v>50851712000</v>
      </c>
      <c r="D51" s="2">
        <v>51651688999.999992</v>
      </c>
      <c r="E51" s="2">
        <v>53587795000</v>
      </c>
      <c r="F51" s="2">
        <v>54813469999.999992</v>
      </c>
      <c r="G51" s="2">
        <v>57503451999.999992</v>
      </c>
      <c r="H51" s="2">
        <v>61945505000</v>
      </c>
      <c r="I51" s="2">
        <v>66314522000</v>
      </c>
      <c r="J51" s="2">
        <v>69549446000</v>
      </c>
      <c r="K51" s="2">
        <v>72671118999.999985</v>
      </c>
      <c r="L51" s="2">
        <v>72737741999.999985</v>
      </c>
      <c r="M51" s="2">
        <v>75642045000.000015</v>
      </c>
      <c r="N51" s="2">
        <v>79910192000</v>
      </c>
      <c r="O51" s="2">
        <v>80511404000</v>
      </c>
    </row>
    <row r="52" spans="1:15" ht="14.25" x14ac:dyDescent="0.2">
      <c r="A52" s="1" t="s">
        <v>102</v>
      </c>
      <c r="B52" s="1" t="s">
        <v>103</v>
      </c>
      <c r="C52" s="2">
        <v>208021270000</v>
      </c>
      <c r="D52" s="2">
        <v>211656145000</v>
      </c>
      <c r="E52" s="2">
        <v>217836687000</v>
      </c>
      <c r="F52" s="2">
        <v>227510751999.99997</v>
      </c>
      <c r="G52" s="2">
        <v>241940697000.00003</v>
      </c>
      <c r="H52" s="2">
        <v>254616405000</v>
      </c>
      <c r="I52" s="2">
        <v>270766375999.99997</v>
      </c>
      <c r="J52" s="2">
        <v>281575394000</v>
      </c>
      <c r="K52" s="2">
        <v>277740353000.00006</v>
      </c>
      <c r="L52" s="2">
        <v>271894977999.99997</v>
      </c>
      <c r="M52" s="2">
        <v>280173862999.99994</v>
      </c>
      <c r="N52" s="2">
        <v>294147630000</v>
      </c>
      <c r="O52" s="2">
        <v>307486540000</v>
      </c>
    </row>
    <row r="53" spans="1:15" ht="14.25" x14ac:dyDescent="0.2">
      <c r="A53" s="1" t="s">
        <v>104</v>
      </c>
      <c r="B53" s="1" t="s">
        <v>105</v>
      </c>
      <c r="C53" s="2">
        <v>24364165999.999996</v>
      </c>
      <c r="D53" s="2">
        <v>22252256000</v>
      </c>
      <c r="E53" s="2">
        <v>22381897000</v>
      </c>
      <c r="F53" s="2">
        <v>24621096000</v>
      </c>
      <c r="G53" s="2">
        <v>27993698000.000004</v>
      </c>
      <c r="H53" s="2">
        <v>33373869000.000008</v>
      </c>
      <c r="I53" s="2">
        <v>40111181000</v>
      </c>
      <c r="J53" s="2">
        <v>44385677000</v>
      </c>
      <c r="K53" s="2">
        <v>49567775999.999992</v>
      </c>
      <c r="L53" s="2">
        <v>41041205000</v>
      </c>
      <c r="M53" s="2">
        <v>44395220000.000008</v>
      </c>
      <c r="N53" s="2">
        <v>47734285999.999992</v>
      </c>
      <c r="O53" s="2">
        <v>48638365999.999992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29" sqref="E29"/>
    </sheetView>
  </sheetViews>
  <sheetFormatPr defaultRowHeight="15" x14ac:dyDescent="0.25"/>
  <cols>
    <col min="1" max="1" width="9.140625" style="4"/>
    <col min="2" max="2" width="19.140625" style="4" bestFit="1" customWidth="1"/>
    <col min="3" max="3" width="25.42578125" style="4" bestFit="1" customWidth="1"/>
    <col min="4" max="15" width="21.7109375" style="4" bestFit="1" customWidth="1"/>
    <col min="16" max="16384" width="9.140625" style="4"/>
  </cols>
  <sheetData>
    <row r="1" spans="1:15" x14ac:dyDescent="0.25">
      <c r="A1" s="3" t="s">
        <v>0</v>
      </c>
      <c r="B1" s="3" t="s">
        <v>1</v>
      </c>
      <c r="C1" s="4">
        <v>2000</v>
      </c>
      <c r="D1" s="4">
        <f>'GDP by State'!C1+1</f>
        <v>2001</v>
      </c>
      <c r="E1" s="4">
        <f>'GDP by State'!D1+1</f>
        <v>2002</v>
      </c>
      <c r="F1" s="4">
        <f>'GDP by State'!E1+1</f>
        <v>2003</v>
      </c>
      <c r="G1" s="4">
        <f>'GDP by State'!F1+1</f>
        <v>2004</v>
      </c>
      <c r="H1" s="4">
        <f>'GDP by State'!G1+1</f>
        <v>2005</v>
      </c>
      <c r="I1" s="4">
        <f>'GDP by State'!H1+1</f>
        <v>2006</v>
      </c>
      <c r="J1" s="4">
        <f>'GDP by State'!I1+1</f>
        <v>2007</v>
      </c>
      <c r="K1" s="4">
        <f>'GDP by State'!J1+1</f>
        <v>2008</v>
      </c>
      <c r="L1" s="4">
        <f>'GDP by State'!K1+1</f>
        <v>2009</v>
      </c>
      <c r="M1" s="4">
        <f>'GDP by State'!L1+1</f>
        <v>2010</v>
      </c>
      <c r="N1" s="4">
        <f>'GDP by State'!M1+1</f>
        <v>2011</v>
      </c>
      <c r="O1" s="4">
        <f>'GDP by State'!N1+1</f>
        <v>2012</v>
      </c>
    </row>
    <row r="2" spans="1:15" x14ac:dyDescent="0.25">
      <c r="A2" s="3" t="s">
        <v>2</v>
      </c>
      <c r="B2" s="3" t="s">
        <v>3</v>
      </c>
      <c r="C2" s="5">
        <f>VLOOKUP('GDP by State'!$B2,[1]Pivot!$A$6:$O$65,[1]Other!A$1,FALSE)*1000000</f>
        <v>10225879000000</v>
      </c>
      <c r="D2" s="5">
        <f>VLOOKUP('GDP by State'!$B2,[1]Pivot!$A$6:$O$65,[1]Other!B$1,FALSE)*1000000</f>
        <v>10562041000000</v>
      </c>
      <c r="E2" s="5">
        <f>VLOOKUP('GDP by State'!$B2,[1]Pivot!$A$6:$O$65,[1]Other!C$1,FALSE)*1000000</f>
        <v>10916911000000</v>
      </c>
      <c r="F2" s="5">
        <f>VLOOKUP('GDP by State'!$B2,[1]Pivot!$A$6:$O$65,[1]Other!D$1,FALSE)*1000000</f>
        <v>11446549000000</v>
      </c>
      <c r="G2" s="5">
        <f>VLOOKUP('GDP by State'!$B2,[1]Pivot!$A$6:$O$65,[1]Other!E$1,FALSE)*1000000</f>
        <v>12206995000000</v>
      </c>
      <c r="H2" s="5">
        <f>VLOOKUP('GDP by State'!$B2,[1]Pivot!$A$6:$O$65,[1]Other!F$1,FALSE)*1000000</f>
        <v>13022458000000</v>
      </c>
      <c r="I2" s="5">
        <f>VLOOKUP('GDP by State'!$B2,[1]Pivot!$A$6:$O$65,[1]Other!G$1,FALSE)*1000000</f>
        <v>13781347000000</v>
      </c>
      <c r="J2" s="5">
        <f>VLOOKUP('GDP by State'!$B2,[1]Pivot!$A$6:$O$65,[1]Other!H$1,FALSE)*1000000</f>
        <v>14399635000000</v>
      </c>
      <c r="K2" s="5">
        <f>VLOOKUP('GDP by State'!$B2,[1]Pivot!$A$6:$O$65,[1]Other!I$1,FALSE)*1000000</f>
        <v>14635348000000</v>
      </c>
      <c r="L2" s="5">
        <f>VLOOKUP('GDP by State'!$B2,[1]Pivot!$A$6:$O$65,[1]Other!J$1,FALSE)*1000000</f>
        <v>14329566000000</v>
      </c>
      <c r="M2" s="5">
        <f>VLOOKUP('GDP by State'!$B2,[1]Pivot!$A$6:$O$65,[1]Other!K$1,FALSE)*1000000</f>
        <v>14869544000000</v>
      </c>
      <c r="N2" s="5">
        <f>VLOOKUP('GDP by State'!$B2,[1]Pivot!$A$6:$O$65,[1]Other!L$1,FALSE)*1000000</f>
        <v>15416873000000</v>
      </c>
      <c r="O2" s="5">
        <f>VLOOKUP('GDP by State'!$B2,[1]Pivot!$A$6:$O$65,[1]Other!M$1,FALSE)*1000000</f>
        <v>16060678000000</v>
      </c>
    </row>
    <row r="3" spans="1:15" x14ac:dyDescent="0.25">
      <c r="A3" s="3" t="s">
        <v>4</v>
      </c>
      <c r="B3" s="3" t="s">
        <v>5</v>
      </c>
      <c r="C3" s="5">
        <f>VLOOKUP('GDP by State'!$B3,[1]Pivot!$A$6:$O$65,[1]Other!A$1,FALSE)*1000000</f>
        <v>120428000000</v>
      </c>
      <c r="D3" s="5">
        <f>VLOOKUP('GDP by State'!$B3,[1]Pivot!$A$6:$O$65,[1]Other!B$1,FALSE)*1000000</f>
        <v>124885000000</v>
      </c>
      <c r="E3" s="5">
        <f>VLOOKUP('GDP by State'!$B3,[1]Pivot!$A$6:$O$65,[1]Other!C$1,FALSE)*1000000</f>
        <v>130180000000</v>
      </c>
      <c r="F3" s="5">
        <f>VLOOKUP('GDP by State'!$B3,[1]Pivot!$A$6:$O$65,[1]Other!D$1,FALSE)*1000000</f>
        <v>136270000000</v>
      </c>
      <c r="G3" s="5">
        <f>VLOOKUP('GDP by State'!$B3,[1]Pivot!$A$6:$O$65,[1]Other!E$1,FALSE)*1000000</f>
        <v>148769000000</v>
      </c>
      <c r="H3" s="5">
        <f>VLOOKUP('GDP by State'!$B3,[1]Pivot!$A$6:$O$65,[1]Other!F$1,FALSE)*1000000</f>
        <v>157914000000</v>
      </c>
      <c r="I3" s="5">
        <f>VLOOKUP('GDP by State'!$B3,[1]Pivot!$A$6:$O$65,[1]Other!G$1,FALSE)*1000000</f>
        <v>165131000000</v>
      </c>
      <c r="J3" s="5">
        <f>VLOOKUP('GDP by State'!$B3,[1]Pivot!$A$6:$O$65,[1]Other!H$1,FALSE)*1000000</f>
        <v>170431000000</v>
      </c>
      <c r="K3" s="5">
        <f>VLOOKUP('GDP by State'!$B3,[1]Pivot!$A$6:$O$65,[1]Other!I$1,FALSE)*1000000</f>
        <v>173712000000</v>
      </c>
      <c r="L3" s="5">
        <f>VLOOKUP('GDP by State'!$B3,[1]Pivot!$A$6:$O$65,[1]Other!J$1,FALSE)*1000000</f>
        <v>169385000000</v>
      </c>
      <c r="M3" s="5">
        <f>VLOOKUP('GDP by State'!$B3,[1]Pivot!$A$6:$O$65,[1]Other!K$1,FALSE)*1000000</f>
        <v>176355000000</v>
      </c>
      <c r="N3" s="5">
        <f>VLOOKUP('GDP by State'!$B3,[1]Pivot!$A$6:$O$65,[1]Other!L$1,FALSE)*1000000</f>
        <v>182395000000</v>
      </c>
      <c r="O3" s="5">
        <f>VLOOKUP('GDP by State'!$B3,[1]Pivot!$A$6:$O$65,[1]Other!M$1,FALSE)*1000000</f>
        <v>186960000000</v>
      </c>
    </row>
    <row r="4" spans="1:15" x14ac:dyDescent="0.25">
      <c r="A4" s="3" t="s">
        <v>6</v>
      </c>
      <c r="B4" s="3" t="s">
        <v>7</v>
      </c>
      <c r="C4" s="5">
        <f>VLOOKUP('GDP by State'!$B4,[1]Pivot!$A$6:$O$65,[1]Other!A$1,FALSE)*1000000</f>
        <v>26932000000</v>
      </c>
      <c r="D4" s="5">
        <f>VLOOKUP('GDP by State'!$B4,[1]Pivot!$A$6:$O$65,[1]Other!B$1,FALSE)*1000000</f>
        <v>28942000000</v>
      </c>
      <c r="E4" s="5">
        <f>VLOOKUP('GDP by State'!$B4,[1]Pivot!$A$6:$O$65,[1]Other!C$1,FALSE)*1000000</f>
        <v>29808000000</v>
      </c>
      <c r="F4" s="5">
        <f>VLOOKUP('GDP by State'!$B4,[1]Pivot!$A$6:$O$65,[1]Other!D$1,FALSE)*1000000</f>
        <v>32125000000</v>
      </c>
      <c r="G4" s="5">
        <f>VLOOKUP('GDP by State'!$B4,[1]Pivot!$A$6:$O$65,[1]Other!E$1,FALSE)*1000000</f>
        <v>35510000000</v>
      </c>
      <c r="H4" s="5">
        <f>VLOOKUP('GDP by State'!$B4,[1]Pivot!$A$6:$O$65,[1]Other!F$1,FALSE)*1000000</f>
        <v>40277000000</v>
      </c>
      <c r="I4" s="5">
        <f>VLOOKUP('GDP by State'!$B4,[1]Pivot!$A$6:$O$65,[1]Other!G$1,FALSE)*1000000</f>
        <v>44867000000</v>
      </c>
      <c r="J4" s="5">
        <f>VLOOKUP('GDP by State'!$B4,[1]Pivot!$A$6:$O$65,[1]Other!H$1,FALSE)*1000000</f>
        <v>49365000000</v>
      </c>
      <c r="K4" s="5">
        <f>VLOOKUP('GDP by State'!$B4,[1]Pivot!$A$6:$O$65,[1]Other!I$1,FALSE)*1000000</f>
        <v>54853000000</v>
      </c>
      <c r="L4" s="5">
        <f>VLOOKUP('GDP by State'!$B4,[1]Pivot!$A$6:$O$65,[1]Other!J$1,FALSE)*1000000</f>
        <v>49655000000</v>
      </c>
      <c r="M4" s="5">
        <f>VLOOKUP('GDP by State'!$B4,[1]Pivot!$A$6:$O$65,[1]Other!K$1,FALSE)*1000000</f>
        <v>52673000000</v>
      </c>
      <c r="N4" s="5">
        <f>VLOOKUP('GDP by State'!$B4,[1]Pivot!$A$6:$O$65,[1]Other!L$1,FALSE)*1000000</f>
        <v>56939000000</v>
      </c>
      <c r="O4" s="5">
        <f>VLOOKUP('GDP by State'!$B4,[1]Pivot!$A$6:$O$65,[1]Other!M$1,FALSE)*1000000</f>
        <v>57941000000</v>
      </c>
    </row>
    <row r="5" spans="1:15" x14ac:dyDescent="0.25">
      <c r="A5" s="3" t="s">
        <v>8</v>
      </c>
      <c r="B5" s="3" t="s">
        <v>9</v>
      </c>
      <c r="C5" s="5">
        <f>VLOOKUP('GDP by State'!$B5,[1]Pivot!$A$6:$O$65,[1]Other!A$1,FALSE)*1000000</f>
        <v>166108000000</v>
      </c>
      <c r="D5" s="5">
        <f>VLOOKUP('GDP by State'!$B5,[1]Pivot!$A$6:$O$65,[1]Other!B$1,FALSE)*1000000</f>
        <v>172634000000</v>
      </c>
      <c r="E5" s="5">
        <f>VLOOKUP('GDP by State'!$B5,[1]Pivot!$A$6:$O$65,[1]Other!C$1,FALSE)*1000000</f>
        <v>179892000000</v>
      </c>
      <c r="F5" s="5">
        <f>VLOOKUP('GDP by State'!$B5,[1]Pivot!$A$6:$O$65,[1]Other!D$1,FALSE)*1000000</f>
        <v>192663000000</v>
      </c>
      <c r="G5" s="5">
        <f>VLOOKUP('GDP by State'!$B5,[1]Pivot!$A$6:$O$65,[1]Other!E$1,FALSE)*1000000</f>
        <v>204659000000</v>
      </c>
      <c r="H5" s="5">
        <f>VLOOKUP('GDP by State'!$B5,[1]Pivot!$A$6:$O$65,[1]Other!F$1,FALSE)*1000000</f>
        <v>227047000000</v>
      </c>
      <c r="I5" s="5">
        <f>VLOOKUP('GDP by State'!$B5,[1]Pivot!$A$6:$O$65,[1]Other!G$1,FALSE)*1000000</f>
        <v>248075000000</v>
      </c>
      <c r="J5" s="5">
        <f>VLOOKUP('GDP by State'!$B5,[1]Pivot!$A$6:$O$65,[1]Other!H$1,FALSE)*1000000</f>
        <v>262280000000</v>
      </c>
      <c r="K5" s="5">
        <f>VLOOKUP('GDP by State'!$B5,[1]Pivot!$A$6:$O$65,[1]Other!I$1,FALSE)*1000000</f>
        <v>259238000000</v>
      </c>
      <c r="L5" s="5">
        <f>VLOOKUP('GDP by State'!$B5,[1]Pivot!$A$6:$O$65,[1]Other!J$1,FALSE)*1000000</f>
        <v>243300000000</v>
      </c>
      <c r="M5" s="5">
        <f>VLOOKUP('GDP by State'!$B5,[1]Pivot!$A$6:$O$65,[1]Other!K$1,FALSE)*1000000</f>
        <v>248542000000</v>
      </c>
      <c r="N5" s="5">
        <f>VLOOKUP('GDP by State'!$B5,[1]Pivot!$A$6:$O$65,[1]Other!L$1,FALSE)*1000000</f>
        <v>256972000000</v>
      </c>
      <c r="O5" s="5">
        <f>VLOOKUP('GDP by State'!$B5,[1]Pivot!$A$6:$O$65,[1]Other!M$1,FALSE)*1000000</f>
        <v>267493000000</v>
      </c>
    </row>
    <row r="6" spans="1:15" x14ac:dyDescent="0.25">
      <c r="A6" s="3" t="s">
        <v>10</v>
      </c>
      <c r="B6" s="3" t="s">
        <v>11</v>
      </c>
      <c r="C6" s="5">
        <f>VLOOKUP('GDP by State'!$B6,[1]Pivot!$A$6:$O$65,[1]Other!A$1,FALSE)*1000000</f>
        <v>69111000000</v>
      </c>
      <c r="D6" s="5">
        <f>VLOOKUP('GDP by State'!$B6,[1]Pivot!$A$6:$O$65,[1]Other!B$1,FALSE)*1000000</f>
        <v>71128000000</v>
      </c>
      <c r="E6" s="5">
        <f>VLOOKUP('GDP by State'!$B6,[1]Pivot!$A$6:$O$65,[1]Other!C$1,FALSE)*1000000</f>
        <v>74243000000</v>
      </c>
      <c r="F6" s="5">
        <f>VLOOKUP('GDP by State'!$B6,[1]Pivot!$A$6:$O$65,[1]Other!D$1,FALSE)*1000000</f>
        <v>78882000000</v>
      </c>
      <c r="G6" s="5">
        <f>VLOOKUP('GDP by State'!$B6,[1]Pivot!$A$6:$O$65,[1]Other!E$1,FALSE)*1000000</f>
        <v>85315000000</v>
      </c>
      <c r="H6" s="5">
        <f>VLOOKUP('GDP by State'!$B6,[1]Pivot!$A$6:$O$65,[1]Other!F$1,FALSE)*1000000</f>
        <v>90112000000</v>
      </c>
      <c r="I6" s="5">
        <f>VLOOKUP('GDP by State'!$B6,[1]Pivot!$A$6:$O$65,[1]Other!G$1,FALSE)*1000000</f>
        <v>95727000000</v>
      </c>
      <c r="J6" s="5">
        <f>VLOOKUP('GDP by State'!$B6,[1]Pivot!$A$6:$O$65,[1]Other!H$1,FALSE)*1000000</f>
        <v>99641000000</v>
      </c>
      <c r="K6" s="5">
        <f>VLOOKUP('GDP by State'!$B6,[1]Pivot!$A$6:$O$65,[1]Other!I$1,FALSE)*1000000</f>
        <v>103228000000</v>
      </c>
      <c r="L6" s="5">
        <f>VLOOKUP('GDP by State'!$B6,[1]Pivot!$A$6:$O$65,[1]Other!J$1,FALSE)*1000000</f>
        <v>101003000000</v>
      </c>
      <c r="M6" s="5">
        <f>VLOOKUP('GDP by State'!$B6,[1]Pivot!$A$6:$O$65,[1]Other!K$1,FALSE)*1000000</f>
        <v>106043000000</v>
      </c>
      <c r="N6" s="5">
        <f>VLOOKUP('GDP by State'!$B6,[1]Pivot!$A$6:$O$65,[1]Other!L$1,FALSE)*1000000</f>
        <v>110850000000</v>
      </c>
      <c r="O6" s="5">
        <f>VLOOKUP('GDP by State'!$B6,[1]Pivot!$A$6:$O$65,[1]Other!M$1,FALSE)*1000000</f>
        <v>114090000000</v>
      </c>
    </row>
    <row r="7" spans="1:15" x14ac:dyDescent="0.25">
      <c r="A7" s="3" t="s">
        <v>12</v>
      </c>
      <c r="B7" s="3" t="s">
        <v>13</v>
      </c>
      <c r="C7" s="5">
        <f>VLOOKUP('GDP by State'!$B7,[1]Pivot!$A$6:$O$65,[1]Other!A$1,FALSE)*1000000</f>
        <v>1377014000000</v>
      </c>
      <c r="D7" s="5">
        <f>VLOOKUP('GDP by State'!$B7,[1]Pivot!$A$6:$O$65,[1]Other!B$1,FALSE)*1000000</f>
        <v>1394863000000</v>
      </c>
      <c r="E7" s="5">
        <f>VLOOKUP('GDP by State'!$B7,[1]Pivot!$A$6:$O$65,[1]Other!C$1,FALSE)*1000000</f>
        <v>1449536000000</v>
      </c>
      <c r="F7" s="5">
        <f>VLOOKUP('GDP by State'!$B7,[1]Pivot!$A$6:$O$65,[1]Other!D$1,FALSE)*1000000</f>
        <v>1535202000000</v>
      </c>
      <c r="G7" s="5">
        <f>VLOOKUP('GDP by State'!$B7,[1]Pivot!$A$6:$O$65,[1]Other!E$1,FALSE)*1000000</f>
        <v>1643908000000</v>
      </c>
      <c r="H7" s="5">
        <f>VLOOKUP('GDP by State'!$B7,[1]Pivot!$A$6:$O$65,[1]Other!F$1,FALSE)*1000000</f>
        <v>1760508000000</v>
      </c>
      <c r="I7" s="5">
        <f>VLOOKUP('GDP by State'!$B7,[1]Pivot!$A$6:$O$65,[1]Other!G$1,FALSE)*1000000</f>
        <v>1868969000000</v>
      </c>
      <c r="J7" s="5">
        <f>VLOOKUP('GDP by State'!$B7,[1]Pivot!$A$6:$O$65,[1]Other!H$1,FALSE)*1000000</f>
        <v>1952229000000</v>
      </c>
      <c r="K7" s="5">
        <f>VLOOKUP('GDP by State'!$B7,[1]Pivot!$A$6:$O$65,[1]Other!I$1,FALSE)*1000000</f>
        <v>1994484000000</v>
      </c>
      <c r="L7" s="5">
        <f>VLOOKUP('GDP by State'!$B7,[1]Pivot!$A$6:$O$65,[1]Other!J$1,FALSE)*1000000</f>
        <v>1915684000000</v>
      </c>
      <c r="M7" s="5">
        <f>VLOOKUP('GDP by State'!$B7,[1]Pivot!$A$6:$O$65,[1]Other!K$1,FALSE)*1000000</f>
        <v>1966587000000</v>
      </c>
      <c r="N7" s="5">
        <f>VLOOKUP('GDP by State'!$B7,[1]Pivot!$A$6:$O$65,[1]Other!L$1,FALSE)*1000000</f>
        <v>2033990000000</v>
      </c>
      <c r="O7" s="5">
        <f>VLOOKUP('GDP by State'!$B7,[1]Pivot!$A$6:$O$65,[1]Other!M$1,FALSE)*1000000</f>
        <v>2125135000000</v>
      </c>
    </row>
    <row r="8" spans="1:15" x14ac:dyDescent="0.25">
      <c r="A8" s="3" t="s">
        <v>14</v>
      </c>
      <c r="B8" s="3" t="s">
        <v>15</v>
      </c>
      <c r="C8" s="5">
        <f>VLOOKUP('GDP by State'!$B8,[1]Pivot!$A$6:$O$65,[1]Other!A$1,FALSE)*1000000</f>
        <v>178331000000</v>
      </c>
      <c r="D8" s="5">
        <f>VLOOKUP('GDP by State'!$B8,[1]Pivot!$A$6:$O$65,[1]Other!B$1,FALSE)*1000000</f>
        <v>185264000000</v>
      </c>
      <c r="E8" s="5">
        <f>VLOOKUP('GDP by State'!$B8,[1]Pivot!$A$6:$O$65,[1]Other!C$1,FALSE)*1000000</f>
        <v>189464000000</v>
      </c>
      <c r="F8" s="5">
        <f>VLOOKUP('GDP by State'!$B8,[1]Pivot!$A$6:$O$65,[1]Other!D$1,FALSE)*1000000</f>
        <v>195704000000</v>
      </c>
      <c r="G8" s="5">
        <f>VLOOKUP('GDP by State'!$B8,[1]Pivot!$A$6:$O$65,[1]Other!E$1,FALSE)*1000000</f>
        <v>205347000000</v>
      </c>
      <c r="H8" s="5">
        <f>VLOOKUP('GDP by State'!$B8,[1]Pivot!$A$6:$O$65,[1]Other!F$1,FALSE)*1000000</f>
        <v>222415000000</v>
      </c>
      <c r="I8" s="5">
        <f>VLOOKUP('GDP by State'!$B8,[1]Pivot!$A$6:$O$65,[1]Other!G$1,FALSE)*1000000</f>
        <v>233142000000</v>
      </c>
      <c r="J8" s="5">
        <f>VLOOKUP('GDP by State'!$B8,[1]Pivot!$A$6:$O$65,[1]Other!H$1,FALSE)*1000000</f>
        <v>245312000000</v>
      </c>
      <c r="K8" s="5">
        <f>VLOOKUP('GDP by State'!$B8,[1]Pivot!$A$6:$O$65,[1]Other!I$1,FALSE)*1000000</f>
        <v>256091000000</v>
      </c>
      <c r="L8" s="5">
        <f>VLOOKUP('GDP by State'!$B8,[1]Pivot!$A$6:$O$65,[1]Other!J$1,FALSE)*1000000</f>
        <v>250285000000</v>
      </c>
      <c r="M8" s="5">
        <f>VLOOKUP('GDP by State'!$B8,[1]Pivot!$A$6:$O$65,[1]Other!K$1,FALSE)*1000000</f>
        <v>258237000000</v>
      </c>
      <c r="N8" s="5">
        <f>VLOOKUP('GDP by State'!$B8,[1]Pivot!$A$6:$O$65,[1]Other!L$1,FALSE)*1000000</f>
        <v>266627000000</v>
      </c>
      <c r="O8" s="5">
        <f>VLOOKUP('GDP by State'!$B8,[1]Pivot!$A$6:$O$65,[1]Other!M$1,FALSE)*1000000</f>
        <v>276816000000</v>
      </c>
    </row>
    <row r="9" spans="1:15" x14ac:dyDescent="0.25">
      <c r="A9" s="3" t="s">
        <v>16</v>
      </c>
      <c r="B9" s="3" t="s">
        <v>17</v>
      </c>
      <c r="C9" s="5">
        <f>VLOOKUP('GDP by State'!$B9,[1]Pivot!$A$6:$O$65,[1]Other!A$1,FALSE)*1000000</f>
        <v>166995000000</v>
      </c>
      <c r="D9" s="5">
        <f>VLOOKUP('GDP by State'!$B9,[1]Pivot!$A$6:$O$65,[1]Other!B$1,FALSE)*1000000</f>
        <v>172336000000</v>
      </c>
      <c r="E9" s="5">
        <f>VLOOKUP('GDP by State'!$B9,[1]Pivot!$A$6:$O$65,[1]Other!C$1,FALSE)*1000000</f>
        <v>174856000000</v>
      </c>
      <c r="F9" s="5">
        <f>VLOOKUP('GDP by State'!$B9,[1]Pivot!$A$6:$O$65,[1]Other!D$1,FALSE)*1000000</f>
        <v>181750000000</v>
      </c>
      <c r="G9" s="5">
        <f>VLOOKUP('GDP by State'!$B9,[1]Pivot!$A$6:$O$65,[1]Other!E$1,FALSE)*1000000</f>
        <v>198921000000</v>
      </c>
      <c r="H9" s="5">
        <f>VLOOKUP('GDP by State'!$B9,[1]Pivot!$A$6:$O$65,[1]Other!F$1,FALSE)*1000000</f>
        <v>208154000000</v>
      </c>
      <c r="I9" s="5">
        <f>VLOOKUP('GDP by State'!$B9,[1]Pivot!$A$6:$O$65,[1]Other!G$1,FALSE)*1000000</f>
        <v>220994000000</v>
      </c>
      <c r="J9" s="5">
        <f>VLOOKUP('GDP by State'!$B9,[1]Pivot!$A$6:$O$65,[1]Other!H$1,FALSE)*1000000</f>
        <v>235143000000</v>
      </c>
      <c r="K9" s="5">
        <f>VLOOKUP('GDP by State'!$B9,[1]Pivot!$A$6:$O$65,[1]Other!I$1,FALSE)*1000000</f>
        <v>231745000000</v>
      </c>
      <c r="L9" s="5">
        <f>VLOOKUP('GDP by State'!$B9,[1]Pivot!$A$6:$O$65,[1]Other!J$1,FALSE)*1000000</f>
        <v>227003000000</v>
      </c>
      <c r="M9" s="5">
        <f>VLOOKUP('GDP by State'!$B9,[1]Pivot!$A$6:$O$65,[1]Other!K$1,FALSE)*1000000</f>
        <v>232470000000</v>
      </c>
      <c r="N9" s="5">
        <f>VLOOKUP('GDP by State'!$B9,[1]Pivot!$A$6:$O$65,[1]Other!L$1,FALSE)*1000000</f>
        <v>233960000000</v>
      </c>
      <c r="O9" s="5">
        <f>VLOOKUP('GDP by State'!$B9,[1]Pivot!$A$6:$O$65,[1]Other!M$1,FALSE)*1000000</f>
        <v>239878000000</v>
      </c>
    </row>
    <row r="10" spans="1:15" x14ac:dyDescent="0.25">
      <c r="A10" s="3" t="s">
        <v>18</v>
      </c>
      <c r="B10" s="3" t="s">
        <v>19</v>
      </c>
      <c r="C10" s="5">
        <f>VLOOKUP('GDP by State'!$B10,[1]Pivot!$A$6:$O$65,[1]Other!A$1,FALSE)*1000000</f>
        <v>41677000000</v>
      </c>
      <c r="D10" s="5">
        <f>VLOOKUP('GDP by State'!$B10,[1]Pivot!$A$6:$O$65,[1]Other!B$1,FALSE)*1000000</f>
        <v>43314000000</v>
      </c>
      <c r="E10" s="5">
        <f>VLOOKUP('GDP by State'!$B10,[1]Pivot!$A$6:$O$65,[1]Other!C$1,FALSE)*1000000</f>
        <v>43046000000</v>
      </c>
      <c r="F10" s="5">
        <f>VLOOKUP('GDP by State'!$B10,[1]Pivot!$A$6:$O$65,[1]Other!D$1,FALSE)*1000000</f>
        <v>46092000000</v>
      </c>
      <c r="G10" s="5">
        <f>VLOOKUP('GDP by State'!$B10,[1]Pivot!$A$6:$O$65,[1]Other!E$1,FALSE)*1000000</f>
        <v>50618000000</v>
      </c>
      <c r="H10" s="5">
        <f>VLOOKUP('GDP by State'!$B10,[1]Pivot!$A$6:$O$65,[1]Other!F$1,FALSE)*1000000</f>
        <v>52901000000</v>
      </c>
      <c r="I10" s="5">
        <f>VLOOKUP('GDP by State'!$B10,[1]Pivot!$A$6:$O$65,[1]Other!G$1,FALSE)*1000000</f>
        <v>55826000000</v>
      </c>
      <c r="J10" s="5">
        <f>VLOOKUP('GDP by State'!$B10,[1]Pivot!$A$6:$O$65,[1]Other!H$1,FALSE)*1000000</f>
        <v>57132000000</v>
      </c>
      <c r="K10" s="5">
        <f>VLOOKUP('GDP by State'!$B10,[1]Pivot!$A$6:$O$65,[1]Other!I$1,FALSE)*1000000</f>
        <v>54719000000</v>
      </c>
      <c r="L10" s="5">
        <f>VLOOKUP('GDP by State'!$B10,[1]Pivot!$A$6:$O$65,[1]Other!J$1,FALSE)*1000000</f>
        <v>56236000000</v>
      </c>
      <c r="M10" s="5">
        <f>VLOOKUP('GDP by State'!$B10,[1]Pivot!$A$6:$O$65,[1]Other!K$1,FALSE)*1000000</f>
        <v>57539000000</v>
      </c>
      <c r="N10" s="5">
        <f>VLOOKUP('GDP by State'!$B10,[1]Pivot!$A$6:$O$65,[1]Other!L$1,FALSE)*1000000</f>
        <v>59275000000</v>
      </c>
      <c r="O10" s="5">
        <f>VLOOKUP('GDP by State'!$B10,[1]Pivot!$A$6:$O$65,[1]Other!M$1,FALSE)*1000000</f>
        <v>59104000000</v>
      </c>
    </row>
    <row r="11" spans="1:15" x14ac:dyDescent="0.25">
      <c r="A11" s="3" t="s">
        <v>20</v>
      </c>
      <c r="B11" s="3" t="s">
        <v>21</v>
      </c>
      <c r="C11" s="5">
        <f>VLOOKUP('GDP by State'!$B11,[1]Pivot!$A$6:$O$65,[1]Other!A$1,FALSE)*1000000</f>
        <v>60458000000</v>
      </c>
      <c r="D11" s="5">
        <f>VLOOKUP('GDP by State'!$B11,[1]Pivot!$A$6:$O$65,[1]Other!B$1,FALSE)*1000000</f>
        <v>65400000000</v>
      </c>
      <c r="E11" s="5">
        <f>VLOOKUP('GDP by State'!$B11,[1]Pivot!$A$6:$O$65,[1]Other!C$1,FALSE)*1000000</f>
        <v>69608000000</v>
      </c>
      <c r="F11" s="5">
        <f>VLOOKUP('GDP by State'!$B11,[1]Pivot!$A$6:$O$65,[1]Other!D$1,FALSE)*1000000</f>
        <v>73846000000</v>
      </c>
      <c r="G11" s="5">
        <f>VLOOKUP('GDP by State'!$B11,[1]Pivot!$A$6:$O$65,[1]Other!E$1,FALSE)*1000000</f>
        <v>79564000000</v>
      </c>
      <c r="H11" s="5">
        <f>VLOOKUP('GDP by State'!$B11,[1]Pivot!$A$6:$O$65,[1]Other!F$1,FALSE)*1000000</f>
        <v>83968000000</v>
      </c>
      <c r="I11" s="5">
        <f>VLOOKUP('GDP by State'!$B11,[1]Pivot!$A$6:$O$65,[1]Other!G$1,FALSE)*1000000</f>
        <v>88502000000</v>
      </c>
      <c r="J11" s="5">
        <f>VLOOKUP('GDP by State'!$B11,[1]Pivot!$A$6:$O$65,[1]Other!H$1,FALSE)*1000000</f>
        <v>93813000000</v>
      </c>
      <c r="K11" s="5">
        <f>VLOOKUP('GDP by State'!$B11,[1]Pivot!$A$6:$O$65,[1]Other!I$1,FALSE)*1000000</f>
        <v>98849000000</v>
      </c>
      <c r="L11" s="5">
        <f>VLOOKUP('GDP by State'!$B11,[1]Pivot!$A$6:$O$65,[1]Other!J$1,FALSE)*1000000</f>
        <v>99255000000</v>
      </c>
      <c r="M11" s="5">
        <f>VLOOKUP('GDP by State'!$B11,[1]Pivot!$A$6:$O$65,[1]Other!K$1,FALSE)*1000000</f>
        <v>104172000000</v>
      </c>
      <c r="N11" s="5">
        <f>VLOOKUP('GDP by State'!$B11,[1]Pivot!$A$6:$O$65,[1]Other!L$1,FALSE)*1000000</f>
        <v>108217000000</v>
      </c>
      <c r="O11" s="5">
        <f>VLOOKUP('GDP by State'!$B11,[1]Pivot!$A$6:$O$65,[1]Other!M$1,FALSE)*1000000</f>
        <v>109937000000</v>
      </c>
    </row>
    <row r="12" spans="1:15" x14ac:dyDescent="0.25">
      <c r="A12" s="3" t="s">
        <v>22</v>
      </c>
      <c r="B12" s="3" t="s">
        <v>23</v>
      </c>
      <c r="C12" s="5">
        <f>VLOOKUP('GDP by State'!$B12,[1]Pivot!$A$6:$O$65,[1]Other!A$1,FALSE)*1000000</f>
        <v>490538000000</v>
      </c>
      <c r="D12" s="5">
        <f>VLOOKUP('GDP by State'!$B12,[1]Pivot!$A$6:$O$65,[1]Other!B$1,FALSE)*1000000</f>
        <v>519024000000</v>
      </c>
      <c r="E12" s="5">
        <f>VLOOKUP('GDP by State'!$B12,[1]Pivot!$A$6:$O$65,[1]Other!C$1,FALSE)*1000000</f>
        <v>550486000000</v>
      </c>
      <c r="F12" s="5">
        <f>VLOOKUP('GDP by State'!$B12,[1]Pivot!$A$6:$O$65,[1]Other!D$1,FALSE)*1000000</f>
        <v>585729000000</v>
      </c>
      <c r="G12" s="5">
        <f>VLOOKUP('GDP by State'!$B12,[1]Pivot!$A$6:$O$65,[1]Other!E$1,FALSE)*1000000</f>
        <v>637113000000</v>
      </c>
      <c r="H12" s="5">
        <f>VLOOKUP('GDP by State'!$B12,[1]Pivot!$A$6:$O$65,[1]Other!F$1,FALSE)*1000000</f>
        <v>700222000000</v>
      </c>
      <c r="I12" s="5">
        <f>VLOOKUP('GDP by State'!$B12,[1]Pivot!$A$6:$O$65,[1]Other!G$1,FALSE)*1000000</f>
        <v>748021000000</v>
      </c>
      <c r="J12" s="5">
        <f>VLOOKUP('GDP by State'!$B12,[1]Pivot!$A$6:$O$65,[1]Other!H$1,FALSE)*1000000</f>
        <v>773992000000</v>
      </c>
      <c r="K12" s="5">
        <f>VLOOKUP('GDP by State'!$B12,[1]Pivot!$A$6:$O$65,[1]Other!I$1,FALSE)*1000000</f>
        <v>754780000000</v>
      </c>
      <c r="L12" s="5">
        <f>VLOOKUP('GDP by State'!$B12,[1]Pivot!$A$6:$O$65,[1]Other!J$1,FALSE)*1000000</f>
        <v>722825000000</v>
      </c>
      <c r="M12" s="5">
        <f>VLOOKUP('GDP by State'!$B12,[1]Pivot!$A$6:$O$65,[1]Other!K$1,FALSE)*1000000</f>
        <v>730896000000</v>
      </c>
      <c r="N12" s="5">
        <f>VLOOKUP('GDP by State'!$B12,[1]Pivot!$A$6:$O$65,[1]Other!L$1,FALSE)*1000000</f>
        <v>736890000000</v>
      </c>
      <c r="O12" s="5">
        <f>VLOOKUP('GDP by State'!$B12,[1]Pivot!$A$6:$O$65,[1]Other!M$1,FALSE)*1000000</f>
        <v>766259000000</v>
      </c>
    </row>
    <row r="13" spans="1:15" x14ac:dyDescent="0.25">
      <c r="A13" s="3" t="s">
        <v>24</v>
      </c>
      <c r="B13" s="3" t="s">
        <v>25</v>
      </c>
      <c r="C13" s="5">
        <f>VLOOKUP('GDP by State'!$B13,[1]Pivot!$A$6:$O$65,[1]Other!A$1,FALSE)*1000000</f>
        <v>304942000000</v>
      </c>
      <c r="D13" s="5">
        <f>VLOOKUP('GDP by State'!$B13,[1]Pivot!$A$6:$O$65,[1]Other!B$1,FALSE)*1000000</f>
        <v>316351000000</v>
      </c>
      <c r="E13" s="5">
        <f>VLOOKUP('GDP by State'!$B13,[1]Pivot!$A$6:$O$65,[1]Other!C$1,FALSE)*1000000</f>
        <v>323644000000</v>
      </c>
      <c r="F13" s="5">
        <f>VLOOKUP('GDP by State'!$B13,[1]Pivot!$A$6:$O$65,[1]Other!D$1,FALSE)*1000000</f>
        <v>335367000000</v>
      </c>
      <c r="G13" s="5">
        <f>VLOOKUP('GDP by State'!$B13,[1]Pivot!$A$6:$O$65,[1]Other!E$1,FALSE)*1000000</f>
        <v>353025000000</v>
      </c>
      <c r="H13" s="5">
        <f>VLOOKUP('GDP by State'!$B13,[1]Pivot!$A$6:$O$65,[1]Other!F$1,FALSE)*1000000</f>
        <v>376626000000</v>
      </c>
      <c r="I13" s="5">
        <f>VLOOKUP('GDP by State'!$B13,[1]Pivot!$A$6:$O$65,[1]Other!G$1,FALSE)*1000000</f>
        <v>393920000000</v>
      </c>
      <c r="J13" s="5">
        <f>VLOOKUP('GDP by State'!$B13,[1]Pivot!$A$6:$O$65,[1]Other!H$1,FALSE)*1000000</f>
        <v>411469000000</v>
      </c>
      <c r="K13" s="5">
        <f>VLOOKUP('GDP by State'!$B13,[1]Pivot!$A$6:$O$65,[1]Other!I$1,FALSE)*1000000</f>
        <v>412155000000</v>
      </c>
      <c r="L13" s="5">
        <f>VLOOKUP('GDP by State'!$B13,[1]Pivot!$A$6:$O$65,[1]Other!J$1,FALSE)*1000000</f>
        <v>406139000000</v>
      </c>
      <c r="M13" s="5">
        <f>VLOOKUP('GDP by State'!$B13,[1]Pivot!$A$6:$O$65,[1]Other!K$1,FALSE)*1000000</f>
        <v>412194000000</v>
      </c>
      <c r="N13" s="5">
        <f>VLOOKUP('GDP by State'!$B13,[1]Pivot!$A$6:$O$65,[1]Other!L$1,FALSE)*1000000</f>
        <v>424494000000</v>
      </c>
      <c r="O13" s="5">
        <f>VLOOKUP('GDP by State'!$B13,[1]Pivot!$A$6:$O$65,[1]Other!M$1,FALSE)*1000000</f>
        <v>438801000000</v>
      </c>
    </row>
    <row r="14" spans="1:15" x14ac:dyDescent="0.25">
      <c r="A14" s="3" t="s">
        <v>26</v>
      </c>
      <c r="B14" s="3" t="s">
        <v>27</v>
      </c>
      <c r="C14" s="5">
        <f>VLOOKUP('GDP by State'!$B14,[1]Pivot!$A$6:$O$65,[1]Other!A$1,FALSE)*1000000</f>
        <v>41247000000</v>
      </c>
      <c r="D14" s="5">
        <f>VLOOKUP('GDP by State'!$B14,[1]Pivot!$A$6:$O$65,[1]Other!B$1,FALSE)*1000000</f>
        <v>42789000000</v>
      </c>
      <c r="E14" s="5">
        <f>VLOOKUP('GDP by State'!$B14,[1]Pivot!$A$6:$O$65,[1]Other!C$1,FALSE)*1000000</f>
        <v>45185000000</v>
      </c>
      <c r="F14" s="5">
        <f>VLOOKUP('GDP by State'!$B14,[1]Pivot!$A$6:$O$65,[1]Other!D$1,FALSE)*1000000</f>
        <v>48559000000</v>
      </c>
      <c r="G14" s="5">
        <f>VLOOKUP('GDP by State'!$B14,[1]Pivot!$A$6:$O$65,[1]Other!E$1,FALSE)*1000000</f>
        <v>53306000000</v>
      </c>
      <c r="H14" s="5">
        <f>VLOOKUP('GDP by State'!$B14,[1]Pivot!$A$6:$O$65,[1]Other!F$1,FALSE)*1000000</f>
        <v>58123000000</v>
      </c>
      <c r="I14" s="5">
        <f>VLOOKUP('GDP by State'!$B14,[1]Pivot!$A$6:$O$65,[1]Other!G$1,FALSE)*1000000</f>
        <v>61684000000</v>
      </c>
      <c r="J14" s="5">
        <f>VLOOKUP('GDP by State'!$B14,[1]Pivot!$A$6:$O$65,[1]Other!H$1,FALSE)*1000000</f>
        <v>64967000000</v>
      </c>
      <c r="K14" s="5">
        <f>VLOOKUP('GDP by State'!$B14,[1]Pivot!$A$6:$O$65,[1]Other!I$1,FALSE)*1000000</f>
        <v>66728000000</v>
      </c>
      <c r="L14" s="5">
        <f>VLOOKUP('GDP by State'!$B14,[1]Pivot!$A$6:$O$65,[1]Other!J$1,FALSE)*1000000</f>
        <v>65275000000</v>
      </c>
      <c r="M14" s="5">
        <f>VLOOKUP('GDP by State'!$B14,[1]Pivot!$A$6:$O$65,[1]Other!K$1,FALSE)*1000000</f>
        <v>67740000000</v>
      </c>
      <c r="N14" s="5">
        <f>VLOOKUP('GDP by State'!$B14,[1]Pivot!$A$6:$O$65,[1]Other!L$1,FALSE)*1000000</f>
        <v>70058000000</v>
      </c>
      <c r="O14" s="5">
        <f>VLOOKUP('GDP by State'!$B14,[1]Pivot!$A$6:$O$65,[1]Other!M$1,FALSE)*1000000</f>
        <v>72653000000</v>
      </c>
    </row>
    <row r="15" spans="1:15" x14ac:dyDescent="0.25">
      <c r="A15" s="3" t="s">
        <v>28</v>
      </c>
      <c r="B15" s="3" t="s">
        <v>29</v>
      </c>
      <c r="C15" s="5">
        <f>VLOOKUP('GDP by State'!$B15,[1]Pivot!$A$6:$O$65,[1]Other!A$1,FALSE)*1000000</f>
        <v>38416000000</v>
      </c>
      <c r="D15" s="5">
        <f>VLOOKUP('GDP by State'!$B15,[1]Pivot!$A$6:$O$65,[1]Other!B$1,FALSE)*1000000</f>
        <v>37812000000</v>
      </c>
      <c r="E15" s="5">
        <f>VLOOKUP('GDP by State'!$B15,[1]Pivot!$A$6:$O$65,[1]Other!C$1,FALSE)*1000000</f>
        <v>39185000000</v>
      </c>
      <c r="F15" s="5">
        <f>VLOOKUP('GDP by State'!$B15,[1]Pivot!$A$6:$O$65,[1]Other!D$1,FALSE)*1000000</f>
        <v>41125000000</v>
      </c>
      <c r="G15" s="5">
        <f>VLOOKUP('GDP by State'!$B15,[1]Pivot!$A$6:$O$65,[1]Other!E$1,FALSE)*1000000</f>
        <v>44445000000</v>
      </c>
      <c r="H15" s="5">
        <f>VLOOKUP('GDP by State'!$B15,[1]Pivot!$A$6:$O$65,[1]Other!F$1,FALSE)*1000000</f>
        <v>47990000000</v>
      </c>
      <c r="I15" s="5">
        <f>VLOOKUP('GDP by State'!$B15,[1]Pivot!$A$6:$O$65,[1]Other!G$1,FALSE)*1000000</f>
        <v>51821000000</v>
      </c>
      <c r="J15" s="5">
        <f>VLOOKUP('GDP by State'!$B15,[1]Pivot!$A$6:$O$65,[1]Other!H$1,FALSE)*1000000</f>
        <v>55092000000</v>
      </c>
      <c r="K15" s="5">
        <f>VLOOKUP('GDP by State'!$B15,[1]Pivot!$A$6:$O$65,[1]Other!I$1,FALSE)*1000000</f>
        <v>56220000000</v>
      </c>
      <c r="L15" s="5">
        <f>VLOOKUP('GDP by State'!$B15,[1]Pivot!$A$6:$O$65,[1]Other!J$1,FALSE)*1000000</f>
        <v>54199000000</v>
      </c>
      <c r="M15" s="5">
        <f>VLOOKUP('GDP by State'!$B15,[1]Pivot!$A$6:$O$65,[1]Other!K$1,FALSE)*1000000</f>
        <v>55658000000</v>
      </c>
      <c r="N15" s="5">
        <f>VLOOKUP('GDP by State'!$B15,[1]Pivot!$A$6:$O$65,[1]Other!L$1,FALSE)*1000000</f>
        <v>57050000000</v>
      </c>
      <c r="O15" s="5">
        <f>VLOOKUP('GDP by State'!$B15,[1]Pivot!$A$6:$O$65,[1]Other!M$1,FALSE)*1000000</f>
        <v>58353000000</v>
      </c>
    </row>
    <row r="16" spans="1:15" x14ac:dyDescent="0.25">
      <c r="A16" s="3" t="s">
        <v>30</v>
      </c>
      <c r="B16" s="3" t="s">
        <v>31</v>
      </c>
      <c r="C16" s="5">
        <f>VLOOKUP('GDP by State'!$B16,[1]Pivot!$A$6:$O$65,[1]Other!A$1,FALSE)*1000000</f>
        <v>492922000000</v>
      </c>
      <c r="D16" s="5">
        <f>VLOOKUP('GDP by State'!$B16,[1]Pivot!$A$6:$O$65,[1]Other!B$1,FALSE)*1000000</f>
        <v>503969000000</v>
      </c>
      <c r="E16" s="5">
        <f>VLOOKUP('GDP by State'!$B16,[1]Pivot!$A$6:$O$65,[1]Other!C$1,FALSE)*1000000</f>
        <v>514227000000</v>
      </c>
      <c r="F16" s="5">
        <f>VLOOKUP('GDP by State'!$B16,[1]Pivot!$A$6:$O$65,[1]Other!D$1,FALSE)*1000000</f>
        <v>531957000000</v>
      </c>
      <c r="G16" s="5">
        <f>VLOOKUP('GDP by State'!$B16,[1]Pivot!$A$6:$O$65,[1]Other!E$1,FALSE)*1000000</f>
        <v>561117000000</v>
      </c>
      <c r="H16" s="5">
        <f>VLOOKUP('GDP by State'!$B16,[1]Pivot!$A$6:$O$65,[1]Other!F$1,FALSE)*1000000</f>
        <v>588847000000</v>
      </c>
      <c r="I16" s="5">
        <f>VLOOKUP('GDP by State'!$B16,[1]Pivot!$A$6:$O$65,[1]Other!G$1,FALSE)*1000000</f>
        <v>623535000000</v>
      </c>
      <c r="J16" s="5">
        <f>VLOOKUP('GDP by State'!$B16,[1]Pivot!$A$6:$O$65,[1]Other!H$1,FALSE)*1000000</f>
        <v>648221000000</v>
      </c>
      <c r="K16" s="5">
        <f>VLOOKUP('GDP by State'!$B16,[1]Pivot!$A$6:$O$65,[1]Other!I$1,FALSE)*1000000</f>
        <v>647589000000</v>
      </c>
      <c r="L16" s="5">
        <f>VLOOKUP('GDP by State'!$B16,[1]Pivot!$A$6:$O$65,[1]Other!J$1,FALSE)*1000000</f>
        <v>641880000000</v>
      </c>
      <c r="M16" s="5">
        <f>VLOOKUP('GDP by State'!$B16,[1]Pivot!$A$6:$O$65,[1]Other!K$1,FALSE)*1000000</f>
        <v>655006000000</v>
      </c>
      <c r="N16" s="5">
        <f>VLOOKUP('GDP by State'!$B16,[1]Pivot!$A$6:$O$65,[1]Other!L$1,FALSE)*1000000</f>
        <v>680395000000</v>
      </c>
      <c r="O16" s="5">
        <f>VLOOKUP('GDP by State'!$B16,[1]Pivot!$A$6:$O$65,[1]Other!M$1,FALSE)*1000000</f>
        <v>710348000000</v>
      </c>
    </row>
    <row r="17" spans="1:15" x14ac:dyDescent="0.25">
      <c r="A17" s="3" t="s">
        <v>32</v>
      </c>
      <c r="B17" s="3" t="s">
        <v>33</v>
      </c>
      <c r="C17" s="5">
        <f>VLOOKUP('GDP by State'!$B17,[1]Pivot!$A$6:$O$65,[1]Other!A$1,FALSE)*1000000</f>
        <v>205807000000</v>
      </c>
      <c r="D17" s="5">
        <f>VLOOKUP('GDP by State'!$B17,[1]Pivot!$A$6:$O$65,[1]Other!B$1,FALSE)*1000000</f>
        <v>207104000000</v>
      </c>
      <c r="E17" s="5">
        <f>VLOOKUP('GDP by State'!$B17,[1]Pivot!$A$6:$O$65,[1]Other!C$1,FALSE)*1000000</f>
        <v>214788000000</v>
      </c>
      <c r="F17" s="5">
        <f>VLOOKUP('GDP by State'!$B17,[1]Pivot!$A$6:$O$65,[1]Other!D$1,FALSE)*1000000</f>
        <v>225933000000</v>
      </c>
      <c r="G17" s="5">
        <f>VLOOKUP('GDP by State'!$B17,[1]Pivot!$A$6:$O$65,[1]Other!E$1,FALSE)*1000000</f>
        <v>240428000000</v>
      </c>
      <c r="H17" s="5">
        <f>VLOOKUP('GDP by State'!$B17,[1]Pivot!$A$6:$O$65,[1]Other!F$1,FALSE)*1000000</f>
        <v>247048000000</v>
      </c>
      <c r="I17" s="5">
        <f>VLOOKUP('GDP by State'!$B17,[1]Pivot!$A$6:$O$65,[1]Other!G$1,FALSE)*1000000</f>
        <v>258525000000</v>
      </c>
      <c r="J17" s="5">
        <f>VLOOKUP('GDP by State'!$B17,[1]Pivot!$A$6:$O$65,[1]Other!H$1,FALSE)*1000000</f>
        <v>271497000000</v>
      </c>
      <c r="K17" s="5">
        <f>VLOOKUP('GDP by State'!$B17,[1]Pivot!$A$6:$O$65,[1]Other!I$1,FALSE)*1000000</f>
        <v>275278000000</v>
      </c>
      <c r="L17" s="5">
        <f>VLOOKUP('GDP by State'!$B17,[1]Pivot!$A$6:$O$65,[1]Other!J$1,FALSE)*1000000</f>
        <v>263430000000</v>
      </c>
      <c r="M17" s="5">
        <f>VLOOKUP('GDP by State'!$B17,[1]Pivot!$A$6:$O$65,[1]Other!K$1,FALSE)*1000000</f>
        <v>282954000000</v>
      </c>
      <c r="N17" s="5">
        <f>VLOOKUP('GDP by State'!$B17,[1]Pivot!$A$6:$O$65,[1]Other!L$1,FALSE)*1000000</f>
        <v>291357000000</v>
      </c>
      <c r="O17" s="5">
        <f>VLOOKUP('GDP by State'!$B17,[1]Pivot!$A$6:$O$65,[1]Other!M$1,FALSE)*1000000</f>
        <v>300304000000</v>
      </c>
    </row>
    <row r="18" spans="1:15" x14ac:dyDescent="0.25">
      <c r="A18" s="3" t="s">
        <v>34</v>
      </c>
      <c r="B18" s="3" t="s">
        <v>35</v>
      </c>
      <c r="C18" s="5">
        <f>VLOOKUP('GDP by State'!$B18,[1]Pivot!$A$6:$O$65,[1]Other!A$1,FALSE)*1000000</f>
        <v>95021000000</v>
      </c>
      <c r="D18" s="5">
        <f>VLOOKUP('GDP by State'!$B18,[1]Pivot!$A$6:$O$65,[1]Other!B$1,FALSE)*1000000</f>
        <v>96093000000</v>
      </c>
      <c r="E18" s="5">
        <f>VLOOKUP('GDP by State'!$B18,[1]Pivot!$A$6:$O$65,[1]Other!C$1,FALSE)*1000000</f>
        <v>100359000000</v>
      </c>
      <c r="F18" s="5">
        <f>VLOOKUP('GDP by State'!$B18,[1]Pivot!$A$6:$O$65,[1]Other!D$1,FALSE)*1000000</f>
        <v>106935000000</v>
      </c>
      <c r="G18" s="5">
        <f>VLOOKUP('GDP by State'!$B18,[1]Pivot!$A$6:$O$65,[1]Other!E$1,FALSE)*1000000</f>
        <v>118710000000</v>
      </c>
      <c r="H18" s="5">
        <f>VLOOKUP('GDP by State'!$B18,[1]Pivot!$A$6:$O$65,[1]Other!F$1,FALSE)*1000000</f>
        <v>124021000000</v>
      </c>
      <c r="I18" s="5">
        <f>VLOOKUP('GDP by State'!$B18,[1]Pivot!$A$6:$O$65,[1]Other!G$1,FALSE)*1000000</f>
        <v>128346000000</v>
      </c>
      <c r="J18" s="5">
        <f>VLOOKUP('GDP by State'!$B18,[1]Pivot!$A$6:$O$65,[1]Other!H$1,FALSE)*1000000</f>
        <v>137266000000</v>
      </c>
      <c r="K18" s="5">
        <f>VLOOKUP('GDP by State'!$B18,[1]Pivot!$A$6:$O$65,[1]Other!I$1,FALSE)*1000000</f>
        <v>136943000000</v>
      </c>
      <c r="L18" s="5">
        <f>VLOOKUP('GDP by State'!$B18,[1]Pivot!$A$6:$O$65,[1]Other!J$1,FALSE)*1000000</f>
        <v>137571000000</v>
      </c>
      <c r="M18" s="5">
        <f>VLOOKUP('GDP by State'!$B18,[1]Pivot!$A$6:$O$65,[1]Other!K$1,FALSE)*1000000</f>
        <v>142344000000</v>
      </c>
      <c r="N18" s="5">
        <f>VLOOKUP('GDP by State'!$B18,[1]Pivot!$A$6:$O$65,[1]Other!L$1,FALSE)*1000000</f>
        <v>150289000000</v>
      </c>
      <c r="O18" s="5">
        <f>VLOOKUP('GDP by State'!$B18,[1]Pivot!$A$6:$O$65,[1]Other!M$1,FALSE)*1000000</f>
        <v>159660000000</v>
      </c>
    </row>
    <row r="19" spans="1:15" x14ac:dyDescent="0.25">
      <c r="A19" s="3" t="s">
        <v>36</v>
      </c>
      <c r="B19" s="3" t="s">
        <v>37</v>
      </c>
      <c r="C19" s="5">
        <f>VLOOKUP('GDP by State'!$B19,[1]Pivot!$A$6:$O$65,[1]Other!A$1,FALSE)*1000000</f>
        <v>87446000000</v>
      </c>
      <c r="D19" s="5">
        <f>VLOOKUP('GDP by State'!$B19,[1]Pivot!$A$6:$O$65,[1]Other!B$1,FALSE)*1000000</f>
        <v>90269000000</v>
      </c>
      <c r="E19" s="5">
        <f>VLOOKUP('GDP by State'!$B19,[1]Pivot!$A$6:$O$65,[1]Other!C$1,FALSE)*1000000</f>
        <v>92953000000</v>
      </c>
      <c r="F19" s="5">
        <f>VLOOKUP('GDP by State'!$B19,[1]Pivot!$A$6:$O$65,[1]Other!D$1,FALSE)*1000000</f>
        <v>97651000000</v>
      </c>
      <c r="G19" s="5">
        <f>VLOOKUP('GDP by State'!$B19,[1]Pivot!$A$6:$O$65,[1]Other!E$1,FALSE)*1000000</f>
        <v>101343000000</v>
      </c>
      <c r="H19" s="5">
        <f>VLOOKUP('GDP by State'!$B19,[1]Pivot!$A$6:$O$65,[1]Other!F$1,FALSE)*1000000</f>
        <v>106864000000</v>
      </c>
      <c r="I19" s="5">
        <f>VLOOKUP('GDP by State'!$B19,[1]Pivot!$A$6:$O$65,[1]Other!G$1,FALSE)*1000000</f>
        <v>113738000000</v>
      </c>
      <c r="J19" s="5">
        <f>VLOOKUP('GDP by State'!$B19,[1]Pivot!$A$6:$O$65,[1]Other!H$1,FALSE)*1000000</f>
        <v>122349000000</v>
      </c>
      <c r="K19" s="5">
        <f>VLOOKUP('GDP by State'!$B19,[1]Pivot!$A$6:$O$65,[1]Other!I$1,FALSE)*1000000</f>
        <v>126152000000</v>
      </c>
      <c r="L19" s="5">
        <f>VLOOKUP('GDP by State'!$B19,[1]Pivot!$A$6:$O$65,[1]Other!J$1,FALSE)*1000000</f>
        <v>122029000000</v>
      </c>
      <c r="M19" s="5">
        <f>VLOOKUP('GDP by State'!$B19,[1]Pivot!$A$6:$O$65,[1]Other!K$1,FALSE)*1000000</f>
        <v>127947000000</v>
      </c>
      <c r="N19" s="5">
        <f>VLOOKUP('GDP by State'!$B19,[1]Pivot!$A$6:$O$65,[1]Other!L$1,FALSE)*1000000</f>
        <v>136613000000</v>
      </c>
      <c r="O19" s="5">
        <f>VLOOKUP('GDP by State'!$B19,[1]Pivot!$A$6:$O$65,[1]Other!M$1,FALSE)*1000000</f>
        <v>140441000000</v>
      </c>
    </row>
    <row r="20" spans="1:15" x14ac:dyDescent="0.25">
      <c r="A20" s="3" t="s">
        <v>38</v>
      </c>
      <c r="B20" s="3" t="s">
        <v>39</v>
      </c>
      <c r="C20" s="5">
        <f>VLOOKUP('GDP by State'!$B20,[1]Pivot!$A$6:$O$65,[1]Other!A$1,FALSE)*1000000</f>
        <v>115126000000</v>
      </c>
      <c r="D20" s="5">
        <f>VLOOKUP('GDP by State'!$B20,[1]Pivot!$A$6:$O$65,[1]Other!B$1,FALSE)*1000000</f>
        <v>118975000000</v>
      </c>
      <c r="E20" s="5">
        <f>VLOOKUP('GDP by State'!$B20,[1]Pivot!$A$6:$O$65,[1]Other!C$1,FALSE)*1000000</f>
        <v>123928000000</v>
      </c>
      <c r="F20" s="5">
        <f>VLOOKUP('GDP by State'!$B20,[1]Pivot!$A$6:$O$65,[1]Other!D$1,FALSE)*1000000</f>
        <v>128804000000</v>
      </c>
      <c r="G20" s="5">
        <f>VLOOKUP('GDP by State'!$B20,[1]Pivot!$A$6:$O$65,[1]Other!E$1,FALSE)*1000000</f>
        <v>135994000000</v>
      </c>
      <c r="H20" s="5">
        <f>VLOOKUP('GDP by State'!$B20,[1]Pivot!$A$6:$O$65,[1]Other!F$1,FALSE)*1000000</f>
        <v>144174000000</v>
      </c>
      <c r="I20" s="5">
        <f>VLOOKUP('GDP by State'!$B20,[1]Pivot!$A$6:$O$65,[1]Other!G$1,FALSE)*1000000</f>
        <v>152394000000</v>
      </c>
      <c r="J20" s="5">
        <f>VLOOKUP('GDP by State'!$B20,[1]Pivot!$A$6:$O$65,[1]Other!H$1,FALSE)*1000000</f>
        <v>155593000000</v>
      </c>
      <c r="K20" s="5">
        <f>VLOOKUP('GDP by State'!$B20,[1]Pivot!$A$6:$O$65,[1]Other!I$1,FALSE)*1000000</f>
        <v>159429000000</v>
      </c>
      <c r="L20" s="5">
        <f>VLOOKUP('GDP by State'!$B20,[1]Pivot!$A$6:$O$65,[1]Other!J$1,FALSE)*1000000</f>
        <v>156514000000</v>
      </c>
      <c r="M20" s="5">
        <f>VLOOKUP('GDP by State'!$B20,[1]Pivot!$A$6:$O$65,[1]Other!K$1,FALSE)*1000000</f>
        <v>166181000000</v>
      </c>
      <c r="N20" s="5">
        <f>VLOOKUP('GDP by State'!$B20,[1]Pivot!$A$6:$O$65,[1]Other!L$1,FALSE)*1000000</f>
        <v>172869000000</v>
      </c>
      <c r="O20" s="5">
        <f>VLOOKUP('GDP by State'!$B20,[1]Pivot!$A$6:$O$65,[1]Other!M$1,FALSE)*1000000</f>
        <v>178682000000</v>
      </c>
    </row>
    <row r="21" spans="1:15" x14ac:dyDescent="0.25">
      <c r="A21" s="3" t="s">
        <v>40</v>
      </c>
      <c r="B21" s="3" t="s">
        <v>41</v>
      </c>
      <c r="C21" s="5">
        <f>VLOOKUP('GDP by State'!$B21,[1]Pivot!$A$6:$O$65,[1]Other!A$1,FALSE)*1000000</f>
        <v>134251000000</v>
      </c>
      <c r="D21" s="5">
        <f>VLOOKUP('GDP by State'!$B21,[1]Pivot!$A$6:$O$65,[1]Other!B$1,FALSE)*1000000</f>
        <v>140264000000</v>
      </c>
      <c r="E21" s="5">
        <f>VLOOKUP('GDP by State'!$B21,[1]Pivot!$A$6:$O$65,[1]Other!C$1,FALSE)*1000000</f>
        <v>141797000000</v>
      </c>
      <c r="F21" s="5">
        <f>VLOOKUP('GDP by State'!$B21,[1]Pivot!$A$6:$O$65,[1]Other!D$1,FALSE)*1000000</f>
        <v>157562000000</v>
      </c>
      <c r="G21" s="5">
        <f>VLOOKUP('GDP by State'!$B21,[1]Pivot!$A$6:$O$65,[1]Other!E$1,FALSE)*1000000</f>
        <v>172623000000</v>
      </c>
      <c r="H21" s="5">
        <f>VLOOKUP('GDP by State'!$B21,[1]Pivot!$A$6:$O$65,[1]Other!F$1,FALSE)*1000000</f>
        <v>200436000000</v>
      </c>
      <c r="I21" s="5">
        <f>VLOOKUP('GDP by State'!$B21,[1]Pivot!$A$6:$O$65,[1]Other!G$1,FALSE)*1000000</f>
        <v>207944000000</v>
      </c>
      <c r="J21" s="5">
        <f>VLOOKUP('GDP by State'!$B21,[1]Pivot!$A$6:$O$65,[1]Other!H$1,FALSE)*1000000</f>
        <v>209774000000</v>
      </c>
      <c r="K21" s="5">
        <f>VLOOKUP('GDP by State'!$B21,[1]Pivot!$A$6:$O$65,[1]Other!I$1,FALSE)*1000000</f>
        <v>218847000000</v>
      </c>
      <c r="L21" s="5">
        <f>VLOOKUP('GDP by State'!$B21,[1]Pivot!$A$6:$O$65,[1]Other!J$1,FALSE)*1000000</f>
        <v>210791000000</v>
      </c>
      <c r="M21" s="5">
        <f>VLOOKUP('GDP by State'!$B21,[1]Pivot!$A$6:$O$65,[1]Other!K$1,FALSE)*1000000</f>
        <v>233155000000</v>
      </c>
      <c r="N21" s="5">
        <f>VLOOKUP('GDP by State'!$B21,[1]Pivot!$A$6:$O$65,[1]Other!L$1,FALSE)*1000000</f>
        <v>241845000000</v>
      </c>
      <c r="O21" s="5">
        <f>VLOOKUP('GDP by State'!$B21,[1]Pivot!$A$6:$O$65,[1]Other!M$1,FALSE)*1000000</f>
        <v>250689000000</v>
      </c>
    </row>
    <row r="22" spans="1:15" x14ac:dyDescent="0.25">
      <c r="A22" s="3" t="s">
        <v>42</v>
      </c>
      <c r="B22" s="3" t="s">
        <v>43</v>
      </c>
      <c r="C22" s="5">
        <f>VLOOKUP('GDP by State'!$B22,[1]Pivot!$A$6:$O$65,[1]Other!A$1,FALSE)*1000000</f>
        <v>36684000000</v>
      </c>
      <c r="D22" s="5">
        <f>VLOOKUP('GDP by State'!$B22,[1]Pivot!$A$6:$O$65,[1]Other!B$1,FALSE)*1000000</f>
        <v>38317000000</v>
      </c>
      <c r="E22" s="5">
        <f>VLOOKUP('GDP by State'!$B22,[1]Pivot!$A$6:$O$65,[1]Other!C$1,FALSE)*1000000</f>
        <v>40050000000</v>
      </c>
      <c r="F22" s="5">
        <f>VLOOKUP('GDP by State'!$B22,[1]Pivot!$A$6:$O$65,[1]Other!D$1,FALSE)*1000000</f>
        <v>41858000000</v>
      </c>
      <c r="G22" s="5">
        <f>VLOOKUP('GDP by State'!$B22,[1]Pivot!$A$6:$O$65,[1]Other!E$1,FALSE)*1000000</f>
        <v>44617000000</v>
      </c>
      <c r="H22" s="5">
        <f>VLOOKUP('GDP by State'!$B22,[1]Pivot!$A$6:$O$65,[1]Other!F$1,FALSE)*1000000</f>
        <v>46052000000</v>
      </c>
      <c r="I22" s="5">
        <f>VLOOKUP('GDP by State'!$B22,[1]Pivot!$A$6:$O$65,[1]Other!G$1,FALSE)*1000000</f>
        <v>48175000000</v>
      </c>
      <c r="J22" s="5">
        <f>VLOOKUP('GDP by State'!$B22,[1]Pivot!$A$6:$O$65,[1]Other!H$1,FALSE)*1000000</f>
        <v>49345000000</v>
      </c>
      <c r="K22" s="5">
        <f>VLOOKUP('GDP by State'!$B22,[1]Pivot!$A$6:$O$65,[1]Other!I$1,FALSE)*1000000</f>
        <v>50166000000</v>
      </c>
      <c r="L22" s="5">
        <f>VLOOKUP('GDP by State'!$B22,[1]Pivot!$A$6:$O$65,[1]Other!J$1,FALSE)*1000000</f>
        <v>50487000000</v>
      </c>
      <c r="M22" s="5">
        <f>VLOOKUP('GDP by State'!$B22,[1]Pivot!$A$6:$O$65,[1]Other!K$1,FALSE)*1000000</f>
        <v>51681000000</v>
      </c>
      <c r="N22" s="5">
        <f>VLOOKUP('GDP by State'!$B22,[1]Pivot!$A$6:$O$65,[1]Other!L$1,FALSE)*1000000</f>
        <v>52007000000</v>
      </c>
      <c r="O22" s="5">
        <f>VLOOKUP('GDP by State'!$B22,[1]Pivot!$A$6:$O$65,[1]Other!M$1,FALSE)*1000000</f>
        <v>53180000000</v>
      </c>
    </row>
    <row r="23" spans="1:15" x14ac:dyDescent="0.25">
      <c r="A23" s="3" t="s">
        <v>44</v>
      </c>
      <c r="B23" s="3" t="s">
        <v>45</v>
      </c>
      <c r="C23" s="5">
        <f>VLOOKUP('GDP by State'!$B23,[1]Pivot!$A$6:$O$65,[1]Other!A$1,FALSE)*1000000</f>
        <v>192934000000</v>
      </c>
      <c r="D23" s="5">
        <f>VLOOKUP('GDP by State'!$B23,[1]Pivot!$A$6:$O$65,[1]Other!B$1,FALSE)*1000000</f>
        <v>206296000000</v>
      </c>
      <c r="E23" s="5">
        <f>VLOOKUP('GDP by State'!$B23,[1]Pivot!$A$6:$O$65,[1]Other!C$1,FALSE)*1000000</f>
        <v>218525000000</v>
      </c>
      <c r="F23" s="5">
        <f>VLOOKUP('GDP by State'!$B23,[1]Pivot!$A$6:$O$65,[1]Other!D$1,FALSE)*1000000</f>
        <v>229840000000</v>
      </c>
      <c r="G23" s="5">
        <f>VLOOKUP('GDP by State'!$B23,[1]Pivot!$A$6:$O$65,[1]Other!E$1,FALSE)*1000000</f>
        <v>247461000000</v>
      </c>
      <c r="H23" s="5">
        <f>VLOOKUP('GDP by State'!$B23,[1]Pivot!$A$6:$O$65,[1]Other!F$1,FALSE)*1000000</f>
        <v>264729000000</v>
      </c>
      <c r="I23" s="5">
        <f>VLOOKUP('GDP by State'!$B23,[1]Pivot!$A$6:$O$65,[1]Other!G$1,FALSE)*1000000</f>
        <v>278216000000</v>
      </c>
      <c r="J23" s="5">
        <f>VLOOKUP('GDP by State'!$B23,[1]Pivot!$A$6:$O$65,[1]Other!H$1,FALSE)*1000000</f>
        <v>290381000000</v>
      </c>
      <c r="K23" s="5">
        <f>VLOOKUP('GDP by State'!$B23,[1]Pivot!$A$6:$O$65,[1]Other!I$1,FALSE)*1000000</f>
        <v>298430000000</v>
      </c>
      <c r="L23" s="5">
        <f>VLOOKUP('GDP by State'!$B23,[1]Pivot!$A$6:$O$65,[1]Other!J$1,FALSE)*1000000</f>
        <v>303674000000</v>
      </c>
      <c r="M23" s="5">
        <f>VLOOKUP('GDP by State'!$B23,[1]Pivot!$A$6:$O$65,[1]Other!K$1,FALSE)*1000000</f>
        <v>314354000000</v>
      </c>
      <c r="N23" s="5">
        <f>VLOOKUP('GDP by State'!$B23,[1]Pivot!$A$6:$O$65,[1]Other!L$1,FALSE)*1000000</f>
        <v>323148000000</v>
      </c>
      <c r="O23" s="5">
        <f>VLOOKUP('GDP by State'!$B23,[1]Pivot!$A$6:$O$65,[1]Other!M$1,FALSE)*1000000</f>
        <v>330518000000</v>
      </c>
    </row>
    <row r="24" spans="1:15" x14ac:dyDescent="0.25">
      <c r="A24" s="3" t="s">
        <v>46</v>
      </c>
      <c r="B24" s="3" t="s">
        <v>47</v>
      </c>
      <c r="C24" s="5">
        <f>VLOOKUP('GDP by State'!$B24,[1]Pivot!$A$6:$O$65,[1]Other!A$1,FALSE)*1000000</f>
        <v>289554000000</v>
      </c>
      <c r="D24" s="5">
        <f>VLOOKUP('GDP by State'!$B24,[1]Pivot!$A$6:$O$65,[1]Other!B$1,FALSE)*1000000</f>
        <v>296348000000</v>
      </c>
      <c r="E24" s="5">
        <f>VLOOKUP('GDP by State'!$B24,[1]Pivot!$A$6:$O$65,[1]Other!C$1,FALSE)*1000000</f>
        <v>302972000000</v>
      </c>
      <c r="F24" s="5">
        <f>VLOOKUP('GDP by State'!$B24,[1]Pivot!$A$6:$O$65,[1]Other!D$1,FALSE)*1000000</f>
        <v>315339000000</v>
      </c>
      <c r="G24" s="5">
        <f>VLOOKUP('GDP by State'!$B24,[1]Pivot!$A$6:$O$65,[1]Other!E$1,FALSE)*1000000</f>
        <v>329640000000</v>
      </c>
      <c r="H24" s="5">
        <f>VLOOKUP('GDP by State'!$B24,[1]Pivot!$A$6:$O$65,[1]Other!F$1,FALSE)*1000000</f>
        <v>344145000000</v>
      </c>
      <c r="I24" s="5">
        <f>VLOOKUP('GDP by State'!$B24,[1]Pivot!$A$6:$O$65,[1]Other!G$1,FALSE)*1000000</f>
        <v>359256000000</v>
      </c>
      <c r="J24" s="5">
        <f>VLOOKUP('GDP by State'!$B24,[1]Pivot!$A$6:$O$65,[1]Other!H$1,FALSE)*1000000</f>
        <v>377939000000</v>
      </c>
      <c r="K24" s="5">
        <f>VLOOKUP('GDP by State'!$B24,[1]Pivot!$A$6:$O$65,[1]Other!I$1,FALSE)*1000000</f>
        <v>384595000000</v>
      </c>
      <c r="L24" s="5">
        <f>VLOOKUP('GDP by State'!$B24,[1]Pivot!$A$6:$O$65,[1]Other!J$1,FALSE)*1000000</f>
        <v>381628000000</v>
      </c>
      <c r="M24" s="5">
        <f>VLOOKUP('GDP by State'!$B24,[1]Pivot!$A$6:$O$65,[1]Other!K$1,FALSE)*1000000</f>
        <v>398147000000</v>
      </c>
      <c r="N24" s="5">
        <f>VLOOKUP('GDP by State'!$B24,[1]Pivot!$A$6:$O$65,[1]Other!L$1,FALSE)*1000000</f>
        <v>412653000000</v>
      </c>
      <c r="O24" s="5">
        <f>VLOOKUP('GDP by State'!$B24,[1]Pivot!$A$6:$O$65,[1]Other!M$1,FALSE)*1000000</f>
        <v>428350000000</v>
      </c>
    </row>
    <row r="25" spans="1:15" x14ac:dyDescent="0.25">
      <c r="A25" s="3" t="s">
        <v>48</v>
      </c>
      <c r="B25" s="3" t="s">
        <v>49</v>
      </c>
      <c r="C25" s="5">
        <f>VLOOKUP('GDP by State'!$B25,[1]Pivot!$A$6:$O$65,[1]Other!A$1,FALSE)*1000000</f>
        <v>351996000000</v>
      </c>
      <c r="D25" s="5">
        <f>VLOOKUP('GDP by State'!$B25,[1]Pivot!$A$6:$O$65,[1]Other!B$1,FALSE)*1000000</f>
        <v>351014000000</v>
      </c>
      <c r="E25" s="5">
        <f>VLOOKUP('GDP by State'!$B25,[1]Pivot!$A$6:$O$65,[1]Other!C$1,FALSE)*1000000</f>
        <v>365288000000</v>
      </c>
      <c r="F25" s="5">
        <f>VLOOKUP('GDP by State'!$B25,[1]Pivot!$A$6:$O$65,[1]Other!D$1,FALSE)*1000000</f>
        <v>377462000000</v>
      </c>
      <c r="G25" s="5">
        <f>VLOOKUP('GDP by State'!$B25,[1]Pivot!$A$6:$O$65,[1]Other!E$1,FALSE)*1000000</f>
        <v>383545000000</v>
      </c>
      <c r="H25" s="5">
        <f>VLOOKUP('GDP by State'!$B25,[1]Pivot!$A$6:$O$65,[1]Other!F$1,FALSE)*1000000</f>
        <v>396268000000</v>
      </c>
      <c r="I25" s="5">
        <f>VLOOKUP('GDP by State'!$B25,[1]Pivot!$A$6:$O$65,[1]Other!G$1,FALSE)*1000000</f>
        <v>397295000000</v>
      </c>
      <c r="J25" s="5">
        <f>VLOOKUP('GDP by State'!$B25,[1]Pivot!$A$6:$O$65,[1]Other!H$1,FALSE)*1000000</f>
        <v>402425000000</v>
      </c>
      <c r="K25" s="5">
        <f>VLOOKUP('GDP by State'!$B25,[1]Pivot!$A$6:$O$65,[1]Other!I$1,FALSE)*1000000</f>
        <v>387517000000</v>
      </c>
      <c r="L25" s="5">
        <f>VLOOKUP('GDP by State'!$B25,[1]Pivot!$A$6:$O$65,[1]Other!J$1,FALSE)*1000000</f>
        <v>366387000000</v>
      </c>
      <c r="M25" s="5">
        <f>VLOOKUP('GDP by State'!$B25,[1]Pivot!$A$6:$O$65,[1]Other!K$1,FALSE)*1000000</f>
        <v>386586000000</v>
      </c>
      <c r="N25" s="5">
        <f>VLOOKUP('GDP by State'!$B25,[1]Pivot!$A$6:$O$65,[1]Other!L$1,FALSE)*1000000</f>
        <v>398912000000</v>
      </c>
      <c r="O25" s="5">
        <f>VLOOKUP('GDP by State'!$B25,[1]Pivot!$A$6:$O$65,[1]Other!M$1,FALSE)*1000000</f>
        <v>415145000000</v>
      </c>
    </row>
    <row r="26" spans="1:15" x14ac:dyDescent="0.25">
      <c r="A26" s="3" t="s">
        <v>50</v>
      </c>
      <c r="B26" s="3" t="s">
        <v>51</v>
      </c>
      <c r="C26" s="5">
        <f>VLOOKUP('GDP by State'!$B26,[1]Pivot!$A$6:$O$65,[1]Other!A$1,FALSE)*1000000</f>
        <v>192948000000</v>
      </c>
      <c r="D26" s="5">
        <f>VLOOKUP('GDP by State'!$B26,[1]Pivot!$A$6:$O$65,[1]Other!B$1,FALSE)*1000000</f>
        <v>198343000000</v>
      </c>
      <c r="E26" s="5">
        <f>VLOOKUP('GDP by State'!$B26,[1]Pivot!$A$6:$O$65,[1]Other!C$1,FALSE)*1000000</f>
        <v>206098000000</v>
      </c>
      <c r="F26" s="5">
        <f>VLOOKUP('GDP by State'!$B26,[1]Pivot!$A$6:$O$65,[1]Other!D$1,FALSE)*1000000</f>
        <v>218061000000</v>
      </c>
      <c r="G26" s="5">
        <f>VLOOKUP('GDP by State'!$B26,[1]Pivot!$A$6:$O$65,[1]Other!E$1,FALSE)*1000000</f>
        <v>231904000000</v>
      </c>
      <c r="H26" s="5">
        <f>VLOOKUP('GDP by State'!$B26,[1]Pivot!$A$6:$O$65,[1]Other!F$1,FALSE)*1000000</f>
        <v>244800000000</v>
      </c>
      <c r="I26" s="5">
        <f>VLOOKUP('GDP by State'!$B26,[1]Pivot!$A$6:$O$65,[1]Other!G$1,FALSE)*1000000</f>
        <v>251221000000</v>
      </c>
      <c r="J26" s="5">
        <f>VLOOKUP('GDP by State'!$B26,[1]Pivot!$A$6:$O$65,[1]Other!H$1,FALSE)*1000000</f>
        <v>259388000000</v>
      </c>
      <c r="K26" s="5">
        <f>VLOOKUP('GDP by State'!$B26,[1]Pivot!$A$6:$O$65,[1]Other!I$1,FALSE)*1000000</f>
        <v>265497000000</v>
      </c>
      <c r="L26" s="5">
        <f>VLOOKUP('GDP by State'!$B26,[1]Pivot!$A$6:$O$65,[1]Other!J$1,FALSE)*1000000</f>
        <v>259935000000</v>
      </c>
      <c r="M26" s="5">
        <f>VLOOKUP('GDP by State'!$B26,[1]Pivot!$A$6:$O$65,[1]Other!K$1,FALSE)*1000000</f>
        <v>272995000000</v>
      </c>
      <c r="N26" s="5">
        <f>VLOOKUP('GDP by State'!$B26,[1]Pivot!$A$6:$O$65,[1]Other!L$1,FALSE)*1000000</f>
        <v>285452000000</v>
      </c>
      <c r="O26" s="5">
        <f>VLOOKUP('GDP by State'!$B26,[1]Pivot!$A$6:$O$65,[1]Other!M$1,FALSE)*1000000</f>
        <v>295716000000</v>
      </c>
    </row>
    <row r="27" spans="1:15" x14ac:dyDescent="0.25">
      <c r="A27" s="3" t="s">
        <v>52</v>
      </c>
      <c r="B27" s="3" t="s">
        <v>53</v>
      </c>
      <c r="C27" s="5">
        <f>VLOOKUP('GDP by State'!$B27,[1]Pivot!$A$6:$O$65,[1]Other!A$1,FALSE)*1000000</f>
        <v>66171000000</v>
      </c>
      <c r="D27" s="5">
        <f>VLOOKUP('GDP by State'!$B27,[1]Pivot!$A$6:$O$65,[1]Other!B$1,FALSE)*1000000</f>
        <v>67662000000</v>
      </c>
      <c r="E27" s="5">
        <f>VLOOKUP('GDP by State'!$B27,[1]Pivot!$A$6:$O$65,[1]Other!C$1,FALSE)*1000000</f>
        <v>69443000000</v>
      </c>
      <c r="F27" s="5">
        <f>VLOOKUP('GDP by State'!$B27,[1]Pivot!$A$6:$O$65,[1]Other!D$1,FALSE)*1000000</f>
        <v>73982000000</v>
      </c>
      <c r="G27" s="5">
        <f>VLOOKUP('GDP by State'!$B27,[1]Pivot!$A$6:$O$65,[1]Other!E$1,FALSE)*1000000</f>
        <v>78169000000</v>
      </c>
      <c r="H27" s="5">
        <f>VLOOKUP('GDP by State'!$B27,[1]Pivot!$A$6:$O$65,[1]Other!F$1,FALSE)*1000000</f>
        <v>82274000000</v>
      </c>
      <c r="I27" s="5">
        <f>VLOOKUP('GDP by State'!$B27,[1]Pivot!$A$6:$O$65,[1]Other!G$1,FALSE)*1000000</f>
        <v>87302000000</v>
      </c>
      <c r="J27" s="5">
        <f>VLOOKUP('GDP by State'!$B27,[1]Pivot!$A$6:$O$65,[1]Other!H$1,FALSE)*1000000</f>
        <v>91975000000</v>
      </c>
      <c r="K27" s="5">
        <f>VLOOKUP('GDP by State'!$B27,[1]Pivot!$A$6:$O$65,[1]Other!I$1,FALSE)*1000000</f>
        <v>94968000000</v>
      </c>
      <c r="L27" s="5">
        <f>VLOOKUP('GDP by State'!$B27,[1]Pivot!$A$6:$O$65,[1]Other!J$1,FALSE)*1000000</f>
        <v>92442000000</v>
      </c>
      <c r="M27" s="5">
        <f>VLOOKUP('GDP by State'!$B27,[1]Pivot!$A$6:$O$65,[1]Other!K$1,FALSE)*1000000</f>
        <v>95539000000</v>
      </c>
      <c r="N27" s="5">
        <f>VLOOKUP('GDP by State'!$B27,[1]Pivot!$A$6:$O$65,[1]Other!L$1,FALSE)*1000000</f>
        <v>97760000000</v>
      </c>
      <c r="O27" s="5">
        <f>VLOOKUP('GDP by State'!$B27,[1]Pivot!$A$6:$O$65,[1]Other!M$1,FALSE)*1000000</f>
        <v>103414000000</v>
      </c>
    </row>
    <row r="28" spans="1:15" x14ac:dyDescent="0.25">
      <c r="A28" s="3" t="s">
        <v>54</v>
      </c>
      <c r="B28" s="3" t="s">
        <v>55</v>
      </c>
      <c r="C28" s="5">
        <f>VLOOKUP('GDP by State'!$B28,[1]Pivot!$A$6:$O$65,[1]Other!A$1,FALSE)*1000000</f>
        <v>187707000000</v>
      </c>
      <c r="D28" s="5">
        <f>VLOOKUP('GDP by State'!$B28,[1]Pivot!$A$6:$O$65,[1]Other!B$1,FALSE)*1000000</f>
        <v>191750000000</v>
      </c>
      <c r="E28" s="5">
        <f>VLOOKUP('GDP by State'!$B28,[1]Pivot!$A$6:$O$65,[1]Other!C$1,FALSE)*1000000</f>
        <v>196807000000</v>
      </c>
      <c r="F28" s="5">
        <f>VLOOKUP('GDP by State'!$B28,[1]Pivot!$A$6:$O$65,[1]Other!D$1,FALSE)*1000000</f>
        <v>205338000000</v>
      </c>
      <c r="G28" s="5">
        <f>VLOOKUP('GDP by State'!$B28,[1]Pivot!$A$6:$O$65,[1]Other!E$1,FALSE)*1000000</f>
        <v>215895000000</v>
      </c>
      <c r="H28" s="5">
        <f>VLOOKUP('GDP by State'!$B28,[1]Pivot!$A$6:$O$65,[1]Other!F$1,FALSE)*1000000</f>
        <v>225268000000</v>
      </c>
      <c r="I28" s="5">
        <f>VLOOKUP('GDP by State'!$B28,[1]Pivot!$A$6:$O$65,[1]Other!G$1,FALSE)*1000000</f>
        <v>234124000000</v>
      </c>
      <c r="J28" s="5">
        <f>VLOOKUP('GDP by State'!$B28,[1]Pivot!$A$6:$O$65,[1]Other!H$1,FALSE)*1000000</f>
        <v>241716000000</v>
      </c>
      <c r="K28" s="5">
        <f>VLOOKUP('GDP by State'!$B28,[1]Pivot!$A$6:$O$65,[1]Other!I$1,FALSE)*1000000</f>
        <v>249633000000</v>
      </c>
      <c r="L28" s="5">
        <f>VLOOKUP('GDP by State'!$B28,[1]Pivot!$A$6:$O$65,[1]Other!J$1,FALSE)*1000000</f>
        <v>249783000000</v>
      </c>
      <c r="M28" s="5">
        <f>VLOOKUP('GDP by State'!$B28,[1]Pivot!$A$6:$O$65,[1]Other!K$1,FALSE)*1000000</f>
        <v>256212000000</v>
      </c>
      <c r="N28" s="5">
        <f>VLOOKUP('GDP by State'!$B28,[1]Pivot!$A$6:$O$65,[1]Other!L$1,FALSE)*1000000</f>
        <v>257985000000</v>
      </c>
      <c r="O28" s="5">
        <f>VLOOKUP('GDP by State'!$B28,[1]Pivot!$A$6:$O$65,[1]Other!M$1,FALSE)*1000000</f>
        <v>266672000000</v>
      </c>
    </row>
    <row r="29" spans="1:15" x14ac:dyDescent="0.25">
      <c r="A29" s="3" t="s">
        <v>56</v>
      </c>
      <c r="B29" s="3" t="s">
        <v>57</v>
      </c>
      <c r="C29" s="5">
        <f>VLOOKUP('GDP by State'!$B29,[1]Pivot!$A$6:$O$65,[1]Other!A$1,FALSE)*1000000</f>
        <v>21884000000</v>
      </c>
      <c r="D29" s="5">
        <f>VLOOKUP('GDP by State'!$B29,[1]Pivot!$A$6:$O$65,[1]Other!B$1,FALSE)*1000000</f>
        <v>23063000000</v>
      </c>
      <c r="E29" s="5">
        <f>VLOOKUP('GDP by State'!$B29,[1]Pivot!$A$6:$O$65,[1]Other!C$1,FALSE)*1000000</f>
        <v>23941000000</v>
      </c>
      <c r="F29" s="5">
        <f>VLOOKUP('GDP by State'!$B29,[1]Pivot!$A$6:$O$65,[1]Other!D$1,FALSE)*1000000</f>
        <v>25788000000</v>
      </c>
      <c r="G29" s="5">
        <f>VLOOKUP('GDP by State'!$B29,[1]Pivot!$A$6:$O$65,[1]Other!E$1,FALSE)*1000000</f>
        <v>27979000000</v>
      </c>
      <c r="H29" s="5">
        <f>VLOOKUP('GDP by State'!$B29,[1]Pivot!$A$6:$O$65,[1]Other!F$1,FALSE)*1000000</f>
        <v>30425000000</v>
      </c>
      <c r="I29" s="5">
        <f>VLOOKUP('GDP by State'!$B29,[1]Pivot!$A$6:$O$65,[1]Other!G$1,FALSE)*1000000</f>
        <v>32635000000</v>
      </c>
      <c r="J29" s="5">
        <f>VLOOKUP('GDP by State'!$B29,[1]Pivot!$A$6:$O$65,[1]Other!H$1,FALSE)*1000000</f>
        <v>35683000000</v>
      </c>
      <c r="K29" s="5">
        <f>VLOOKUP('GDP by State'!$B29,[1]Pivot!$A$6:$O$65,[1]Other!I$1,FALSE)*1000000</f>
        <v>36648000000</v>
      </c>
      <c r="L29" s="5">
        <f>VLOOKUP('GDP by State'!$B29,[1]Pivot!$A$6:$O$65,[1]Other!J$1,FALSE)*1000000</f>
        <v>35442000000</v>
      </c>
      <c r="M29" s="5">
        <f>VLOOKUP('GDP by State'!$B29,[1]Pivot!$A$6:$O$65,[1]Other!K$1,FALSE)*1000000</f>
        <v>37343000000</v>
      </c>
      <c r="N29" s="5">
        <f>VLOOKUP('GDP by State'!$B29,[1]Pivot!$A$6:$O$65,[1]Other!L$1,FALSE)*1000000</f>
        <v>40193000000</v>
      </c>
      <c r="O29" s="5">
        <f>VLOOKUP('GDP by State'!$B29,[1]Pivot!$A$6:$O$65,[1]Other!M$1,FALSE)*1000000</f>
        <v>41941000000</v>
      </c>
    </row>
    <row r="30" spans="1:15" x14ac:dyDescent="0.25">
      <c r="A30" s="3" t="s">
        <v>58</v>
      </c>
      <c r="B30" s="3" t="s">
        <v>59</v>
      </c>
      <c r="C30" s="5">
        <f>VLOOKUP('GDP by State'!$B30,[1]Pivot!$A$6:$O$65,[1]Other!A$1,FALSE)*1000000</f>
        <v>57551000000</v>
      </c>
      <c r="D30" s="5">
        <f>VLOOKUP('GDP by State'!$B30,[1]Pivot!$A$6:$O$65,[1]Other!B$1,FALSE)*1000000</f>
        <v>60217000000</v>
      </c>
      <c r="E30" s="5">
        <f>VLOOKUP('GDP by State'!$B30,[1]Pivot!$A$6:$O$65,[1]Other!C$1,FALSE)*1000000</f>
        <v>62305000000</v>
      </c>
      <c r="F30" s="5">
        <f>VLOOKUP('GDP by State'!$B30,[1]Pivot!$A$6:$O$65,[1]Other!D$1,FALSE)*1000000</f>
        <v>67656000000</v>
      </c>
      <c r="G30" s="5">
        <f>VLOOKUP('GDP by State'!$B30,[1]Pivot!$A$6:$O$65,[1]Other!E$1,FALSE)*1000000</f>
        <v>71322000000</v>
      </c>
      <c r="H30" s="5">
        <f>VLOOKUP('GDP by State'!$B30,[1]Pivot!$A$6:$O$65,[1]Other!F$1,FALSE)*1000000</f>
        <v>74415000000</v>
      </c>
      <c r="I30" s="5">
        <f>VLOOKUP('GDP by State'!$B30,[1]Pivot!$A$6:$O$65,[1]Other!G$1,FALSE)*1000000</f>
        <v>78581000000</v>
      </c>
      <c r="J30" s="5">
        <f>VLOOKUP('GDP by State'!$B30,[1]Pivot!$A$6:$O$65,[1]Other!H$1,FALSE)*1000000</f>
        <v>82890000000</v>
      </c>
      <c r="K30" s="5">
        <f>VLOOKUP('GDP by State'!$B30,[1]Pivot!$A$6:$O$65,[1]Other!I$1,FALSE)*1000000</f>
        <v>85744000000</v>
      </c>
      <c r="L30" s="5">
        <f>VLOOKUP('GDP by State'!$B30,[1]Pivot!$A$6:$O$65,[1]Other!J$1,FALSE)*1000000</f>
        <v>87172000000</v>
      </c>
      <c r="M30" s="5">
        <f>VLOOKUP('GDP by State'!$B30,[1]Pivot!$A$6:$O$65,[1]Other!K$1,FALSE)*1000000</f>
        <v>91837000000</v>
      </c>
      <c r="N30" s="5">
        <f>VLOOKUP('GDP by State'!$B30,[1]Pivot!$A$6:$O$65,[1]Other!L$1,FALSE)*1000000</f>
        <v>98997000000</v>
      </c>
      <c r="O30" s="5">
        <f>VLOOKUP('GDP by State'!$B30,[1]Pivot!$A$6:$O$65,[1]Other!M$1,FALSE)*1000000</f>
        <v>102823000000</v>
      </c>
    </row>
    <row r="31" spans="1:15" x14ac:dyDescent="0.25">
      <c r="A31" s="3" t="s">
        <v>60</v>
      </c>
      <c r="B31" s="3" t="s">
        <v>61</v>
      </c>
      <c r="C31" s="5">
        <f>VLOOKUP('GDP by State'!$B31,[1]Pivot!$A$6:$O$65,[1]Other!A$1,FALSE)*1000000</f>
        <v>75777000000</v>
      </c>
      <c r="D31" s="5">
        <f>VLOOKUP('GDP by State'!$B31,[1]Pivot!$A$6:$O$65,[1]Other!B$1,FALSE)*1000000</f>
        <v>80134000000</v>
      </c>
      <c r="E31" s="5">
        <f>VLOOKUP('GDP by State'!$B31,[1]Pivot!$A$6:$O$65,[1]Other!C$1,FALSE)*1000000</f>
        <v>84643000000</v>
      </c>
      <c r="F31" s="5">
        <f>VLOOKUP('GDP by State'!$B31,[1]Pivot!$A$6:$O$65,[1]Other!D$1,FALSE)*1000000</f>
        <v>90419000000</v>
      </c>
      <c r="G31" s="5">
        <f>VLOOKUP('GDP by State'!$B31,[1]Pivot!$A$6:$O$65,[1]Other!E$1,FALSE)*1000000</f>
        <v>103446000000</v>
      </c>
      <c r="H31" s="5">
        <f>VLOOKUP('GDP by State'!$B31,[1]Pivot!$A$6:$O$65,[1]Other!F$1,FALSE)*1000000</f>
        <v>116764000000</v>
      </c>
      <c r="I31" s="5">
        <f>VLOOKUP('GDP by State'!$B31,[1]Pivot!$A$6:$O$65,[1]Other!G$1,FALSE)*1000000</f>
        <v>125387000000</v>
      </c>
      <c r="J31" s="5">
        <f>VLOOKUP('GDP by State'!$B31,[1]Pivot!$A$6:$O$65,[1]Other!H$1,FALSE)*1000000</f>
        <v>131544000000</v>
      </c>
      <c r="K31" s="5">
        <f>VLOOKUP('GDP by State'!$B31,[1]Pivot!$A$6:$O$65,[1]Other!I$1,FALSE)*1000000</f>
        <v>128760000000</v>
      </c>
      <c r="L31" s="5">
        <f>VLOOKUP('GDP by State'!$B31,[1]Pivot!$A$6:$O$65,[1]Other!J$1,FALSE)*1000000</f>
        <v>119087000000</v>
      </c>
      <c r="M31" s="5">
        <f>VLOOKUP('GDP by State'!$B31,[1]Pivot!$A$6:$O$65,[1]Other!K$1,FALSE)*1000000</f>
        <v>119529000000</v>
      </c>
      <c r="N31" s="5">
        <f>VLOOKUP('GDP by State'!$B31,[1]Pivot!$A$6:$O$65,[1]Other!L$1,FALSE)*1000000</f>
        <v>122420000000</v>
      </c>
      <c r="O31" s="5">
        <f>VLOOKUP('GDP by State'!$B31,[1]Pivot!$A$6:$O$65,[1]Other!M$1,FALSE)*1000000</f>
        <v>124938000000</v>
      </c>
    </row>
    <row r="32" spans="1:15" x14ac:dyDescent="0.25">
      <c r="A32" s="3" t="s">
        <v>62</v>
      </c>
      <c r="B32" s="3" t="s">
        <v>63</v>
      </c>
      <c r="C32" s="5">
        <f>VLOOKUP('GDP by State'!$B32,[1]Pivot!$A$6:$O$65,[1]Other!A$1,FALSE)*1000000</f>
        <v>44135000000</v>
      </c>
      <c r="D32" s="5">
        <f>VLOOKUP('GDP by State'!$B32,[1]Pivot!$A$6:$O$65,[1]Other!B$1,FALSE)*1000000</f>
        <v>45163000000</v>
      </c>
      <c r="E32" s="5">
        <f>VLOOKUP('GDP by State'!$B32,[1]Pivot!$A$6:$O$65,[1]Other!C$1,FALSE)*1000000</f>
        <v>47510000000</v>
      </c>
      <c r="F32" s="5">
        <f>VLOOKUP('GDP by State'!$B32,[1]Pivot!$A$6:$O$65,[1]Other!D$1,FALSE)*1000000</f>
        <v>50276000000</v>
      </c>
      <c r="G32" s="5">
        <f>VLOOKUP('GDP by State'!$B32,[1]Pivot!$A$6:$O$65,[1]Other!E$1,FALSE)*1000000</f>
        <v>53148000000</v>
      </c>
      <c r="H32" s="5">
        <f>VLOOKUP('GDP by State'!$B32,[1]Pivot!$A$6:$O$65,[1]Other!F$1,FALSE)*1000000</f>
        <v>56123000000</v>
      </c>
      <c r="I32" s="5">
        <f>VLOOKUP('GDP by State'!$B32,[1]Pivot!$A$6:$O$65,[1]Other!G$1,FALSE)*1000000</f>
        <v>58492000000</v>
      </c>
      <c r="J32" s="5">
        <f>VLOOKUP('GDP by State'!$B32,[1]Pivot!$A$6:$O$65,[1]Other!H$1,FALSE)*1000000</f>
        <v>59990000000</v>
      </c>
      <c r="K32" s="5">
        <f>VLOOKUP('GDP by State'!$B32,[1]Pivot!$A$6:$O$65,[1]Other!I$1,FALSE)*1000000</f>
        <v>60004000000</v>
      </c>
      <c r="L32" s="5">
        <f>VLOOKUP('GDP by State'!$B32,[1]Pivot!$A$6:$O$65,[1]Other!J$1,FALSE)*1000000</f>
        <v>60654000000</v>
      </c>
      <c r="M32" s="5">
        <f>VLOOKUP('GDP by State'!$B32,[1]Pivot!$A$6:$O$65,[1]Other!K$1,FALSE)*1000000</f>
        <v>62868000000</v>
      </c>
      <c r="N32" s="5">
        <f>VLOOKUP('GDP by State'!$B32,[1]Pivot!$A$6:$O$65,[1]Other!L$1,FALSE)*1000000</f>
        <v>64246000000</v>
      </c>
      <c r="O32" s="5">
        <f>VLOOKUP('GDP by State'!$B32,[1]Pivot!$A$6:$O$65,[1]Other!M$1,FALSE)*1000000</f>
        <v>66490000000</v>
      </c>
    </row>
    <row r="33" spans="1:15" x14ac:dyDescent="0.25">
      <c r="A33" s="3" t="s">
        <v>64</v>
      </c>
      <c r="B33" s="3" t="s">
        <v>65</v>
      </c>
      <c r="C33" s="5">
        <f>VLOOKUP('GDP by State'!$B33,[1]Pivot!$A$6:$O$65,[1]Other!A$1,FALSE)*1000000</f>
        <v>360703000000</v>
      </c>
      <c r="D33" s="5">
        <f>VLOOKUP('GDP by State'!$B33,[1]Pivot!$A$6:$O$65,[1]Other!B$1,FALSE)*1000000</f>
        <v>373205000000</v>
      </c>
      <c r="E33" s="5">
        <f>VLOOKUP('GDP by State'!$B33,[1]Pivot!$A$6:$O$65,[1]Other!C$1,FALSE)*1000000</f>
        <v>388030000000</v>
      </c>
      <c r="F33" s="5">
        <f>VLOOKUP('GDP by State'!$B33,[1]Pivot!$A$6:$O$65,[1]Other!D$1,FALSE)*1000000</f>
        <v>404905000000</v>
      </c>
      <c r="G33" s="5">
        <f>VLOOKUP('GDP by State'!$B33,[1]Pivot!$A$6:$O$65,[1]Other!E$1,FALSE)*1000000</f>
        <v>423953000000</v>
      </c>
      <c r="H33" s="5">
        <f>VLOOKUP('GDP by State'!$B33,[1]Pivot!$A$6:$O$65,[1]Other!F$1,FALSE)*1000000</f>
        <v>444973000000</v>
      </c>
      <c r="I33" s="5">
        <f>VLOOKUP('GDP by State'!$B33,[1]Pivot!$A$6:$O$65,[1]Other!G$1,FALSE)*1000000</f>
        <v>466524000000</v>
      </c>
      <c r="J33" s="5">
        <f>VLOOKUP('GDP by State'!$B33,[1]Pivot!$A$6:$O$65,[1]Other!H$1,FALSE)*1000000</f>
        <v>482149000000</v>
      </c>
      <c r="K33" s="5">
        <f>VLOOKUP('GDP by State'!$B33,[1]Pivot!$A$6:$O$65,[1]Other!I$1,FALSE)*1000000</f>
        <v>494007000000</v>
      </c>
      <c r="L33" s="5">
        <f>VLOOKUP('GDP by State'!$B33,[1]Pivot!$A$6:$O$65,[1]Other!J$1,FALSE)*1000000</f>
        <v>484804000000</v>
      </c>
      <c r="M33" s="5">
        <f>VLOOKUP('GDP by State'!$B33,[1]Pivot!$A$6:$O$65,[1]Other!K$1,FALSE)*1000000</f>
        <v>494148000000</v>
      </c>
      <c r="N33" s="5">
        <f>VLOOKUP('GDP by State'!$B33,[1]Pivot!$A$6:$O$65,[1]Other!L$1,FALSE)*1000000</f>
        <v>498918000000</v>
      </c>
      <c r="O33" s="5">
        <f>VLOOKUP('GDP by State'!$B33,[1]Pivot!$A$6:$O$65,[1]Other!M$1,FALSE)*1000000</f>
        <v>523275000000</v>
      </c>
    </row>
    <row r="34" spans="1:15" x14ac:dyDescent="0.25">
      <c r="A34" s="3" t="s">
        <v>66</v>
      </c>
      <c r="B34" s="3" t="s">
        <v>67</v>
      </c>
      <c r="C34" s="5">
        <f>VLOOKUP('GDP by State'!$B34,[1]Pivot!$A$6:$O$65,[1]Other!A$1,FALSE)*1000000</f>
        <v>55597000000</v>
      </c>
      <c r="D34" s="5">
        <f>VLOOKUP('GDP by State'!$B34,[1]Pivot!$A$6:$O$65,[1]Other!B$1,FALSE)*1000000</f>
        <v>56889000000</v>
      </c>
      <c r="E34" s="5">
        <f>VLOOKUP('GDP by State'!$B34,[1]Pivot!$A$6:$O$65,[1]Other!C$1,FALSE)*1000000</f>
        <v>58845000000</v>
      </c>
      <c r="F34" s="5">
        <f>VLOOKUP('GDP by State'!$B34,[1]Pivot!$A$6:$O$65,[1]Other!D$1,FALSE)*1000000</f>
        <v>63576000000</v>
      </c>
      <c r="G34" s="5">
        <f>VLOOKUP('GDP by State'!$B34,[1]Pivot!$A$6:$O$65,[1]Other!E$1,FALSE)*1000000</f>
        <v>70121000000</v>
      </c>
      <c r="H34" s="5">
        <f>VLOOKUP('GDP by State'!$B34,[1]Pivot!$A$6:$O$65,[1]Other!F$1,FALSE)*1000000</f>
        <v>74063000000</v>
      </c>
      <c r="I34" s="5">
        <f>VLOOKUP('GDP by State'!$B34,[1]Pivot!$A$6:$O$65,[1]Other!G$1,FALSE)*1000000</f>
        <v>77536000000</v>
      </c>
      <c r="J34" s="5">
        <f>VLOOKUP('GDP by State'!$B34,[1]Pivot!$A$6:$O$65,[1]Other!H$1,FALSE)*1000000</f>
        <v>80525000000</v>
      </c>
      <c r="K34" s="5">
        <f>VLOOKUP('GDP by State'!$B34,[1]Pivot!$A$6:$O$65,[1]Other!I$1,FALSE)*1000000</f>
        <v>84193000000</v>
      </c>
      <c r="L34" s="5">
        <f>VLOOKUP('GDP by State'!$B34,[1]Pivot!$A$6:$O$65,[1]Other!J$1,FALSE)*1000000</f>
        <v>81129000000</v>
      </c>
      <c r="M34" s="5">
        <f>VLOOKUP('GDP by State'!$B34,[1]Pivot!$A$6:$O$65,[1]Other!K$1,FALSE)*1000000</f>
        <v>83968000000</v>
      </c>
      <c r="N34" s="5">
        <f>VLOOKUP('GDP by State'!$B34,[1]Pivot!$A$6:$O$65,[1]Other!L$1,FALSE)*1000000</f>
        <v>86737000000</v>
      </c>
      <c r="O34" s="5">
        <f>VLOOKUP('GDP by State'!$B34,[1]Pivot!$A$6:$O$65,[1]Other!M$1,FALSE)*1000000</f>
        <v>88212000000</v>
      </c>
    </row>
    <row r="35" spans="1:15" x14ac:dyDescent="0.25">
      <c r="A35" s="3" t="s">
        <v>68</v>
      </c>
      <c r="B35" s="3" t="s">
        <v>69</v>
      </c>
      <c r="C35" s="5">
        <f>VLOOKUP('GDP by State'!$B35,[1]Pivot!$A$6:$O$65,[1]Other!A$1,FALSE)*1000000</f>
        <v>824386000000</v>
      </c>
      <c r="D35" s="5">
        <f>VLOOKUP('GDP by State'!$B35,[1]Pivot!$A$6:$O$65,[1]Other!B$1,FALSE)*1000000</f>
        <v>864377000000</v>
      </c>
      <c r="E35" s="5">
        <f>VLOOKUP('GDP by State'!$B35,[1]Pivot!$A$6:$O$65,[1]Other!C$1,FALSE)*1000000</f>
        <v>879623000000</v>
      </c>
      <c r="F35" s="5">
        <f>VLOOKUP('GDP by State'!$B35,[1]Pivot!$A$6:$O$65,[1]Other!D$1,FALSE)*1000000</f>
        <v>898559000000</v>
      </c>
      <c r="G35" s="5">
        <f>VLOOKUP('GDP by State'!$B35,[1]Pivot!$A$6:$O$65,[1]Other!E$1,FALSE)*1000000</f>
        <v>954249000000</v>
      </c>
      <c r="H35" s="5">
        <f>VLOOKUP('GDP by State'!$B35,[1]Pivot!$A$6:$O$65,[1]Other!F$1,FALSE)*1000000</f>
        <v>1024329000000</v>
      </c>
      <c r="I35" s="5">
        <f>VLOOKUP('GDP by State'!$B35,[1]Pivot!$A$6:$O$65,[1]Other!G$1,FALSE)*1000000</f>
        <v>1083194000000</v>
      </c>
      <c r="J35" s="5">
        <f>VLOOKUP('GDP by State'!$B35,[1]Pivot!$A$6:$O$65,[1]Other!H$1,FALSE)*1000000</f>
        <v>1128484000000</v>
      </c>
      <c r="K35" s="5">
        <f>VLOOKUP('GDP by State'!$B35,[1]Pivot!$A$6:$O$65,[1]Other!I$1,FALSE)*1000000</f>
        <v>1109714000000</v>
      </c>
      <c r="L35" s="5">
        <f>VLOOKUP('GDP by State'!$B35,[1]Pivot!$A$6:$O$65,[1]Other!J$1,FALSE)*1000000</f>
        <v>1142957000000</v>
      </c>
      <c r="M35" s="5">
        <f>VLOOKUP('GDP by State'!$B35,[1]Pivot!$A$6:$O$65,[1]Other!K$1,FALSE)*1000000</f>
        <v>1199367000000</v>
      </c>
      <c r="N35" s="5">
        <f>VLOOKUP('GDP by State'!$B35,[1]Pivot!$A$6:$O$65,[1]Other!L$1,FALSE)*1000000</f>
        <v>1234073000000</v>
      </c>
      <c r="O35" s="5">
        <f>VLOOKUP('GDP by State'!$B35,[1]Pivot!$A$6:$O$65,[1]Other!M$1,FALSE)*1000000</f>
        <v>1302527000000</v>
      </c>
    </row>
    <row r="36" spans="1:15" x14ac:dyDescent="0.25">
      <c r="A36" s="3" t="s">
        <v>70</v>
      </c>
      <c r="B36" s="3" t="s">
        <v>71</v>
      </c>
      <c r="C36" s="5">
        <f>VLOOKUP('GDP by State'!$B36,[1]Pivot!$A$6:$O$65,[1]Other!A$1,FALSE)*1000000</f>
        <v>276963000000</v>
      </c>
      <c r="D36" s="5">
        <f>VLOOKUP('GDP by State'!$B36,[1]Pivot!$A$6:$O$65,[1]Other!B$1,FALSE)*1000000</f>
        <v>291540000000</v>
      </c>
      <c r="E36" s="5">
        <f>VLOOKUP('GDP by State'!$B36,[1]Pivot!$A$6:$O$65,[1]Other!C$1,FALSE)*1000000</f>
        <v>301781000000</v>
      </c>
      <c r="F36" s="5">
        <f>VLOOKUP('GDP by State'!$B36,[1]Pivot!$A$6:$O$65,[1]Other!D$1,FALSE)*1000000</f>
        <v>313917000000</v>
      </c>
      <c r="G36" s="5">
        <f>VLOOKUP('GDP by State'!$B36,[1]Pivot!$A$6:$O$65,[1]Other!E$1,FALSE)*1000000</f>
        <v>332598000000</v>
      </c>
      <c r="H36" s="5">
        <f>VLOOKUP('GDP by State'!$B36,[1]Pivot!$A$6:$O$65,[1]Other!F$1,FALSE)*1000000</f>
        <v>357711000000</v>
      </c>
      <c r="I36" s="5">
        <f>VLOOKUP('GDP by State'!$B36,[1]Pivot!$A$6:$O$65,[1]Other!G$1,FALSE)*1000000</f>
        <v>386354000000</v>
      </c>
      <c r="J36" s="5">
        <f>VLOOKUP('GDP by State'!$B36,[1]Pivot!$A$6:$O$65,[1]Other!H$1,FALSE)*1000000</f>
        <v>395593000000</v>
      </c>
      <c r="K36" s="5">
        <f>VLOOKUP('GDP by State'!$B36,[1]Pivot!$A$6:$O$65,[1]Other!I$1,FALSE)*1000000</f>
        <v>407119000000</v>
      </c>
      <c r="L36" s="5">
        <f>VLOOKUP('GDP by State'!$B36,[1]Pivot!$A$6:$O$65,[1]Other!J$1,FALSE)*1000000</f>
        <v>410488000000</v>
      </c>
      <c r="M36" s="5">
        <f>VLOOKUP('GDP by State'!$B36,[1]Pivot!$A$6:$O$65,[1]Other!K$1,FALSE)*1000000</f>
        <v>422107000000</v>
      </c>
      <c r="N36" s="5">
        <f>VLOOKUP('GDP by State'!$B36,[1]Pivot!$A$6:$O$65,[1]Other!L$1,FALSE)*1000000</f>
        <v>433311000000</v>
      </c>
      <c r="O36" s="5">
        <f>VLOOKUP('GDP by State'!$B36,[1]Pivot!$A$6:$O$65,[1]Other!M$1,FALSE)*1000000</f>
        <v>445720000000</v>
      </c>
    </row>
    <row r="37" spans="1:15" x14ac:dyDescent="0.25">
      <c r="A37" s="3" t="s">
        <v>72</v>
      </c>
      <c r="B37" s="3" t="s">
        <v>73</v>
      </c>
      <c r="C37" s="5">
        <f>VLOOKUP('GDP by State'!$B37,[1]Pivot!$A$6:$O$65,[1]Other!A$1,FALSE)*1000000</f>
        <v>17991000000</v>
      </c>
      <c r="D37" s="5">
        <f>VLOOKUP('GDP by State'!$B37,[1]Pivot!$A$6:$O$65,[1]Other!B$1,FALSE)*1000000</f>
        <v>19002000000</v>
      </c>
      <c r="E37" s="5">
        <f>VLOOKUP('GDP by State'!$B37,[1]Pivot!$A$6:$O$65,[1]Other!C$1,FALSE)*1000000</f>
        <v>20322000000</v>
      </c>
      <c r="F37" s="5">
        <f>VLOOKUP('GDP by State'!$B37,[1]Pivot!$A$6:$O$65,[1]Other!D$1,FALSE)*1000000</f>
        <v>22295000000</v>
      </c>
      <c r="G37" s="5">
        <f>VLOOKUP('GDP by State'!$B37,[1]Pivot!$A$6:$O$65,[1]Other!E$1,FALSE)*1000000</f>
        <v>23396000000</v>
      </c>
      <c r="H37" s="5">
        <f>VLOOKUP('GDP by State'!$B37,[1]Pivot!$A$6:$O$65,[1]Other!F$1,FALSE)*1000000</f>
        <v>24709000000</v>
      </c>
      <c r="I37" s="5">
        <f>VLOOKUP('GDP by State'!$B37,[1]Pivot!$A$6:$O$65,[1]Other!G$1,FALSE)*1000000</f>
        <v>26491000000</v>
      </c>
      <c r="J37" s="5">
        <f>VLOOKUP('GDP by State'!$B37,[1]Pivot!$A$6:$O$65,[1]Other!H$1,FALSE)*1000000</f>
        <v>28696000000</v>
      </c>
      <c r="K37" s="5">
        <f>VLOOKUP('GDP by State'!$B37,[1]Pivot!$A$6:$O$65,[1]Other!I$1,FALSE)*1000000</f>
        <v>31913000000</v>
      </c>
      <c r="L37" s="5">
        <f>VLOOKUP('GDP by State'!$B37,[1]Pivot!$A$6:$O$65,[1]Other!J$1,FALSE)*1000000</f>
        <v>31994000000</v>
      </c>
      <c r="M37" s="5">
        <f>VLOOKUP('GDP by State'!$B37,[1]Pivot!$A$6:$O$65,[1]Other!K$1,FALSE)*1000000</f>
        <v>35305000000</v>
      </c>
      <c r="N37" s="5">
        <f>VLOOKUP('GDP by State'!$B37,[1]Pivot!$A$6:$O$65,[1]Other!L$1,FALSE)*1000000</f>
        <v>40482000000</v>
      </c>
      <c r="O37" s="5">
        <f>VLOOKUP('GDP by State'!$B37,[1]Pivot!$A$6:$O$65,[1]Other!M$1,FALSE)*1000000</f>
        <v>49308000000</v>
      </c>
    </row>
    <row r="38" spans="1:15" x14ac:dyDescent="0.25">
      <c r="A38" s="3" t="s">
        <v>74</v>
      </c>
      <c r="B38" s="3" t="s">
        <v>75</v>
      </c>
      <c r="C38" s="5">
        <f>VLOOKUP('GDP by State'!$B38,[1]Pivot!$A$6:$O$65,[1]Other!A$1,FALSE)*1000000</f>
        <v>391503000000</v>
      </c>
      <c r="D38" s="5">
        <f>VLOOKUP('GDP by State'!$B38,[1]Pivot!$A$6:$O$65,[1]Other!B$1,FALSE)*1000000</f>
        <v>396626000000</v>
      </c>
      <c r="E38" s="5">
        <f>VLOOKUP('GDP by State'!$B38,[1]Pivot!$A$6:$O$65,[1]Other!C$1,FALSE)*1000000</f>
        <v>411997000000</v>
      </c>
      <c r="F38" s="5">
        <f>VLOOKUP('GDP by State'!$B38,[1]Pivot!$A$6:$O$65,[1]Other!D$1,FALSE)*1000000</f>
        <v>426295000000</v>
      </c>
      <c r="G38" s="5">
        <f>VLOOKUP('GDP by State'!$B38,[1]Pivot!$A$6:$O$65,[1]Other!E$1,FALSE)*1000000</f>
        <v>450842000000</v>
      </c>
      <c r="H38" s="5">
        <f>VLOOKUP('GDP by State'!$B38,[1]Pivot!$A$6:$O$65,[1]Other!F$1,FALSE)*1000000</f>
        <v>468197000000</v>
      </c>
      <c r="I38" s="5">
        <f>VLOOKUP('GDP by State'!$B38,[1]Pivot!$A$6:$O$65,[1]Other!G$1,FALSE)*1000000</f>
        <v>482227000000</v>
      </c>
      <c r="J38" s="5">
        <f>VLOOKUP('GDP by State'!$B38,[1]Pivot!$A$6:$O$65,[1]Other!H$1,FALSE)*1000000</f>
        <v>494307000000</v>
      </c>
      <c r="K38" s="5">
        <f>VLOOKUP('GDP by State'!$B38,[1]Pivot!$A$6:$O$65,[1]Other!I$1,FALSE)*1000000</f>
        <v>493679000000</v>
      </c>
      <c r="L38" s="5">
        <f>VLOOKUP('GDP by State'!$B38,[1]Pivot!$A$6:$O$65,[1]Other!J$1,FALSE)*1000000</f>
        <v>477591000000</v>
      </c>
      <c r="M38" s="5">
        <f>VLOOKUP('GDP by State'!$B38,[1]Pivot!$A$6:$O$65,[1]Other!K$1,FALSE)*1000000</f>
        <v>494395000000</v>
      </c>
      <c r="N38" s="5">
        <f>VLOOKUP('GDP by State'!$B38,[1]Pivot!$A$6:$O$65,[1]Other!L$1,FALSE)*1000000</f>
        <v>520398000000</v>
      </c>
      <c r="O38" s="5">
        <f>VLOOKUP('GDP by State'!$B38,[1]Pivot!$A$6:$O$65,[1]Other!M$1,FALSE)*1000000</f>
        <v>542097000000</v>
      </c>
    </row>
    <row r="39" spans="1:15" x14ac:dyDescent="0.25">
      <c r="A39" s="3" t="s">
        <v>76</v>
      </c>
      <c r="B39" s="3" t="s">
        <v>77</v>
      </c>
      <c r="C39" s="5">
        <f>VLOOKUP('GDP by State'!$B39,[1]Pivot!$A$6:$O$65,[1]Other!A$1,FALSE)*1000000</f>
        <v>92083000000</v>
      </c>
      <c r="D39" s="5">
        <f>VLOOKUP('GDP by State'!$B39,[1]Pivot!$A$6:$O$65,[1]Other!B$1,FALSE)*1000000</f>
        <v>97682000000</v>
      </c>
      <c r="E39" s="5">
        <f>VLOOKUP('GDP by State'!$B39,[1]Pivot!$A$6:$O$65,[1]Other!C$1,FALSE)*1000000</f>
        <v>99532000000</v>
      </c>
      <c r="F39" s="5">
        <f>VLOOKUP('GDP by State'!$B39,[1]Pivot!$A$6:$O$65,[1]Other!D$1,FALSE)*1000000</f>
        <v>106105000000</v>
      </c>
      <c r="G39" s="5">
        <f>VLOOKUP('GDP by State'!$B39,[1]Pivot!$A$6:$O$65,[1]Other!E$1,FALSE)*1000000</f>
        <v>114160000000</v>
      </c>
      <c r="H39" s="5">
        <f>VLOOKUP('GDP by State'!$B39,[1]Pivot!$A$6:$O$65,[1]Other!F$1,FALSE)*1000000</f>
        <v>125106000000</v>
      </c>
      <c r="I39" s="5">
        <f>VLOOKUP('GDP by State'!$B39,[1]Pivot!$A$6:$O$65,[1]Other!G$1,FALSE)*1000000</f>
        <v>136804000000</v>
      </c>
      <c r="J39" s="5">
        <f>VLOOKUP('GDP by State'!$B39,[1]Pivot!$A$6:$O$65,[1]Other!H$1,FALSE)*1000000</f>
        <v>144254000000</v>
      </c>
      <c r="K39" s="5">
        <f>VLOOKUP('GDP by State'!$B39,[1]Pivot!$A$6:$O$65,[1]Other!I$1,FALSE)*1000000</f>
        <v>157524000000</v>
      </c>
      <c r="L39" s="5">
        <f>VLOOKUP('GDP by State'!$B39,[1]Pivot!$A$6:$O$65,[1]Other!J$1,FALSE)*1000000</f>
        <v>143500000000</v>
      </c>
      <c r="M39" s="5">
        <f>VLOOKUP('GDP by State'!$B39,[1]Pivot!$A$6:$O$65,[1]Other!K$1,FALSE)*1000000</f>
        <v>152122000000</v>
      </c>
      <c r="N39" s="5">
        <f>VLOOKUP('GDP by State'!$B39,[1]Pivot!$A$6:$O$65,[1]Other!L$1,FALSE)*1000000</f>
        <v>162118000000</v>
      </c>
      <c r="O39" s="5">
        <f>VLOOKUP('GDP by State'!$B39,[1]Pivot!$A$6:$O$65,[1]Other!M$1,FALSE)*1000000</f>
        <v>169346000000</v>
      </c>
    </row>
    <row r="40" spans="1:15" x14ac:dyDescent="0.25">
      <c r="A40" s="3" t="s">
        <v>78</v>
      </c>
      <c r="B40" s="3" t="s">
        <v>79</v>
      </c>
      <c r="C40" s="5">
        <f>VLOOKUP('GDP by State'!$B40,[1]Pivot!$A$6:$O$65,[1]Other!A$1,FALSE)*1000000</f>
        <v>118086000000</v>
      </c>
      <c r="D40" s="5">
        <f>VLOOKUP('GDP by State'!$B40,[1]Pivot!$A$6:$O$65,[1]Other!B$1,FALSE)*1000000</f>
        <v>117362000000</v>
      </c>
      <c r="E40" s="5">
        <f>VLOOKUP('GDP by State'!$B40,[1]Pivot!$A$6:$O$65,[1]Other!C$1,FALSE)*1000000</f>
        <v>121998000000</v>
      </c>
      <c r="F40" s="5">
        <f>VLOOKUP('GDP by State'!$B40,[1]Pivot!$A$6:$O$65,[1]Other!D$1,FALSE)*1000000</f>
        <v>128009000000</v>
      </c>
      <c r="G40" s="5">
        <f>VLOOKUP('GDP by State'!$B40,[1]Pivot!$A$6:$O$65,[1]Other!E$1,FALSE)*1000000</f>
        <v>142516000000</v>
      </c>
      <c r="H40" s="5">
        <f>VLOOKUP('GDP by State'!$B40,[1]Pivot!$A$6:$O$65,[1]Other!F$1,FALSE)*1000000</f>
        <v>147583000000</v>
      </c>
      <c r="I40" s="5">
        <f>VLOOKUP('GDP by State'!$B40,[1]Pivot!$A$6:$O$65,[1]Other!G$1,FALSE)*1000000</f>
        <v>163033000000</v>
      </c>
      <c r="J40" s="5">
        <f>VLOOKUP('GDP by State'!$B40,[1]Pivot!$A$6:$O$65,[1]Other!H$1,FALSE)*1000000</f>
        <v>170516000000</v>
      </c>
      <c r="K40" s="5">
        <f>VLOOKUP('GDP by State'!$B40,[1]Pivot!$A$6:$O$65,[1]Other!I$1,FALSE)*1000000</f>
        <v>180094000000</v>
      </c>
      <c r="L40" s="5">
        <f>VLOOKUP('GDP by State'!$B40,[1]Pivot!$A$6:$O$65,[1]Other!J$1,FALSE)*1000000</f>
        <v>180612000000</v>
      </c>
      <c r="M40" s="5">
        <f>VLOOKUP('GDP by State'!$B40,[1]Pivot!$A$6:$O$65,[1]Other!K$1,FALSE)*1000000</f>
        <v>191521000000</v>
      </c>
      <c r="N40" s="5">
        <f>VLOOKUP('GDP by State'!$B40,[1]Pivot!$A$6:$O$65,[1]Other!L$1,FALSE)*1000000</f>
        <v>200854000000</v>
      </c>
      <c r="O40" s="5">
        <f>VLOOKUP('GDP by State'!$B40,[1]Pivot!$A$6:$O$65,[1]Other!M$1,FALSE)*1000000</f>
        <v>203352000000</v>
      </c>
    </row>
    <row r="41" spans="1:15" x14ac:dyDescent="0.25">
      <c r="A41" s="3" t="s">
        <v>80</v>
      </c>
      <c r="B41" s="3" t="s">
        <v>81</v>
      </c>
      <c r="C41" s="5">
        <f>VLOOKUP('GDP by State'!$B41,[1]Pivot!$A$6:$O$65,[1]Other!A$1,FALSE)*1000000</f>
        <v>409473000000</v>
      </c>
      <c r="D41" s="5">
        <f>VLOOKUP('GDP by State'!$B41,[1]Pivot!$A$6:$O$65,[1]Other!B$1,FALSE)*1000000</f>
        <v>428099000000</v>
      </c>
      <c r="E41" s="5">
        <f>VLOOKUP('GDP by State'!$B41,[1]Pivot!$A$6:$O$65,[1]Other!C$1,FALSE)*1000000</f>
        <v>440514000000</v>
      </c>
      <c r="F41" s="5">
        <f>VLOOKUP('GDP by State'!$B41,[1]Pivot!$A$6:$O$65,[1]Other!D$1,FALSE)*1000000</f>
        <v>458434000000</v>
      </c>
      <c r="G41" s="5">
        <f>VLOOKUP('GDP by State'!$B41,[1]Pivot!$A$6:$O$65,[1]Other!E$1,FALSE)*1000000</f>
        <v>481879000000</v>
      </c>
      <c r="H41" s="5">
        <f>VLOOKUP('GDP by State'!$B41,[1]Pivot!$A$6:$O$65,[1]Other!F$1,FALSE)*1000000</f>
        <v>505091000000</v>
      </c>
      <c r="I41" s="5">
        <f>VLOOKUP('GDP by State'!$B41,[1]Pivot!$A$6:$O$65,[1]Other!G$1,FALSE)*1000000</f>
        <v>529969000000</v>
      </c>
      <c r="J41" s="5">
        <f>VLOOKUP('GDP by State'!$B41,[1]Pivot!$A$6:$O$65,[1]Other!H$1,FALSE)*1000000</f>
        <v>553126000000</v>
      </c>
      <c r="K41" s="5">
        <f>VLOOKUP('GDP by State'!$B41,[1]Pivot!$A$6:$O$65,[1]Other!I$1,FALSE)*1000000</f>
        <v>565988000000</v>
      </c>
      <c r="L41" s="5">
        <f>VLOOKUP('GDP by State'!$B41,[1]Pivot!$A$6:$O$65,[1]Other!J$1,FALSE)*1000000</f>
        <v>566495000000</v>
      </c>
      <c r="M41" s="5">
        <f>VLOOKUP('GDP by State'!$B41,[1]Pivot!$A$6:$O$65,[1]Other!K$1,FALSE)*1000000</f>
        <v>585650000000</v>
      </c>
      <c r="N41" s="5">
        <f>VLOOKUP('GDP by State'!$B41,[1]Pivot!$A$6:$O$65,[1]Other!L$1,FALSE)*1000000</f>
        <v>602686000000</v>
      </c>
      <c r="O41" s="5">
        <f>VLOOKUP('GDP by State'!$B41,[1]Pivot!$A$6:$O$65,[1]Other!M$1,FALSE)*1000000</f>
        <v>619417000000</v>
      </c>
    </row>
    <row r="42" spans="1:15" x14ac:dyDescent="0.25">
      <c r="A42" s="3" t="s">
        <v>82</v>
      </c>
      <c r="B42" s="3" t="s">
        <v>83</v>
      </c>
      <c r="C42" s="5">
        <f>VLOOKUP('GDP by State'!$B42,[1]Pivot!$A$6:$O$65,[1]Other!A$1,FALSE)*1000000</f>
        <v>34405000000</v>
      </c>
      <c r="D42" s="5">
        <f>VLOOKUP('GDP by State'!$B42,[1]Pivot!$A$6:$O$65,[1]Other!B$1,FALSE)*1000000</f>
        <v>36117000000</v>
      </c>
      <c r="E42" s="5">
        <f>VLOOKUP('GDP by State'!$B42,[1]Pivot!$A$6:$O$65,[1]Other!C$1,FALSE)*1000000</f>
        <v>38231000000</v>
      </c>
      <c r="F42" s="5">
        <f>VLOOKUP('GDP by State'!$B42,[1]Pivot!$A$6:$O$65,[1]Other!D$1,FALSE)*1000000</f>
        <v>40672000000</v>
      </c>
      <c r="G42" s="5">
        <f>VLOOKUP('GDP by State'!$B42,[1]Pivot!$A$6:$O$65,[1]Other!E$1,FALSE)*1000000</f>
        <v>43513000000</v>
      </c>
      <c r="H42" s="5">
        <f>VLOOKUP('GDP by State'!$B42,[1]Pivot!$A$6:$O$65,[1]Other!F$1,FALSE)*1000000</f>
        <v>45250000000</v>
      </c>
      <c r="I42" s="5">
        <f>VLOOKUP('GDP by State'!$B42,[1]Pivot!$A$6:$O$65,[1]Other!G$1,FALSE)*1000000</f>
        <v>47659000000</v>
      </c>
      <c r="J42" s="5">
        <f>VLOOKUP('GDP by State'!$B42,[1]Pivot!$A$6:$O$65,[1]Other!H$1,FALSE)*1000000</f>
        <v>47958000000</v>
      </c>
      <c r="K42" s="5">
        <f>VLOOKUP('GDP by State'!$B42,[1]Pivot!$A$6:$O$65,[1]Other!I$1,FALSE)*1000000</f>
        <v>47450000000</v>
      </c>
      <c r="L42" s="5">
        <f>VLOOKUP('GDP by State'!$B42,[1]Pivot!$A$6:$O$65,[1]Other!J$1,FALSE)*1000000</f>
        <v>47854000000</v>
      </c>
      <c r="M42" s="5">
        <f>VLOOKUP('GDP by State'!$B42,[1]Pivot!$A$6:$O$65,[1]Other!K$1,FALSE)*1000000</f>
        <v>49337000000</v>
      </c>
      <c r="N42" s="5">
        <f>VLOOKUP('GDP by State'!$B42,[1]Pivot!$A$6:$O$65,[1]Other!L$1,FALSE)*1000000</f>
        <v>49932000000</v>
      </c>
      <c r="O42" s="5">
        <f>VLOOKUP('GDP by State'!$B42,[1]Pivot!$A$6:$O$65,[1]Other!M$1,FALSE)*1000000</f>
        <v>51346000000</v>
      </c>
    </row>
    <row r="43" spans="1:15" x14ac:dyDescent="0.25">
      <c r="A43" s="3" t="s">
        <v>84</v>
      </c>
      <c r="B43" s="3" t="s">
        <v>85</v>
      </c>
      <c r="C43" s="5">
        <f>VLOOKUP('GDP by State'!$B43,[1]Pivot!$A$6:$O$65,[1]Other!A$1,FALSE)*1000000</f>
        <v>116812000000</v>
      </c>
      <c r="D43" s="5">
        <f>VLOOKUP('GDP by State'!$B43,[1]Pivot!$A$6:$O$65,[1]Other!B$1,FALSE)*1000000</f>
        <v>121361000000</v>
      </c>
      <c r="E43" s="5">
        <f>VLOOKUP('GDP by State'!$B43,[1]Pivot!$A$6:$O$65,[1]Other!C$1,FALSE)*1000000</f>
        <v>126044000000</v>
      </c>
      <c r="F43" s="5">
        <f>VLOOKUP('GDP by State'!$B43,[1]Pivot!$A$6:$O$65,[1]Other!D$1,FALSE)*1000000</f>
        <v>132485000000</v>
      </c>
      <c r="G43" s="5">
        <f>VLOOKUP('GDP by State'!$B43,[1]Pivot!$A$6:$O$65,[1]Other!E$1,FALSE)*1000000</f>
        <v>136875000000</v>
      </c>
      <c r="H43" s="5">
        <f>VLOOKUP('GDP by State'!$B43,[1]Pivot!$A$6:$O$65,[1]Other!F$1,FALSE)*1000000</f>
        <v>144754000000</v>
      </c>
      <c r="I43" s="5">
        <f>VLOOKUP('GDP by State'!$B43,[1]Pivot!$A$6:$O$65,[1]Other!G$1,FALSE)*1000000</f>
        <v>152802000000</v>
      </c>
      <c r="J43" s="5">
        <f>VLOOKUP('GDP by State'!$B43,[1]Pivot!$A$6:$O$65,[1]Other!H$1,FALSE)*1000000</f>
        <v>161106000000</v>
      </c>
      <c r="K43" s="5">
        <f>VLOOKUP('GDP by State'!$B43,[1]Pivot!$A$6:$O$65,[1]Other!I$1,FALSE)*1000000</f>
        <v>163211000000</v>
      </c>
      <c r="L43" s="5">
        <f>VLOOKUP('GDP by State'!$B43,[1]Pivot!$A$6:$O$65,[1]Other!J$1,FALSE)*1000000</f>
        <v>161565000000</v>
      </c>
      <c r="M43" s="5">
        <f>VLOOKUP('GDP by State'!$B43,[1]Pivot!$A$6:$O$65,[1]Other!K$1,FALSE)*1000000</f>
        <v>165353000000</v>
      </c>
      <c r="N43" s="5">
        <f>VLOOKUP('GDP by State'!$B43,[1]Pivot!$A$6:$O$65,[1]Other!L$1,FALSE)*1000000</f>
        <v>171550000000</v>
      </c>
      <c r="O43" s="5">
        <f>VLOOKUP('GDP by State'!$B43,[1]Pivot!$A$6:$O$65,[1]Other!M$1,FALSE)*1000000</f>
        <v>176320000000</v>
      </c>
    </row>
    <row r="44" spans="1:15" x14ac:dyDescent="0.25">
      <c r="A44" s="3" t="s">
        <v>86</v>
      </c>
      <c r="B44" s="3" t="s">
        <v>87</v>
      </c>
      <c r="C44" s="5">
        <f>VLOOKUP('GDP by State'!$B44,[1]Pivot!$A$6:$O$65,[1]Other!A$1,FALSE)*1000000</f>
        <v>23267000000</v>
      </c>
      <c r="D44" s="5">
        <f>VLOOKUP('GDP by State'!$B44,[1]Pivot!$A$6:$O$65,[1]Other!B$1,FALSE)*1000000</f>
        <v>24399000000</v>
      </c>
      <c r="E44" s="5">
        <f>VLOOKUP('GDP by State'!$B44,[1]Pivot!$A$6:$O$65,[1]Other!C$1,FALSE)*1000000</f>
        <v>27334000000</v>
      </c>
      <c r="F44" s="5">
        <f>VLOOKUP('GDP by State'!$B44,[1]Pivot!$A$6:$O$65,[1]Other!D$1,FALSE)*1000000</f>
        <v>28733000000</v>
      </c>
      <c r="G44" s="5">
        <f>VLOOKUP('GDP by State'!$B44,[1]Pivot!$A$6:$O$65,[1]Other!E$1,FALSE)*1000000</f>
        <v>30789000000</v>
      </c>
      <c r="H44" s="5">
        <f>VLOOKUP('GDP by State'!$B44,[1]Pivot!$A$6:$O$65,[1]Other!F$1,FALSE)*1000000</f>
        <v>31552000000</v>
      </c>
      <c r="I44" s="5">
        <f>VLOOKUP('GDP by State'!$B44,[1]Pivot!$A$6:$O$65,[1]Other!G$1,FALSE)*1000000</f>
        <v>32455000000</v>
      </c>
      <c r="J44" s="5">
        <f>VLOOKUP('GDP by State'!$B44,[1]Pivot!$A$6:$O$65,[1]Other!H$1,FALSE)*1000000</f>
        <v>35275000000</v>
      </c>
      <c r="K44" s="5">
        <f>VLOOKUP('GDP by State'!$B44,[1]Pivot!$A$6:$O$65,[1]Other!I$1,FALSE)*1000000</f>
        <v>37494000000</v>
      </c>
      <c r="L44" s="5">
        <f>VLOOKUP('GDP by State'!$B44,[1]Pivot!$A$6:$O$65,[1]Other!J$1,FALSE)*1000000</f>
        <v>36890000000</v>
      </c>
      <c r="M44" s="5">
        <f>VLOOKUP('GDP by State'!$B44,[1]Pivot!$A$6:$O$65,[1]Other!K$1,FALSE)*1000000</f>
        <v>38718000000</v>
      </c>
      <c r="N44" s="5">
        <f>VLOOKUP('GDP by State'!$B44,[1]Pivot!$A$6:$O$65,[1]Other!L$1,FALSE)*1000000</f>
        <v>42362000000</v>
      </c>
      <c r="O44" s="5">
        <f>VLOOKUP('GDP by State'!$B44,[1]Pivot!$A$6:$O$65,[1]Other!M$1,FALSE)*1000000</f>
        <v>43177000000</v>
      </c>
    </row>
    <row r="45" spans="1:15" x14ac:dyDescent="0.25">
      <c r="A45" s="3" t="s">
        <v>88</v>
      </c>
      <c r="B45" s="3" t="s">
        <v>89</v>
      </c>
      <c r="C45" s="5">
        <f>VLOOKUP('GDP by State'!$B45,[1]Pivot!$A$6:$O$65,[1]Other!A$1,FALSE)*1000000</f>
        <v>182844000000</v>
      </c>
      <c r="D45" s="5">
        <f>VLOOKUP('GDP by State'!$B45,[1]Pivot!$A$6:$O$65,[1]Other!B$1,FALSE)*1000000</f>
        <v>188482000000</v>
      </c>
      <c r="E45" s="5">
        <f>VLOOKUP('GDP by State'!$B45,[1]Pivot!$A$6:$O$65,[1]Other!C$1,FALSE)*1000000</f>
        <v>197724000000</v>
      </c>
      <c r="F45" s="5">
        <f>VLOOKUP('GDP by State'!$B45,[1]Pivot!$A$6:$O$65,[1]Other!D$1,FALSE)*1000000</f>
        <v>206546000000</v>
      </c>
      <c r="G45" s="5">
        <f>VLOOKUP('GDP by State'!$B45,[1]Pivot!$A$6:$O$65,[1]Other!E$1,FALSE)*1000000</f>
        <v>220543000000</v>
      </c>
      <c r="H45" s="5">
        <f>VLOOKUP('GDP by State'!$B45,[1]Pivot!$A$6:$O$65,[1]Other!F$1,FALSE)*1000000</f>
        <v>228730000000</v>
      </c>
      <c r="I45" s="5">
        <f>VLOOKUP('GDP by State'!$B45,[1]Pivot!$A$6:$O$65,[1]Other!G$1,FALSE)*1000000</f>
        <v>239425000000</v>
      </c>
      <c r="J45" s="5">
        <f>VLOOKUP('GDP by State'!$B45,[1]Pivot!$A$6:$O$65,[1]Other!H$1,FALSE)*1000000</f>
        <v>243410000000</v>
      </c>
      <c r="K45" s="5">
        <f>VLOOKUP('GDP by State'!$B45,[1]Pivot!$A$6:$O$65,[1]Other!I$1,FALSE)*1000000</f>
        <v>250519000000</v>
      </c>
      <c r="L45" s="5">
        <f>VLOOKUP('GDP by State'!$B45,[1]Pivot!$A$6:$O$65,[1]Other!J$1,FALSE)*1000000</f>
        <v>248024000000</v>
      </c>
      <c r="M45" s="5">
        <f>VLOOKUP('GDP by State'!$B45,[1]Pivot!$A$6:$O$65,[1]Other!K$1,FALSE)*1000000</f>
        <v>253671000000</v>
      </c>
      <c r="N45" s="5">
        <f>VLOOKUP('GDP by State'!$B45,[1]Pivot!$A$6:$O$65,[1]Other!L$1,FALSE)*1000000</f>
        <v>264052000000</v>
      </c>
      <c r="O45" s="5">
        <f>VLOOKUP('GDP by State'!$B45,[1]Pivot!$A$6:$O$65,[1]Other!M$1,FALSE)*1000000</f>
        <v>280169000000</v>
      </c>
    </row>
    <row r="46" spans="1:15" x14ac:dyDescent="0.25">
      <c r="A46" s="3" t="s">
        <v>90</v>
      </c>
      <c r="B46" s="3" t="s">
        <v>91</v>
      </c>
      <c r="C46" s="5">
        <f>VLOOKUP('GDP by State'!$B46,[1]Pivot!$A$6:$O$65,[1]Other!A$1,FALSE)*1000000</f>
        <v>752007000000</v>
      </c>
      <c r="D46" s="5">
        <f>VLOOKUP('GDP by State'!$B46,[1]Pivot!$A$6:$O$65,[1]Other!B$1,FALSE)*1000000</f>
        <v>787653000000</v>
      </c>
      <c r="E46" s="5">
        <f>VLOOKUP('GDP by State'!$B46,[1]Pivot!$A$6:$O$65,[1]Other!C$1,FALSE)*1000000</f>
        <v>801155000000</v>
      </c>
      <c r="F46" s="5">
        <f>VLOOKUP('GDP by State'!$B46,[1]Pivot!$A$6:$O$65,[1]Other!D$1,FALSE)*1000000</f>
        <v>844435000000</v>
      </c>
      <c r="G46" s="5">
        <f>VLOOKUP('GDP by State'!$B46,[1]Pivot!$A$6:$O$65,[1]Other!E$1,FALSE)*1000000</f>
        <v>922770000000</v>
      </c>
      <c r="H46" s="5">
        <f>VLOOKUP('GDP by State'!$B46,[1]Pivot!$A$6:$O$65,[1]Other!F$1,FALSE)*1000000</f>
        <v>999641000000</v>
      </c>
      <c r="I46" s="5">
        <f>VLOOKUP('GDP by State'!$B46,[1]Pivot!$A$6:$O$65,[1]Other!G$1,FALSE)*1000000</f>
        <v>1094064000000</v>
      </c>
      <c r="J46" s="5">
        <f>VLOOKUP('GDP by State'!$B46,[1]Pivot!$A$6:$O$65,[1]Other!H$1,FALSE)*1000000</f>
        <v>1179068000000</v>
      </c>
      <c r="K46" s="5">
        <f>VLOOKUP('GDP by State'!$B46,[1]Pivot!$A$6:$O$65,[1]Other!I$1,FALSE)*1000000</f>
        <v>1242323000000</v>
      </c>
      <c r="L46" s="5">
        <f>VLOOKUP('GDP by State'!$B46,[1]Pivot!$A$6:$O$65,[1]Other!J$1,FALSE)*1000000</f>
        <v>1168881000000</v>
      </c>
      <c r="M46" s="5">
        <f>VLOOKUP('GDP by State'!$B46,[1]Pivot!$A$6:$O$65,[1]Other!K$1,FALSE)*1000000</f>
        <v>1247572000000</v>
      </c>
      <c r="N46" s="5">
        <f>VLOOKUP('GDP by State'!$B46,[1]Pivot!$A$6:$O$65,[1]Other!L$1,FALSE)*1000000</f>
        <v>1350773000000</v>
      </c>
      <c r="O46" s="5">
        <f>VLOOKUP('GDP by State'!$B46,[1]Pivot!$A$6:$O$65,[1]Other!M$1,FALSE)*1000000</f>
        <v>1449330000000</v>
      </c>
    </row>
    <row r="47" spans="1:15" x14ac:dyDescent="0.25">
      <c r="A47" s="3" t="s">
        <v>92</v>
      </c>
      <c r="B47" s="3" t="s">
        <v>93</v>
      </c>
      <c r="C47" s="5">
        <f>VLOOKUP('GDP by State'!$B47,[1]Pivot!$A$6:$O$65,[1]Other!A$1,FALSE)*1000000</f>
        <v>70550000000</v>
      </c>
      <c r="D47" s="5">
        <f>VLOOKUP('GDP by State'!$B47,[1]Pivot!$A$6:$O$65,[1]Other!B$1,FALSE)*1000000</f>
        <v>74191000000</v>
      </c>
      <c r="E47" s="5">
        <f>VLOOKUP('GDP by State'!$B47,[1]Pivot!$A$6:$O$65,[1]Other!C$1,FALSE)*1000000</f>
        <v>76711000000</v>
      </c>
      <c r="F47" s="5">
        <f>VLOOKUP('GDP by State'!$B47,[1]Pivot!$A$6:$O$65,[1]Other!D$1,FALSE)*1000000</f>
        <v>80130000000</v>
      </c>
      <c r="G47" s="5">
        <f>VLOOKUP('GDP by State'!$B47,[1]Pivot!$A$6:$O$65,[1]Other!E$1,FALSE)*1000000</f>
        <v>86495000000</v>
      </c>
      <c r="H47" s="5">
        <f>VLOOKUP('GDP by State'!$B47,[1]Pivot!$A$6:$O$65,[1]Other!F$1,FALSE)*1000000</f>
        <v>94876000000</v>
      </c>
      <c r="I47" s="5">
        <f>VLOOKUP('GDP by State'!$B47,[1]Pivot!$A$6:$O$65,[1]Other!G$1,FALSE)*1000000</f>
        <v>106308000000</v>
      </c>
      <c r="J47" s="5">
        <f>VLOOKUP('GDP by State'!$B47,[1]Pivot!$A$6:$O$65,[1]Other!H$1,FALSE)*1000000</f>
        <v>116138000000</v>
      </c>
      <c r="K47" s="5">
        <f>VLOOKUP('GDP by State'!$B47,[1]Pivot!$A$6:$O$65,[1]Other!I$1,FALSE)*1000000</f>
        <v>116706000000</v>
      </c>
      <c r="L47" s="5">
        <f>VLOOKUP('GDP by State'!$B47,[1]Pivot!$A$6:$O$65,[1]Other!J$1,FALSE)*1000000</f>
        <v>113943000000</v>
      </c>
      <c r="M47" s="5">
        <f>VLOOKUP('GDP by State'!$B47,[1]Pivot!$A$6:$O$65,[1]Other!K$1,FALSE)*1000000</f>
        <v>118491000000</v>
      </c>
      <c r="N47" s="5">
        <f>VLOOKUP('GDP by State'!$B47,[1]Pivot!$A$6:$O$65,[1]Other!L$1,FALSE)*1000000</f>
        <v>124737000000</v>
      </c>
      <c r="O47" s="5">
        <f>VLOOKUP('GDP by State'!$B47,[1]Pivot!$A$6:$O$65,[1]Other!M$1,FALSE)*1000000</f>
        <v>128050000000</v>
      </c>
    </row>
    <row r="48" spans="1:15" x14ac:dyDescent="0.25">
      <c r="A48" s="3" t="s">
        <v>94</v>
      </c>
      <c r="B48" s="3" t="s">
        <v>95</v>
      </c>
      <c r="C48" s="5">
        <f>VLOOKUP('GDP by State'!$B48,[1]Pivot!$A$6:$O$65,[1]Other!A$1,FALSE)*1000000</f>
        <v>18265000000</v>
      </c>
      <c r="D48" s="5">
        <f>VLOOKUP('GDP by State'!$B48,[1]Pivot!$A$6:$O$65,[1]Other!B$1,FALSE)*1000000</f>
        <v>19172000000</v>
      </c>
      <c r="E48" s="5">
        <f>VLOOKUP('GDP by State'!$B48,[1]Pivot!$A$6:$O$65,[1]Other!C$1,FALSE)*1000000</f>
        <v>20073000000</v>
      </c>
      <c r="F48" s="5">
        <f>VLOOKUP('GDP by State'!$B48,[1]Pivot!$A$6:$O$65,[1]Other!D$1,FALSE)*1000000</f>
        <v>21232000000</v>
      </c>
      <c r="G48" s="5">
        <f>VLOOKUP('GDP by State'!$B48,[1]Pivot!$A$6:$O$65,[1]Other!E$1,FALSE)*1000000</f>
        <v>22538000000</v>
      </c>
      <c r="H48" s="5">
        <f>VLOOKUP('GDP by State'!$B48,[1]Pivot!$A$6:$O$65,[1]Other!F$1,FALSE)*1000000</f>
        <v>23483000000</v>
      </c>
      <c r="I48" s="5">
        <f>VLOOKUP('GDP by State'!$B48,[1]Pivot!$A$6:$O$65,[1]Other!G$1,FALSE)*1000000</f>
        <v>24251000000</v>
      </c>
      <c r="J48" s="5">
        <f>VLOOKUP('GDP by State'!$B48,[1]Pivot!$A$6:$O$65,[1]Other!H$1,FALSE)*1000000</f>
        <v>24792000000</v>
      </c>
      <c r="K48" s="5">
        <f>VLOOKUP('GDP by State'!$B48,[1]Pivot!$A$6:$O$65,[1]Other!I$1,FALSE)*1000000</f>
        <v>25348000000</v>
      </c>
      <c r="L48" s="5">
        <f>VLOOKUP('GDP by State'!$B48,[1]Pivot!$A$6:$O$65,[1]Other!J$1,FALSE)*1000000</f>
        <v>25302000000</v>
      </c>
      <c r="M48" s="5">
        <f>VLOOKUP('GDP by State'!$B48,[1]Pivot!$A$6:$O$65,[1]Other!K$1,FALSE)*1000000</f>
        <v>26469000000</v>
      </c>
      <c r="N48" s="5">
        <f>VLOOKUP('GDP by State'!$B48,[1]Pivot!$A$6:$O$65,[1]Other!L$1,FALSE)*1000000</f>
        <v>27622000000</v>
      </c>
      <c r="O48" s="5">
        <f>VLOOKUP('GDP by State'!$B48,[1]Pivot!$A$6:$O$65,[1]Other!M$1,FALSE)*1000000</f>
        <v>28348000000</v>
      </c>
    </row>
    <row r="49" spans="1:15" x14ac:dyDescent="0.25">
      <c r="A49" s="3" t="s">
        <v>96</v>
      </c>
      <c r="B49" s="3" t="s">
        <v>97</v>
      </c>
      <c r="C49" s="5">
        <f>VLOOKUP('GDP by State'!$B49,[1]Pivot!$A$6:$O$65,[1]Other!A$1,FALSE)*1000000</f>
        <v>269194000000</v>
      </c>
      <c r="D49" s="5">
        <f>VLOOKUP('GDP by State'!$B49,[1]Pivot!$A$6:$O$65,[1]Other!B$1,FALSE)*1000000</f>
        <v>284595000000</v>
      </c>
      <c r="E49" s="5">
        <f>VLOOKUP('GDP by State'!$B49,[1]Pivot!$A$6:$O$65,[1]Other!C$1,FALSE)*1000000</f>
        <v>292387000000</v>
      </c>
      <c r="F49" s="5">
        <f>VLOOKUP('GDP by State'!$B49,[1]Pivot!$A$6:$O$65,[1]Other!D$1,FALSE)*1000000</f>
        <v>309648000000</v>
      </c>
      <c r="G49" s="5">
        <f>VLOOKUP('GDP by State'!$B49,[1]Pivot!$A$6:$O$65,[1]Other!E$1,FALSE)*1000000</f>
        <v>330412000000</v>
      </c>
      <c r="H49" s="5">
        <f>VLOOKUP('GDP by State'!$B49,[1]Pivot!$A$6:$O$65,[1]Other!F$1,FALSE)*1000000</f>
        <v>358730000000</v>
      </c>
      <c r="I49" s="5">
        <f>VLOOKUP('GDP by State'!$B49,[1]Pivot!$A$6:$O$65,[1]Other!G$1,FALSE)*1000000</f>
        <v>378445000000</v>
      </c>
      <c r="J49" s="5">
        <f>VLOOKUP('GDP by State'!$B49,[1]Pivot!$A$6:$O$65,[1]Other!H$1,FALSE)*1000000</f>
        <v>392659000000</v>
      </c>
      <c r="K49" s="5">
        <f>VLOOKUP('GDP by State'!$B49,[1]Pivot!$A$6:$O$65,[1]Other!I$1,FALSE)*1000000</f>
        <v>399994000000</v>
      </c>
      <c r="L49" s="5">
        <f>VLOOKUP('GDP by State'!$B49,[1]Pivot!$A$6:$O$65,[1]Other!J$1,FALSE)*1000000</f>
        <v>410342000000</v>
      </c>
      <c r="M49" s="5">
        <f>VLOOKUP('GDP by State'!$B49,[1]Pivot!$A$6:$O$65,[1]Other!K$1,FALSE)*1000000</f>
        <v>424232000000</v>
      </c>
      <c r="N49" s="5">
        <f>VLOOKUP('GDP by State'!$B49,[1]Pivot!$A$6:$O$65,[1]Other!L$1,FALSE)*1000000</f>
        <v>432206000000</v>
      </c>
      <c r="O49" s="5">
        <f>VLOOKUP('GDP by State'!$B49,[1]Pivot!$A$6:$O$65,[1]Other!M$1,FALSE)*1000000</f>
        <v>444617000000</v>
      </c>
    </row>
    <row r="50" spans="1:15" x14ac:dyDescent="0.25">
      <c r="A50" s="3" t="s">
        <v>98</v>
      </c>
      <c r="B50" s="3" t="s">
        <v>99</v>
      </c>
      <c r="C50" s="5">
        <f>VLOOKUP('GDP by State'!$B50,[1]Pivot!$A$6:$O$65,[1]Other!A$1,FALSE)*1000000</f>
        <v>239942000000</v>
      </c>
      <c r="D50" s="5">
        <f>VLOOKUP('GDP by State'!$B50,[1]Pivot!$A$6:$O$65,[1]Other!B$1,FALSE)*1000000</f>
        <v>240894000000</v>
      </c>
      <c r="E50" s="5">
        <f>VLOOKUP('GDP by State'!$B50,[1]Pivot!$A$6:$O$65,[1]Other!C$1,FALSE)*1000000</f>
        <v>249942000000</v>
      </c>
      <c r="F50" s="5">
        <f>VLOOKUP('GDP by State'!$B50,[1]Pivot!$A$6:$O$65,[1]Other!D$1,FALSE)*1000000</f>
        <v>260027000000</v>
      </c>
      <c r="G50" s="5">
        <f>VLOOKUP('GDP by State'!$B50,[1]Pivot!$A$6:$O$65,[1]Other!E$1,FALSE)*1000000</f>
        <v>271676000000</v>
      </c>
      <c r="H50" s="5">
        <f>VLOOKUP('GDP by State'!$B50,[1]Pivot!$A$6:$O$65,[1]Other!F$1,FALSE)*1000000</f>
        <v>296731000000</v>
      </c>
      <c r="I50" s="5">
        <f>VLOOKUP('GDP by State'!$B50,[1]Pivot!$A$6:$O$65,[1]Other!G$1,FALSE)*1000000</f>
        <v>315723000000</v>
      </c>
      <c r="J50" s="5">
        <f>VLOOKUP('GDP by State'!$B50,[1]Pivot!$A$6:$O$65,[1]Other!H$1,FALSE)*1000000</f>
        <v>343482000000</v>
      </c>
      <c r="K50" s="5">
        <f>VLOOKUP('GDP by State'!$B50,[1]Pivot!$A$6:$O$65,[1]Other!I$1,FALSE)*1000000</f>
        <v>353744000000</v>
      </c>
      <c r="L50" s="5">
        <f>VLOOKUP('GDP by State'!$B50,[1]Pivot!$A$6:$O$65,[1]Other!J$1,FALSE)*1000000</f>
        <v>350996000000</v>
      </c>
      <c r="M50" s="5">
        <f>VLOOKUP('GDP by State'!$B50,[1]Pivot!$A$6:$O$65,[1]Other!K$1,FALSE)*1000000</f>
        <v>362521000000</v>
      </c>
      <c r="N50" s="5">
        <f>VLOOKUP('GDP by State'!$B50,[1]Pivot!$A$6:$O$65,[1]Other!L$1,FALSE)*1000000</f>
        <v>372444000000</v>
      </c>
      <c r="O50" s="5">
        <f>VLOOKUP('GDP by State'!$B50,[1]Pivot!$A$6:$O$65,[1]Other!M$1,FALSE)*1000000</f>
        <v>390643000000</v>
      </c>
    </row>
    <row r="51" spans="1:15" x14ac:dyDescent="0.25">
      <c r="A51" s="3" t="s">
        <v>100</v>
      </c>
      <c r="B51" s="3" t="s">
        <v>101</v>
      </c>
      <c r="C51" s="5">
        <f>VLOOKUP('GDP by State'!$B51,[1]Pivot!$A$6:$O$65,[1]Other!A$1,FALSE)*1000000</f>
        <v>42497000000</v>
      </c>
      <c r="D51" s="5">
        <f>VLOOKUP('GDP by State'!$B51,[1]Pivot!$A$6:$O$65,[1]Other!B$1,FALSE)*1000000</f>
        <v>43700000000</v>
      </c>
      <c r="E51" s="5">
        <f>VLOOKUP('GDP by State'!$B51,[1]Pivot!$A$6:$O$65,[1]Other!C$1,FALSE)*1000000</f>
        <v>45086000000</v>
      </c>
      <c r="F51" s="5">
        <f>VLOOKUP('GDP by State'!$B51,[1]Pivot!$A$6:$O$65,[1]Other!D$1,FALSE)*1000000</f>
        <v>46471000000</v>
      </c>
      <c r="G51" s="5">
        <f>VLOOKUP('GDP by State'!$B51,[1]Pivot!$A$6:$O$65,[1]Other!E$1,FALSE)*1000000</f>
        <v>49409000000</v>
      </c>
      <c r="H51" s="5">
        <f>VLOOKUP('GDP by State'!$B51,[1]Pivot!$A$6:$O$65,[1]Other!F$1,FALSE)*1000000</f>
        <v>53331000000</v>
      </c>
      <c r="I51" s="5">
        <f>VLOOKUP('GDP by State'!$B51,[1]Pivot!$A$6:$O$65,[1]Other!G$1,FALSE)*1000000</f>
        <v>56748000000</v>
      </c>
      <c r="J51" s="5">
        <f>VLOOKUP('GDP by State'!$B51,[1]Pivot!$A$6:$O$65,[1]Other!H$1,FALSE)*1000000</f>
        <v>58579000000</v>
      </c>
      <c r="K51" s="5">
        <f>VLOOKUP('GDP by State'!$B51,[1]Pivot!$A$6:$O$65,[1]Other!I$1,FALSE)*1000000</f>
        <v>62165000000</v>
      </c>
      <c r="L51" s="5">
        <f>VLOOKUP('GDP by State'!$B51,[1]Pivot!$A$6:$O$65,[1]Other!J$1,FALSE)*1000000</f>
        <v>63053000000</v>
      </c>
      <c r="M51" s="5">
        <f>VLOOKUP('GDP by State'!$B51,[1]Pivot!$A$6:$O$65,[1]Other!K$1,FALSE)*1000000</f>
        <v>66230000000</v>
      </c>
      <c r="N51" s="5">
        <f>VLOOKUP('GDP by State'!$B51,[1]Pivot!$A$6:$O$65,[1]Other!L$1,FALSE)*1000000</f>
        <v>69892000000</v>
      </c>
      <c r="O51" s="5">
        <f>VLOOKUP('GDP by State'!$B51,[1]Pivot!$A$6:$O$65,[1]Other!M$1,FALSE)*1000000</f>
        <v>68722000000</v>
      </c>
    </row>
    <row r="52" spans="1:15" x14ac:dyDescent="0.25">
      <c r="A52" s="3" t="s">
        <v>102</v>
      </c>
      <c r="B52" s="3" t="s">
        <v>103</v>
      </c>
      <c r="C52" s="5">
        <f>VLOOKUP('GDP by State'!$B52,[1]Pivot!$A$6:$O$65,[1]Other!A$1,FALSE)*1000000</f>
        <v>181874000000</v>
      </c>
      <c r="D52" s="5">
        <f>VLOOKUP('GDP by State'!$B52,[1]Pivot!$A$6:$O$65,[1]Other!B$1,FALSE)*1000000</f>
        <v>188164000000</v>
      </c>
      <c r="E52" s="5">
        <f>VLOOKUP('GDP by State'!$B52,[1]Pivot!$A$6:$O$65,[1]Other!C$1,FALSE)*1000000</f>
        <v>195546000000</v>
      </c>
      <c r="F52" s="5">
        <f>VLOOKUP('GDP by State'!$B52,[1]Pivot!$A$6:$O$65,[1]Other!D$1,FALSE)*1000000</f>
        <v>204649000000</v>
      </c>
      <c r="G52" s="5">
        <f>VLOOKUP('GDP by State'!$B52,[1]Pivot!$A$6:$O$65,[1]Other!E$1,FALSE)*1000000</f>
        <v>216716000000</v>
      </c>
      <c r="H52" s="5">
        <f>VLOOKUP('GDP by State'!$B52,[1]Pivot!$A$6:$O$65,[1]Other!F$1,FALSE)*1000000</f>
        <v>226963000000</v>
      </c>
      <c r="I52" s="5">
        <f>VLOOKUP('GDP by State'!$B52,[1]Pivot!$A$6:$O$65,[1]Other!G$1,FALSE)*1000000</f>
        <v>236444000000</v>
      </c>
      <c r="J52" s="5">
        <f>VLOOKUP('GDP by State'!$B52,[1]Pivot!$A$6:$O$65,[1]Other!H$1,FALSE)*1000000</f>
        <v>243935000000</v>
      </c>
      <c r="K52" s="5">
        <f>VLOOKUP('GDP by State'!$B52,[1]Pivot!$A$6:$O$65,[1]Other!I$1,FALSE)*1000000</f>
        <v>245513000000</v>
      </c>
      <c r="L52" s="5">
        <f>VLOOKUP('GDP by State'!$B52,[1]Pivot!$A$6:$O$65,[1]Other!J$1,FALSE)*1000000</f>
        <v>246106000000</v>
      </c>
      <c r="M52" s="5">
        <f>VLOOKUP('GDP by State'!$B52,[1]Pivot!$A$6:$O$65,[1]Other!K$1,FALSE)*1000000</f>
        <v>254348000000</v>
      </c>
      <c r="N52" s="5">
        <f>VLOOKUP('GDP by State'!$B52,[1]Pivot!$A$6:$O$65,[1]Other!L$1,FALSE)*1000000</f>
        <v>263800000000</v>
      </c>
      <c r="O52" s="5">
        <f>VLOOKUP('GDP by State'!$B52,[1]Pivot!$A$6:$O$65,[1]Other!M$1,FALSE)*1000000</f>
        <v>273091000000</v>
      </c>
    </row>
    <row r="53" spans="1:15" x14ac:dyDescent="0.25">
      <c r="A53" s="3" t="s">
        <v>104</v>
      </c>
      <c r="B53" s="3" t="s">
        <v>105</v>
      </c>
      <c r="C53" s="5">
        <f>VLOOKUP('GDP by State'!$B53,[1]Pivot!$A$6:$O$65,[1]Other!A$1,FALSE)*1000000</f>
        <v>17324000000</v>
      </c>
      <c r="D53" s="5">
        <f>VLOOKUP('GDP by State'!$B53,[1]Pivot!$A$6:$O$65,[1]Other!B$1,FALSE)*1000000</f>
        <v>18809000000</v>
      </c>
      <c r="E53" s="5">
        <f>VLOOKUP('GDP by State'!$B53,[1]Pivot!$A$6:$O$65,[1]Other!C$1,FALSE)*1000000</f>
        <v>19268000000</v>
      </c>
      <c r="F53" s="5">
        <f>VLOOKUP('GDP by State'!$B53,[1]Pivot!$A$6:$O$65,[1]Other!D$1,FALSE)*1000000</f>
        <v>21251000000</v>
      </c>
      <c r="G53" s="5">
        <f>VLOOKUP('GDP by State'!$B53,[1]Pivot!$A$6:$O$65,[1]Other!E$1,FALSE)*1000000</f>
        <v>23705000000</v>
      </c>
      <c r="H53" s="5">
        <f>VLOOKUP('GDP by State'!$B53,[1]Pivot!$A$6:$O$65,[1]Other!F$1,FALSE)*1000000</f>
        <v>27748000000</v>
      </c>
      <c r="I53" s="5">
        <f>VLOOKUP('GDP by State'!$B53,[1]Pivot!$A$6:$O$65,[1]Other!G$1,FALSE)*1000000</f>
        <v>33049000000</v>
      </c>
      <c r="J53" s="5">
        <f>VLOOKUP('GDP by State'!$B53,[1]Pivot!$A$6:$O$65,[1]Other!H$1,FALSE)*1000000</f>
        <v>36739000000</v>
      </c>
      <c r="K53" s="5">
        <f>VLOOKUP('GDP by State'!$B53,[1]Pivot!$A$6:$O$65,[1]Other!I$1,FALSE)*1000000</f>
        <v>43647000000</v>
      </c>
      <c r="L53" s="5">
        <f>VLOOKUP('GDP by State'!$B53,[1]Pivot!$A$6:$O$65,[1]Other!J$1,FALSE)*1000000</f>
        <v>37889000000</v>
      </c>
      <c r="M53" s="5">
        <f>VLOOKUP('GDP by State'!$B53,[1]Pivot!$A$6:$O$65,[1]Other!K$1,FALSE)*1000000</f>
        <v>40237000000</v>
      </c>
      <c r="N53" s="5">
        <f>VLOOKUP('GDP by State'!$B53,[1]Pivot!$A$6:$O$65,[1]Other!L$1,FALSE)*1000000</f>
        <v>43067000000</v>
      </c>
      <c r="O53" s="5">
        <f>VLOOKUP('GDP by State'!$B53,[1]Pivot!$A$6:$O$65,[1]Other!M$1,FALSE)*1000000</f>
        <v>40877000000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I1" workbookViewId="0">
      <selection activeCell="O2" sqref="O2:O53"/>
    </sheetView>
  </sheetViews>
  <sheetFormatPr defaultRowHeight="15" x14ac:dyDescent="0.25"/>
  <cols>
    <col min="1" max="2" width="9.140625" style="4"/>
    <col min="3" max="3" width="20.7109375" style="4" bestFit="1" customWidth="1"/>
    <col min="4" max="6" width="20.5703125" style="4" bestFit="1" customWidth="1"/>
    <col min="7" max="17" width="21.7109375" style="4" bestFit="1" customWidth="1"/>
    <col min="18" max="16384" width="9.140625" style="4"/>
  </cols>
  <sheetData>
    <row r="1" spans="1:17" x14ac:dyDescent="0.25">
      <c r="A1" s="3" t="s">
        <v>0</v>
      </c>
      <c r="B1" s="3" t="s">
        <v>1</v>
      </c>
      <c r="C1" s="4">
        <v>2000</v>
      </c>
      <c r="D1" s="4">
        <f>C1+1</f>
        <v>2001</v>
      </c>
      <c r="E1" s="4">
        <f t="shared" ref="E1:Q1" si="0">D1+1</f>
        <v>2002</v>
      </c>
      <c r="F1" s="4">
        <f t="shared" si="0"/>
        <v>2003</v>
      </c>
      <c r="G1" s="4">
        <f t="shared" si="0"/>
        <v>2004</v>
      </c>
      <c r="H1" s="4">
        <f t="shared" si="0"/>
        <v>2005</v>
      </c>
      <c r="I1" s="4">
        <f t="shared" si="0"/>
        <v>2006</v>
      </c>
      <c r="J1" s="4">
        <f t="shared" si="0"/>
        <v>2007</v>
      </c>
      <c r="K1" s="4">
        <f t="shared" si="0"/>
        <v>2008</v>
      </c>
      <c r="L1" s="4">
        <f t="shared" si="0"/>
        <v>2009</v>
      </c>
      <c r="M1" s="4">
        <f t="shared" si="0"/>
        <v>2010</v>
      </c>
      <c r="N1" s="4">
        <f t="shared" si="0"/>
        <v>2011</v>
      </c>
      <c r="O1" s="4">
        <f t="shared" si="0"/>
        <v>2012</v>
      </c>
      <c r="P1" s="4">
        <f t="shared" si="0"/>
        <v>2013</v>
      </c>
      <c r="Q1" s="4">
        <f t="shared" si="0"/>
        <v>2014</v>
      </c>
    </row>
    <row r="2" spans="1:17" x14ac:dyDescent="0.25">
      <c r="A2" s="3" t="s">
        <v>2</v>
      </c>
      <c r="B2" s="3" t="s">
        <v>3</v>
      </c>
      <c r="C2" s="5">
        <f>VLOOKUP($B2,[2]Pivot!$A$5:$R$65,[2]Other!A$1,FALSE)*1000</f>
        <v>8630550000000</v>
      </c>
      <c r="D2" s="5">
        <f>VLOOKUP($B2,[2]Pivot!$A$5:$R$65,[2]Other!B$1,FALSE)*1000</f>
        <v>8983398000000</v>
      </c>
      <c r="E2" s="5">
        <f>VLOOKUP($B2,[2]Pivot!$A$5:$R$65,[2]Other!C$1,FALSE)*1000</f>
        <v>9146428000000</v>
      </c>
      <c r="F2" s="5">
        <f>VLOOKUP($B2,[2]Pivot!$A$5:$R$65,[2]Other!D$1,FALSE)*1000</f>
        <v>9479763000000</v>
      </c>
      <c r="G2" s="5">
        <f>VLOOKUP($B2,[2]Pivot!$A$5:$R$65,[2]Other!E$1,FALSE)*1000</f>
        <v>10043231000000</v>
      </c>
      <c r="H2" s="5">
        <f>VLOOKUP($B2,[2]Pivot!$A$5:$R$65,[2]Other!F$1,FALSE)*1000</f>
        <v>10605595000000</v>
      </c>
      <c r="I2" s="5">
        <f>VLOOKUP($B2,[2]Pivot!$A$5:$R$65,[2]Other!G$1,FALSE)*1000</f>
        <v>11376405000000</v>
      </c>
      <c r="J2" s="5">
        <f>VLOOKUP($B2,[2]Pivot!$A$5:$R$65,[2]Other!H$1,FALSE)*1000</f>
        <v>11990104000000</v>
      </c>
      <c r="K2" s="5">
        <f>VLOOKUP($B2,[2]Pivot!$A$5:$R$65,[2]Other!I$1,FALSE)*1000</f>
        <v>12429234000000</v>
      </c>
      <c r="L2" s="5">
        <f>VLOOKUP($B2,[2]Pivot!$A$5:$R$65,[2]Other!J$1,FALSE)*1000</f>
        <v>12080223000000</v>
      </c>
      <c r="M2" s="5">
        <f>VLOOKUP($B2,[2]Pivot!$A$5:$R$65,[2]Other!K$1,FALSE)*1000</f>
        <v>12417659000000</v>
      </c>
      <c r="N2" s="5">
        <f>VLOOKUP($B2,[2]Pivot!$A$5:$R$65,[2]Other!L$1,FALSE)*1000</f>
        <v>13189935000000</v>
      </c>
      <c r="O2" s="5">
        <f>VLOOKUP($B2,[2]Pivot!$A$5:$R$65,[2]Other!M$1,FALSE)*1000</f>
        <v>13873161000000</v>
      </c>
      <c r="P2" s="5">
        <f>VLOOKUP($B2,[2]Pivot!$A$5:$R$65,[2]Other!N$1,FALSE)*1000</f>
        <v>14151427000000</v>
      </c>
      <c r="Q2" s="5">
        <f>VLOOKUP($B2,[2]Pivot!$A$5:$R$65,[2]Other!O$1,FALSE)*1000</f>
        <v>14708582165000</v>
      </c>
    </row>
    <row r="3" spans="1:17" x14ac:dyDescent="0.25">
      <c r="A3" s="3" t="s">
        <v>4</v>
      </c>
      <c r="B3" s="3" t="s">
        <v>5</v>
      </c>
      <c r="C3" s="5">
        <f>VLOOKUP($B3,[2]Pivot!$A$5:$R$65,[2]Other!A$1,FALSE)*1000</f>
        <v>109650210000</v>
      </c>
      <c r="D3" s="5">
        <f>VLOOKUP($B3,[2]Pivot!$A$5:$R$65,[2]Other!B$1,FALSE)*1000</f>
        <v>114135857000</v>
      </c>
      <c r="E3" s="5">
        <f>VLOOKUP($B3,[2]Pivot!$A$5:$R$65,[2]Other!C$1,FALSE)*1000</f>
        <v>117165562000</v>
      </c>
      <c r="F3" s="5">
        <f>VLOOKUP($B3,[2]Pivot!$A$5:$R$65,[2]Other!D$1,FALSE)*1000</f>
        <v>122138952000</v>
      </c>
      <c r="G3" s="5">
        <f>VLOOKUP($B3,[2]Pivot!$A$5:$R$65,[2]Other!E$1,FALSE)*1000</f>
        <v>130774307000</v>
      </c>
      <c r="H3" s="5">
        <f>VLOOKUP($B3,[2]Pivot!$A$5:$R$65,[2]Other!F$1,FALSE)*1000</f>
        <v>137980530000</v>
      </c>
      <c r="I3" s="5">
        <f>VLOOKUP($B3,[2]Pivot!$A$5:$R$65,[2]Other!G$1,FALSE)*1000</f>
        <v>146351621000</v>
      </c>
      <c r="J3" s="5">
        <f>VLOOKUP($B3,[2]Pivot!$A$5:$R$65,[2]Other!H$1,FALSE)*1000</f>
        <v>153163623000</v>
      </c>
      <c r="K3" s="5">
        <f>VLOOKUP($B3,[2]Pivot!$A$5:$R$65,[2]Other!I$1,FALSE)*1000</f>
        <v>159075116000</v>
      </c>
      <c r="L3" s="5">
        <f>VLOOKUP($B3,[2]Pivot!$A$5:$R$65,[2]Other!J$1,FALSE)*1000</f>
        <v>156826195000</v>
      </c>
      <c r="M3" s="5">
        <f>VLOOKUP($B3,[2]Pivot!$A$5:$R$65,[2]Other!K$1,FALSE)*1000</f>
        <v>162201146000</v>
      </c>
      <c r="N3" s="5">
        <f>VLOOKUP($B3,[2]Pivot!$A$5:$R$65,[2]Other!L$1,FALSE)*1000</f>
        <v>168107121000</v>
      </c>
      <c r="O3" s="5">
        <f>VLOOKUP($B3,[2]Pivot!$A$5:$R$65,[2]Other!M$1,FALSE)*1000</f>
        <v>173149657000</v>
      </c>
      <c r="P3" s="5">
        <f>VLOOKUP($B3,[2]Pivot!$A$5:$R$65,[2]Other!N$1,FALSE)*1000</f>
        <v>176340520000</v>
      </c>
      <c r="Q3" s="5">
        <f>VLOOKUP($B3,[2]Pivot!$A$5:$R$65,[2]Other!O$1,FALSE)*1000</f>
        <v>181815935000</v>
      </c>
    </row>
    <row r="4" spans="1:17" x14ac:dyDescent="0.25">
      <c r="A4" s="3" t="s">
        <v>6</v>
      </c>
      <c r="B4" s="3" t="s">
        <v>7</v>
      </c>
      <c r="C4" s="5">
        <f>VLOOKUP($B4,[2]Pivot!$A$5:$R$65,[2]Other!A$1,FALSE)*1000</f>
        <v>19775308000</v>
      </c>
      <c r="D4" s="5">
        <f>VLOOKUP($B4,[2]Pivot!$A$5:$R$65,[2]Other!B$1,FALSE)*1000</f>
        <v>20820629000</v>
      </c>
      <c r="E4" s="5">
        <f>VLOOKUP($B4,[2]Pivot!$A$5:$R$65,[2]Other!C$1,FALSE)*1000</f>
        <v>21714527000</v>
      </c>
      <c r="F4" s="5">
        <f>VLOOKUP($B4,[2]Pivot!$A$5:$R$65,[2]Other!D$1,FALSE)*1000</f>
        <v>22571397000</v>
      </c>
      <c r="G4" s="5">
        <f>VLOOKUP($B4,[2]Pivot!$A$5:$R$65,[2]Other!E$1,FALSE)*1000</f>
        <v>23547495000</v>
      </c>
      <c r="H4" s="5">
        <f>VLOOKUP($B4,[2]Pivot!$A$5:$R$65,[2]Other!F$1,FALSE)*1000</f>
        <v>24926477000</v>
      </c>
      <c r="I4" s="5">
        <f>VLOOKUP($B4,[2]Pivot!$A$5:$R$65,[2]Other!G$1,FALSE)*1000</f>
        <v>26428073000</v>
      </c>
      <c r="J4" s="5">
        <f>VLOOKUP($B4,[2]Pivot!$A$5:$R$65,[2]Other!H$1,FALSE)*1000</f>
        <v>28384257000</v>
      </c>
      <c r="K4" s="5">
        <f>VLOOKUP($B4,[2]Pivot!$A$5:$R$65,[2]Other!I$1,FALSE)*1000</f>
        <v>30949590000</v>
      </c>
      <c r="L4" s="5">
        <f>VLOOKUP($B4,[2]Pivot!$A$5:$R$65,[2]Other!J$1,FALSE)*1000</f>
        <v>30880137000</v>
      </c>
      <c r="M4" s="5">
        <f>VLOOKUP($B4,[2]Pivot!$A$5:$R$65,[2]Other!K$1,FALSE)*1000</f>
        <v>32527749000</v>
      </c>
      <c r="N4" s="5">
        <f>VLOOKUP($B4,[2]Pivot!$A$5:$R$65,[2]Other!L$1,FALSE)*1000</f>
        <v>34853282000</v>
      </c>
      <c r="O4" s="5">
        <f>VLOOKUP($B4,[2]Pivot!$A$5:$R$65,[2]Other!M$1,FALSE)*1000</f>
        <v>36446848000</v>
      </c>
      <c r="P4" s="5">
        <f>VLOOKUP($B4,[2]Pivot!$A$5:$R$65,[2]Other!N$1,FALSE)*1000</f>
        <v>36866615000</v>
      </c>
      <c r="Q4" s="5">
        <f>VLOOKUP($B4,[2]Pivot!$A$5:$R$65,[2]Other!O$1,FALSE)*1000</f>
        <v>38973822000</v>
      </c>
    </row>
    <row r="5" spans="1:17" x14ac:dyDescent="0.25">
      <c r="A5" s="3" t="s">
        <v>8</v>
      </c>
      <c r="B5" s="3" t="s">
        <v>9</v>
      </c>
      <c r="C5" s="5">
        <f>VLOOKUP($B5,[2]Pivot!$A$5:$R$65,[2]Other!A$1,FALSE)*1000</f>
        <v>136949927000</v>
      </c>
      <c r="D5" s="5">
        <f>VLOOKUP($B5,[2]Pivot!$A$5:$R$65,[2]Other!B$1,FALSE)*1000</f>
        <v>143499305000</v>
      </c>
      <c r="E5" s="5">
        <f>VLOOKUP($B5,[2]Pivot!$A$5:$R$65,[2]Other!C$1,FALSE)*1000</f>
        <v>148853407000</v>
      </c>
      <c r="F5" s="5">
        <f>VLOOKUP($B5,[2]Pivot!$A$5:$R$65,[2]Other!D$1,FALSE)*1000</f>
        <v>156784751000</v>
      </c>
      <c r="G5" s="5">
        <f>VLOOKUP($B5,[2]Pivot!$A$5:$R$65,[2]Other!E$1,FALSE)*1000</f>
        <v>170838836000</v>
      </c>
      <c r="H5" s="5">
        <f>VLOOKUP($B5,[2]Pivot!$A$5:$R$65,[2]Other!F$1,FALSE)*1000</f>
        <v>189280632000</v>
      </c>
      <c r="I5" s="5">
        <f>VLOOKUP($B5,[2]Pivot!$A$5:$R$65,[2]Other!G$1,FALSE)*1000</f>
        <v>209900700000</v>
      </c>
      <c r="J5" s="5">
        <f>VLOOKUP($B5,[2]Pivot!$A$5:$R$65,[2]Other!H$1,FALSE)*1000</f>
        <v>221175458000</v>
      </c>
      <c r="K5" s="5">
        <f>VLOOKUP($B5,[2]Pivot!$A$5:$R$65,[2]Other!I$1,FALSE)*1000</f>
        <v>224661187000</v>
      </c>
      <c r="L5" s="5">
        <f>VLOOKUP($B5,[2]Pivot!$A$5:$R$65,[2]Other!J$1,FALSE)*1000</f>
        <v>215635941000</v>
      </c>
      <c r="M5" s="5">
        <f>VLOOKUP($B5,[2]Pivot!$A$5:$R$65,[2]Other!K$1,FALSE)*1000</f>
        <v>217855645000</v>
      </c>
      <c r="N5" s="5">
        <f>VLOOKUP($B5,[2]Pivot!$A$5:$R$65,[2]Other!L$1,FALSE)*1000</f>
        <v>229719194000</v>
      </c>
      <c r="O5" s="5">
        <f>VLOOKUP($B5,[2]Pivot!$A$5:$R$65,[2]Other!M$1,FALSE)*1000</f>
        <v>239929270000</v>
      </c>
      <c r="P5" s="5">
        <f>VLOOKUP($B5,[2]Pivot!$A$5:$R$65,[2]Other!N$1,FALSE)*1000</f>
        <v>245070457000</v>
      </c>
      <c r="Q5" s="5">
        <f>VLOOKUP($B5,[2]Pivot!$A$5:$R$65,[2]Other!O$1,FALSE)*1000</f>
        <v>255088679000</v>
      </c>
    </row>
    <row r="6" spans="1:17" x14ac:dyDescent="0.25">
      <c r="A6" s="3" t="s">
        <v>10</v>
      </c>
      <c r="B6" s="3" t="s">
        <v>11</v>
      </c>
      <c r="C6" s="5">
        <f>VLOOKUP($B6,[2]Pivot!$A$5:$R$65,[2]Other!A$1,FALSE)*1000</f>
        <v>61024355000</v>
      </c>
      <c r="D6" s="5">
        <f>VLOOKUP($B6,[2]Pivot!$A$5:$R$65,[2]Other!B$1,FALSE)*1000</f>
        <v>64205161000</v>
      </c>
      <c r="E6" s="5">
        <f>VLOOKUP($B6,[2]Pivot!$A$5:$R$65,[2]Other!C$1,FALSE)*1000</f>
        <v>65648968000</v>
      </c>
      <c r="F6" s="5">
        <f>VLOOKUP($B6,[2]Pivot!$A$5:$R$65,[2]Other!D$1,FALSE)*1000</f>
        <v>69484022000</v>
      </c>
      <c r="G6" s="5">
        <f>VLOOKUP($B6,[2]Pivot!$A$5:$R$65,[2]Other!E$1,FALSE)*1000</f>
        <v>74000021000</v>
      </c>
      <c r="H6" s="5">
        <f>VLOOKUP($B6,[2]Pivot!$A$5:$R$65,[2]Other!F$1,FALSE)*1000</f>
        <v>77842228000</v>
      </c>
      <c r="I6" s="5">
        <f>VLOOKUP($B6,[2]Pivot!$A$5:$R$65,[2]Other!G$1,FALSE)*1000</f>
        <v>83224052000</v>
      </c>
      <c r="J6" s="5">
        <f>VLOOKUP($B6,[2]Pivot!$A$5:$R$65,[2]Other!H$1,FALSE)*1000</f>
        <v>88847496000</v>
      </c>
      <c r="K6" s="5">
        <f>VLOOKUP($B6,[2]Pivot!$A$5:$R$65,[2]Other!I$1,FALSE)*1000</f>
        <v>93070119000</v>
      </c>
      <c r="L6" s="5">
        <f>VLOOKUP($B6,[2]Pivot!$A$5:$R$65,[2]Other!J$1,FALSE)*1000</f>
        <v>91672159000</v>
      </c>
      <c r="M6" s="5">
        <f>VLOOKUP($B6,[2]Pivot!$A$5:$R$65,[2]Other!K$1,FALSE)*1000</f>
        <v>93561655000</v>
      </c>
      <c r="N6" s="5">
        <f>VLOOKUP($B6,[2]Pivot!$A$5:$R$65,[2]Other!L$1,FALSE)*1000</f>
        <v>100171552000</v>
      </c>
      <c r="O6" s="5">
        <f>VLOOKUP($B6,[2]Pivot!$A$5:$R$65,[2]Other!M$1,FALSE)*1000</f>
        <v>107443010000</v>
      </c>
      <c r="P6" s="5">
        <f>VLOOKUP($B6,[2]Pivot!$A$5:$R$65,[2]Other!N$1,FALSE)*1000</f>
        <v>108603298000</v>
      </c>
      <c r="Q6" s="5">
        <f>VLOOKUP($B6,[2]Pivot!$A$5:$R$65,[2]Other!O$1,FALSE)*1000</f>
        <v>111983770000</v>
      </c>
    </row>
    <row r="7" spans="1:17" x14ac:dyDescent="0.25">
      <c r="A7" s="3" t="s">
        <v>12</v>
      </c>
      <c r="B7" s="3" t="s">
        <v>13</v>
      </c>
      <c r="C7" s="5">
        <f>VLOOKUP($B7,[2]Pivot!$A$5:$R$65,[2]Other!A$1,FALSE)*1000</f>
        <v>1134033801000</v>
      </c>
      <c r="D7" s="5">
        <f>VLOOKUP($B7,[2]Pivot!$A$5:$R$65,[2]Other!B$1,FALSE)*1000</f>
        <v>1174581326000</v>
      </c>
      <c r="E7" s="5">
        <f>VLOOKUP($B7,[2]Pivot!$A$5:$R$65,[2]Other!C$1,FALSE)*1000</f>
        <v>1193641064000</v>
      </c>
      <c r="F7" s="5">
        <f>VLOOKUP($B7,[2]Pivot!$A$5:$R$65,[2]Other!D$1,FALSE)*1000</f>
        <v>1244534708000</v>
      </c>
      <c r="G7" s="5">
        <f>VLOOKUP($B7,[2]Pivot!$A$5:$R$65,[2]Other!E$1,FALSE)*1000</f>
        <v>1321815484000</v>
      </c>
      <c r="H7" s="5">
        <f>VLOOKUP($B7,[2]Pivot!$A$5:$R$65,[2]Other!F$1,FALSE)*1000</f>
        <v>1395992214000</v>
      </c>
      <c r="I7" s="5">
        <f>VLOOKUP($B7,[2]Pivot!$A$5:$R$65,[2]Other!G$1,FALSE)*1000</f>
        <v>1499308841000</v>
      </c>
      <c r="J7" s="5">
        <f>VLOOKUP($B7,[2]Pivot!$A$5:$R$65,[2]Other!H$1,FALSE)*1000</f>
        <v>1564289335000</v>
      </c>
      <c r="K7" s="5">
        <f>VLOOKUP($B7,[2]Pivot!$A$5:$R$65,[2]Other!I$1,FALSE)*1000</f>
        <v>1596229973000</v>
      </c>
      <c r="L7" s="5">
        <f>VLOOKUP($B7,[2]Pivot!$A$5:$R$65,[2]Other!J$1,FALSE)*1000</f>
        <v>1537094676000</v>
      </c>
      <c r="M7" s="5">
        <f>VLOOKUP($B7,[2]Pivot!$A$5:$R$65,[2]Other!K$1,FALSE)*1000</f>
        <v>1578553439000</v>
      </c>
      <c r="N7" s="5">
        <f>VLOOKUP($B7,[2]Pivot!$A$5:$R$65,[2]Other!L$1,FALSE)*1000</f>
        <v>1685635498000</v>
      </c>
      <c r="O7" s="5">
        <f>VLOOKUP($B7,[2]Pivot!$A$5:$R$65,[2]Other!M$1,FALSE)*1000</f>
        <v>1805193769000</v>
      </c>
      <c r="P7" s="5">
        <f>VLOOKUP($B7,[2]Pivot!$A$5:$R$65,[2]Other!N$1,FALSE)*1000</f>
        <v>1856614186000</v>
      </c>
      <c r="Q7" s="5">
        <f>VLOOKUP($B7,[2]Pivot!$A$5:$R$65,[2]Other!O$1,FALSE)*1000</f>
        <v>1944369223000</v>
      </c>
    </row>
    <row r="8" spans="1:17" x14ac:dyDescent="0.25">
      <c r="A8" s="3" t="s">
        <v>14</v>
      </c>
      <c r="B8" s="3" t="s">
        <v>15</v>
      </c>
      <c r="C8" s="5">
        <f>VLOOKUP($B8,[2]Pivot!$A$5:$R$65,[2]Other!A$1,FALSE)*1000</f>
        <v>148098695000</v>
      </c>
      <c r="D8" s="5">
        <f>VLOOKUP($B8,[2]Pivot!$A$5:$R$65,[2]Other!B$1,FALSE)*1000</f>
        <v>155918402000</v>
      </c>
      <c r="E8" s="5">
        <f>VLOOKUP($B8,[2]Pivot!$A$5:$R$65,[2]Other!C$1,FALSE)*1000</f>
        <v>156031593000</v>
      </c>
      <c r="F8" s="5">
        <f>VLOOKUP($B8,[2]Pivot!$A$5:$R$65,[2]Other!D$1,FALSE)*1000</f>
        <v>159330219000</v>
      </c>
      <c r="G8" s="5">
        <f>VLOOKUP($B8,[2]Pivot!$A$5:$R$65,[2]Other!E$1,FALSE)*1000</f>
        <v>166624930000</v>
      </c>
      <c r="H8" s="5">
        <f>VLOOKUP($B8,[2]Pivot!$A$5:$R$65,[2]Other!F$1,FALSE)*1000</f>
        <v>177818529000</v>
      </c>
      <c r="I8" s="5">
        <f>VLOOKUP($B8,[2]Pivot!$A$5:$R$65,[2]Other!G$1,FALSE)*1000</f>
        <v>191699362000</v>
      </c>
      <c r="J8" s="5">
        <f>VLOOKUP($B8,[2]Pivot!$A$5:$R$65,[2]Other!H$1,FALSE)*1000</f>
        <v>202598581000</v>
      </c>
      <c r="K8" s="5">
        <f>VLOOKUP($B8,[2]Pivot!$A$5:$R$65,[2]Other!I$1,FALSE)*1000</f>
        <v>212101724000</v>
      </c>
      <c r="L8" s="5">
        <f>VLOOKUP($B8,[2]Pivot!$A$5:$R$65,[2]Other!J$1,FALSE)*1000</f>
        <v>206437621000</v>
      </c>
      <c r="M8" s="5">
        <f>VLOOKUP($B8,[2]Pivot!$A$5:$R$65,[2]Other!K$1,FALSE)*1000</f>
        <v>210454100000</v>
      </c>
      <c r="N8" s="5">
        <f>VLOOKUP($B8,[2]Pivot!$A$5:$R$65,[2]Other!L$1,FALSE)*1000</f>
        <v>226144657000</v>
      </c>
      <c r="O8" s="5">
        <f>VLOOKUP($B8,[2]Pivot!$A$5:$R$65,[2]Other!M$1,FALSE)*1000</f>
        <v>240349703000</v>
      </c>
      <c r="P8" s="5">
        <f>VLOOKUP($B8,[2]Pivot!$A$5:$R$65,[2]Other!N$1,FALSE)*1000</f>
        <v>247068771000</v>
      </c>
      <c r="Q8" s="5">
        <f>VLOOKUP($B8,[2]Pivot!$A$5:$R$65,[2]Other!O$1,FALSE)*1000</f>
        <v>260992867000</v>
      </c>
    </row>
    <row r="9" spans="1:17" x14ac:dyDescent="0.25">
      <c r="A9" s="3" t="s">
        <v>16</v>
      </c>
      <c r="B9" s="3" t="s">
        <v>17</v>
      </c>
      <c r="C9" s="5">
        <f>VLOOKUP($B9,[2]Pivot!$A$5:$R$65,[2]Other!A$1,FALSE)*1000</f>
        <v>143970764000</v>
      </c>
      <c r="D9" s="5">
        <f>VLOOKUP($B9,[2]Pivot!$A$5:$R$65,[2]Other!B$1,FALSE)*1000</f>
        <v>149967094000</v>
      </c>
      <c r="E9" s="5">
        <f>VLOOKUP($B9,[2]Pivot!$A$5:$R$65,[2]Other!C$1,FALSE)*1000</f>
        <v>149466188000</v>
      </c>
      <c r="F9" s="5">
        <f>VLOOKUP($B9,[2]Pivot!$A$5:$R$65,[2]Other!D$1,FALSE)*1000</f>
        <v>152484082000</v>
      </c>
      <c r="G9" s="5">
        <f>VLOOKUP($B9,[2]Pivot!$A$5:$R$65,[2]Other!E$1,FALSE)*1000</f>
        <v>163013099000</v>
      </c>
      <c r="H9" s="5">
        <f>VLOOKUP($B9,[2]Pivot!$A$5:$R$65,[2]Other!F$1,FALSE)*1000</f>
        <v>171249032000</v>
      </c>
      <c r="I9" s="5">
        <f>VLOOKUP($B9,[2]Pivot!$A$5:$R$65,[2]Other!G$1,FALSE)*1000</f>
        <v>184711831000</v>
      </c>
      <c r="J9" s="5">
        <f>VLOOKUP($B9,[2]Pivot!$A$5:$R$65,[2]Other!H$1,FALSE)*1000</f>
        <v>196174409000</v>
      </c>
      <c r="K9" s="5">
        <f>VLOOKUP($B9,[2]Pivot!$A$5:$R$65,[2]Other!I$1,FALSE)*1000</f>
        <v>198836094000</v>
      </c>
      <c r="L9" s="5">
        <f>VLOOKUP($B9,[2]Pivot!$A$5:$R$65,[2]Other!J$1,FALSE)*1000</f>
        <v>191522258000</v>
      </c>
      <c r="M9" s="5">
        <f>VLOOKUP($B9,[2]Pivot!$A$5:$R$65,[2]Other!K$1,FALSE)*1000</f>
        <v>197630202000</v>
      </c>
      <c r="N9" s="5">
        <f>VLOOKUP($B9,[2]Pivot!$A$5:$R$65,[2]Other!L$1,FALSE)*1000</f>
        <v>206533081000</v>
      </c>
      <c r="O9" s="5">
        <f>VLOOKUP($B9,[2]Pivot!$A$5:$R$65,[2]Other!M$1,FALSE)*1000</f>
        <v>216308449000</v>
      </c>
      <c r="P9" s="5">
        <f>VLOOKUP($B9,[2]Pivot!$A$5:$R$65,[2]Other!N$1,FALSE)*1000</f>
        <v>218131742000</v>
      </c>
      <c r="Q9" s="5">
        <f>VLOOKUP($B9,[2]Pivot!$A$5:$R$65,[2]Other!O$1,FALSE)*1000</f>
        <v>224674328000</v>
      </c>
    </row>
    <row r="10" spans="1:17" x14ac:dyDescent="0.25">
      <c r="A10" s="3" t="s">
        <v>18</v>
      </c>
      <c r="B10" s="3" t="s">
        <v>19</v>
      </c>
      <c r="C10" s="5">
        <f>VLOOKUP($B10,[2]Pivot!$A$5:$R$65,[2]Other!A$1,FALSE)*1000</f>
        <v>25240496000</v>
      </c>
      <c r="D10" s="5">
        <f>VLOOKUP($B10,[2]Pivot!$A$5:$R$65,[2]Other!B$1,FALSE)*1000</f>
        <v>27041034000</v>
      </c>
      <c r="E10" s="5">
        <f>VLOOKUP($B10,[2]Pivot!$A$5:$R$65,[2]Other!C$1,FALSE)*1000</f>
        <v>28141556000</v>
      </c>
      <c r="F10" s="5">
        <f>VLOOKUP($B10,[2]Pivot!$A$5:$R$65,[2]Other!D$1,FALSE)*1000</f>
        <v>28998703000</v>
      </c>
      <c r="G10" s="5">
        <f>VLOOKUP($B10,[2]Pivot!$A$5:$R$65,[2]Other!E$1,FALSE)*1000</f>
        <v>30880398000</v>
      </c>
      <c r="H10" s="5">
        <f>VLOOKUP($B10,[2]Pivot!$A$5:$R$65,[2]Other!F$1,FALSE)*1000</f>
        <v>32397278000</v>
      </c>
      <c r="I10" s="5">
        <f>VLOOKUP($B10,[2]Pivot!$A$5:$R$65,[2]Other!G$1,FALSE)*1000</f>
        <v>34607719000</v>
      </c>
      <c r="J10" s="5">
        <f>VLOOKUP($B10,[2]Pivot!$A$5:$R$65,[2]Other!H$1,FALSE)*1000</f>
        <v>35698470000</v>
      </c>
      <c r="K10" s="5">
        <f>VLOOKUP($B10,[2]Pivot!$A$5:$R$65,[2]Other!I$1,FALSE)*1000</f>
        <v>36590354000</v>
      </c>
      <c r="L10" s="5">
        <f>VLOOKUP($B10,[2]Pivot!$A$5:$R$65,[2]Other!J$1,FALSE)*1000</f>
        <v>36423315000</v>
      </c>
      <c r="M10" s="5">
        <f>VLOOKUP($B10,[2]Pivot!$A$5:$R$65,[2]Other!K$1,FALSE)*1000</f>
        <v>36860326000</v>
      </c>
      <c r="N10" s="5">
        <f>VLOOKUP($B10,[2]Pivot!$A$5:$R$65,[2]Other!L$1,FALSE)*1000</f>
        <v>38767723000</v>
      </c>
      <c r="O10" s="5">
        <f>VLOOKUP($B10,[2]Pivot!$A$5:$R$65,[2]Other!M$1,FALSE)*1000</f>
        <v>40378899000</v>
      </c>
      <c r="P10" s="5">
        <f>VLOOKUP($B10,[2]Pivot!$A$5:$R$65,[2]Other!N$1,FALSE)*1000</f>
        <v>41487286000</v>
      </c>
      <c r="Q10" s="5">
        <f>VLOOKUP($B10,[2]Pivot!$A$5:$R$65,[2]Other!O$1,FALSE)*1000</f>
        <v>42984325000</v>
      </c>
    </row>
    <row r="11" spans="1:17" x14ac:dyDescent="0.25">
      <c r="A11" s="3" t="s">
        <v>20</v>
      </c>
      <c r="B11" s="3" t="s">
        <v>21</v>
      </c>
      <c r="C11" s="5">
        <f>VLOOKUP($B11,[2]Pivot!$A$5:$R$65,[2]Other!A$1,FALSE)*1000</f>
        <v>24715785000</v>
      </c>
      <c r="D11" s="5">
        <f>VLOOKUP($B11,[2]Pivot!$A$5:$R$65,[2]Other!B$1,FALSE)*1000</f>
        <v>25892206000</v>
      </c>
      <c r="E11" s="5">
        <f>VLOOKUP($B11,[2]Pivot!$A$5:$R$65,[2]Other!C$1,FALSE)*1000</f>
        <v>26226303000</v>
      </c>
      <c r="F11" s="5">
        <f>VLOOKUP($B11,[2]Pivot!$A$5:$R$65,[2]Other!D$1,FALSE)*1000</f>
        <v>27331007000</v>
      </c>
      <c r="G11" s="5">
        <f>VLOOKUP($B11,[2]Pivot!$A$5:$R$65,[2]Other!E$1,FALSE)*1000</f>
        <v>29345970000</v>
      </c>
      <c r="H11" s="5">
        <f>VLOOKUP($B11,[2]Pivot!$A$5:$R$65,[2]Other!F$1,FALSE)*1000</f>
        <v>31621269000</v>
      </c>
      <c r="I11" s="5">
        <f>VLOOKUP($B11,[2]Pivot!$A$5:$R$65,[2]Other!G$1,FALSE)*1000</f>
        <v>34442599000</v>
      </c>
      <c r="J11" s="5">
        <f>VLOOKUP($B11,[2]Pivot!$A$5:$R$65,[2]Other!H$1,FALSE)*1000</f>
        <v>36893977000</v>
      </c>
      <c r="K11" s="5">
        <f>VLOOKUP($B11,[2]Pivot!$A$5:$R$65,[2]Other!I$1,FALSE)*1000</f>
        <v>40476523000</v>
      </c>
      <c r="L11" s="5">
        <f>VLOOKUP($B11,[2]Pivot!$A$5:$R$65,[2]Other!J$1,FALSE)*1000</f>
        <v>40135458000</v>
      </c>
      <c r="M11" s="5">
        <f>VLOOKUP($B11,[2]Pivot!$A$5:$R$65,[2]Other!K$1,FALSE)*1000</f>
        <v>42014483000</v>
      </c>
      <c r="N11" s="5">
        <f>VLOOKUP($B11,[2]Pivot!$A$5:$R$65,[2]Other!L$1,FALSE)*1000</f>
        <v>45916115000</v>
      </c>
      <c r="O11" s="5">
        <f>VLOOKUP($B11,[2]Pivot!$A$5:$R$65,[2]Other!M$1,FALSE)*1000</f>
        <v>48108756000</v>
      </c>
      <c r="P11" s="5">
        <f>VLOOKUP($B11,[2]Pivot!$A$5:$R$65,[2]Other!N$1,FALSE)*1000</f>
        <v>48696519000</v>
      </c>
      <c r="Q11" s="5">
        <f>VLOOKUP($B11,[2]Pivot!$A$5:$R$65,[2]Other!O$1,FALSE)*1000</f>
        <v>50426406000</v>
      </c>
    </row>
    <row r="12" spans="1:17" x14ac:dyDescent="0.25">
      <c r="A12" s="3" t="s">
        <v>22</v>
      </c>
      <c r="B12" s="3" t="s">
        <v>23</v>
      </c>
      <c r="C12" s="5">
        <f>VLOOKUP($B12,[2]Pivot!$A$5:$R$65,[2]Other!A$1,FALSE)*1000</f>
        <v>474532877000</v>
      </c>
      <c r="D12" s="5">
        <f>VLOOKUP($B12,[2]Pivot!$A$5:$R$65,[2]Other!B$1,FALSE)*1000</f>
        <v>499645523000</v>
      </c>
      <c r="E12" s="5">
        <f>VLOOKUP($B12,[2]Pivot!$A$5:$R$65,[2]Other!C$1,FALSE)*1000</f>
        <v>518146194000</v>
      </c>
      <c r="F12" s="5">
        <f>VLOOKUP($B12,[2]Pivot!$A$5:$R$65,[2]Other!D$1,FALSE)*1000</f>
        <v>542976520000</v>
      </c>
      <c r="G12" s="5">
        <f>VLOOKUP($B12,[2]Pivot!$A$5:$R$65,[2]Other!E$1,FALSE)*1000</f>
        <v>593045432000</v>
      </c>
      <c r="H12" s="5">
        <f>VLOOKUP($B12,[2]Pivot!$A$5:$R$65,[2]Other!F$1,FALSE)*1000</f>
        <v>646923442000</v>
      </c>
      <c r="I12" s="5">
        <f>VLOOKUP($B12,[2]Pivot!$A$5:$R$65,[2]Other!G$1,FALSE)*1000</f>
        <v>702930382000</v>
      </c>
      <c r="J12" s="5">
        <f>VLOOKUP($B12,[2]Pivot!$A$5:$R$65,[2]Other!H$1,FALSE)*1000</f>
        <v>731382859000</v>
      </c>
      <c r="K12" s="5">
        <f>VLOOKUP($B12,[2]Pivot!$A$5:$R$65,[2]Other!I$1,FALSE)*1000</f>
        <v>735700997000</v>
      </c>
      <c r="L12" s="5">
        <f>VLOOKUP($B12,[2]Pivot!$A$5:$R$65,[2]Other!J$1,FALSE)*1000</f>
        <v>696682934000</v>
      </c>
      <c r="M12" s="5">
        <f>VLOOKUP($B12,[2]Pivot!$A$5:$R$65,[2]Other!K$1,FALSE)*1000</f>
        <v>725160439000</v>
      </c>
      <c r="N12" s="5">
        <f>VLOOKUP($B12,[2]Pivot!$A$5:$R$65,[2]Other!L$1,FALSE)*1000</f>
        <v>767448404000</v>
      </c>
      <c r="O12" s="5">
        <f>VLOOKUP($B12,[2]Pivot!$A$5:$R$65,[2]Other!M$1,FALSE)*1000</f>
        <v>792950493000</v>
      </c>
      <c r="P12" s="5">
        <f>VLOOKUP($B12,[2]Pivot!$A$5:$R$65,[2]Other!N$1,FALSE)*1000</f>
        <v>811376557000</v>
      </c>
      <c r="Q12" s="5">
        <f>VLOOKUP($B12,[2]Pivot!$A$5:$R$65,[2]Other!O$1,FALSE)*1000</f>
        <v>848357414000</v>
      </c>
    </row>
    <row r="13" spans="1:17" x14ac:dyDescent="0.25">
      <c r="A13" s="3" t="s">
        <v>24</v>
      </c>
      <c r="B13" s="3" t="s">
        <v>25</v>
      </c>
      <c r="C13" s="5">
        <f>VLOOKUP($B13,[2]Pivot!$A$5:$R$65,[2]Other!A$1,FALSE)*1000</f>
        <v>235896210000</v>
      </c>
      <c r="D13" s="5">
        <f>VLOOKUP($B13,[2]Pivot!$A$5:$R$65,[2]Other!B$1,FALSE)*1000</f>
        <v>247734944000</v>
      </c>
      <c r="E13" s="5">
        <f>VLOOKUP($B13,[2]Pivot!$A$5:$R$65,[2]Other!C$1,FALSE)*1000</f>
        <v>254266681000</v>
      </c>
      <c r="F13" s="5">
        <f>VLOOKUP($B13,[2]Pivot!$A$5:$R$65,[2]Other!D$1,FALSE)*1000</f>
        <v>262808717000</v>
      </c>
      <c r="G13" s="5">
        <f>VLOOKUP($B13,[2]Pivot!$A$5:$R$65,[2]Other!E$1,FALSE)*1000</f>
        <v>276303742000</v>
      </c>
      <c r="H13" s="5">
        <f>VLOOKUP($B13,[2]Pivot!$A$5:$R$65,[2]Other!F$1,FALSE)*1000</f>
        <v>294551609000</v>
      </c>
      <c r="I13" s="5">
        <f>VLOOKUP($B13,[2]Pivot!$A$5:$R$65,[2]Other!G$1,FALSE)*1000</f>
        <v>315031756000</v>
      </c>
      <c r="J13" s="5">
        <f>VLOOKUP($B13,[2]Pivot!$A$5:$R$65,[2]Other!H$1,FALSE)*1000</f>
        <v>332359009000</v>
      </c>
      <c r="K13" s="5">
        <f>VLOOKUP($B13,[2]Pivot!$A$5:$R$65,[2]Other!I$1,FALSE)*1000</f>
        <v>339900478000</v>
      </c>
      <c r="L13" s="5">
        <f>VLOOKUP($B13,[2]Pivot!$A$5:$R$65,[2]Other!J$1,FALSE)*1000</f>
        <v>330460329000</v>
      </c>
      <c r="M13" s="5">
        <f>VLOOKUP($B13,[2]Pivot!$A$5:$R$65,[2]Other!K$1,FALSE)*1000</f>
        <v>333559272000</v>
      </c>
      <c r="N13" s="5">
        <f>VLOOKUP($B13,[2]Pivot!$A$5:$R$65,[2]Other!L$1,FALSE)*1000</f>
        <v>357306323000</v>
      </c>
      <c r="O13" s="5">
        <f>VLOOKUP($B13,[2]Pivot!$A$5:$R$65,[2]Other!M$1,FALSE)*1000</f>
        <v>369149416000</v>
      </c>
      <c r="P13" s="5">
        <f>VLOOKUP($B13,[2]Pivot!$A$5:$R$65,[2]Other!N$1,FALSE)*1000</f>
        <v>378156381000</v>
      </c>
      <c r="Q13" s="5">
        <f>VLOOKUP($B13,[2]Pivot!$A$5:$R$65,[2]Other!O$1,FALSE)*1000</f>
        <v>394772995000</v>
      </c>
    </row>
    <row r="14" spans="1:17" x14ac:dyDescent="0.25">
      <c r="A14" s="3" t="s">
        <v>26</v>
      </c>
      <c r="B14" s="3" t="s">
        <v>27</v>
      </c>
      <c r="C14" s="5">
        <f>VLOOKUP($B14,[2]Pivot!$A$5:$R$65,[2]Other!A$1,FALSE)*1000</f>
        <v>35103604000</v>
      </c>
      <c r="D14" s="5">
        <f>VLOOKUP($B14,[2]Pivot!$A$5:$R$65,[2]Other!B$1,FALSE)*1000</f>
        <v>36337374000</v>
      </c>
      <c r="E14" s="5">
        <f>VLOOKUP($B14,[2]Pivot!$A$5:$R$65,[2]Other!C$1,FALSE)*1000</f>
        <v>37938770000</v>
      </c>
      <c r="F14" s="5">
        <f>VLOOKUP($B14,[2]Pivot!$A$5:$R$65,[2]Other!D$1,FALSE)*1000</f>
        <v>39804648000</v>
      </c>
      <c r="G14" s="5">
        <f>VLOOKUP($B14,[2]Pivot!$A$5:$R$65,[2]Other!E$1,FALSE)*1000</f>
        <v>43067186000</v>
      </c>
      <c r="H14" s="5">
        <f>VLOOKUP($B14,[2]Pivot!$A$5:$R$65,[2]Other!F$1,FALSE)*1000</f>
        <v>46125514000</v>
      </c>
      <c r="I14" s="5">
        <f>VLOOKUP($B14,[2]Pivot!$A$5:$R$65,[2]Other!G$1,FALSE)*1000</f>
        <v>49616850000</v>
      </c>
      <c r="J14" s="5">
        <f>VLOOKUP($B14,[2]Pivot!$A$5:$R$65,[2]Other!H$1,FALSE)*1000</f>
        <v>52687918000</v>
      </c>
      <c r="K14" s="5">
        <f>VLOOKUP($B14,[2]Pivot!$A$5:$R$65,[2]Other!I$1,FALSE)*1000</f>
        <v>55216726000</v>
      </c>
      <c r="L14" s="5">
        <f>VLOOKUP($B14,[2]Pivot!$A$5:$R$65,[2]Other!J$1,FALSE)*1000</f>
        <v>55700409000</v>
      </c>
      <c r="M14" s="5">
        <f>VLOOKUP($B14,[2]Pivot!$A$5:$R$65,[2]Other!K$1,FALSE)*1000</f>
        <v>56824393000</v>
      </c>
      <c r="N14" s="5">
        <f>VLOOKUP($B14,[2]Pivot!$A$5:$R$65,[2]Other!L$1,FALSE)*1000</f>
        <v>59191956000</v>
      </c>
      <c r="O14" s="5">
        <f>VLOOKUP($B14,[2]Pivot!$A$5:$R$65,[2]Other!M$1,FALSE)*1000</f>
        <v>61967663000</v>
      </c>
      <c r="P14" s="5">
        <f>VLOOKUP($B14,[2]Pivot!$A$5:$R$65,[2]Other!N$1,FALSE)*1000</f>
        <v>63468314000</v>
      </c>
      <c r="Q14" s="5">
        <f>VLOOKUP($B14,[2]Pivot!$A$5:$R$65,[2]Other!O$1,FALSE)*1000</f>
        <v>65861271000</v>
      </c>
    </row>
    <row r="15" spans="1:17" x14ac:dyDescent="0.25">
      <c r="A15" s="3" t="s">
        <v>28</v>
      </c>
      <c r="B15" s="3" t="s">
        <v>29</v>
      </c>
      <c r="C15" s="5">
        <f>VLOOKUP($B15,[2]Pivot!$A$5:$R$65,[2]Other!A$1,FALSE)*1000</f>
        <v>32821155000</v>
      </c>
      <c r="D15" s="5">
        <f>VLOOKUP($B15,[2]Pivot!$A$5:$R$65,[2]Other!B$1,FALSE)*1000</f>
        <v>34408540000</v>
      </c>
      <c r="E15" s="5">
        <f>VLOOKUP($B15,[2]Pivot!$A$5:$R$65,[2]Other!C$1,FALSE)*1000</f>
        <v>35499973000</v>
      </c>
      <c r="F15" s="5">
        <f>VLOOKUP($B15,[2]Pivot!$A$5:$R$65,[2]Other!D$1,FALSE)*1000</f>
        <v>36947141000</v>
      </c>
      <c r="G15" s="5">
        <f>VLOOKUP($B15,[2]Pivot!$A$5:$R$65,[2]Other!E$1,FALSE)*1000</f>
        <v>40326505000</v>
      </c>
      <c r="H15" s="5">
        <f>VLOOKUP($B15,[2]Pivot!$A$5:$R$65,[2]Other!F$1,FALSE)*1000</f>
        <v>42831957000</v>
      </c>
      <c r="I15" s="5">
        <f>VLOOKUP($B15,[2]Pivot!$A$5:$R$65,[2]Other!G$1,FALSE)*1000</f>
        <v>47048640000</v>
      </c>
      <c r="J15" s="5">
        <f>VLOOKUP($B15,[2]Pivot!$A$5:$R$65,[2]Other!H$1,FALSE)*1000</f>
        <v>49754217000</v>
      </c>
      <c r="K15" s="5">
        <f>VLOOKUP($B15,[2]Pivot!$A$5:$R$65,[2]Other!I$1,FALSE)*1000</f>
        <v>50354698000</v>
      </c>
      <c r="L15" s="5">
        <f>VLOOKUP($B15,[2]Pivot!$A$5:$R$65,[2]Other!J$1,FALSE)*1000</f>
        <v>49257020000</v>
      </c>
      <c r="M15" s="5">
        <f>VLOOKUP($B15,[2]Pivot!$A$5:$R$65,[2]Other!K$1,FALSE)*1000</f>
        <v>50419708000</v>
      </c>
      <c r="N15" s="5">
        <f>VLOOKUP($B15,[2]Pivot!$A$5:$R$65,[2]Other!L$1,FALSE)*1000</f>
        <v>53342026000</v>
      </c>
      <c r="O15" s="5">
        <f>VLOOKUP($B15,[2]Pivot!$A$5:$R$65,[2]Other!M$1,FALSE)*1000</f>
        <v>56071934000</v>
      </c>
      <c r="P15" s="5">
        <f>VLOOKUP($B15,[2]Pivot!$A$5:$R$65,[2]Other!N$1,FALSE)*1000</f>
        <v>58272226000</v>
      </c>
      <c r="Q15" s="5">
        <f>VLOOKUP($B15,[2]Pivot!$A$5:$R$65,[2]Other!O$1,FALSE)*1000</f>
        <v>61347088000</v>
      </c>
    </row>
    <row r="16" spans="1:17" x14ac:dyDescent="0.25">
      <c r="A16" s="3" t="s">
        <v>30</v>
      </c>
      <c r="B16" s="3" t="s">
        <v>31</v>
      </c>
      <c r="C16" s="5">
        <f>VLOOKUP($B16,[2]Pivot!$A$5:$R$65,[2]Other!A$1,FALSE)*1000</f>
        <v>409510667000</v>
      </c>
      <c r="D16" s="5">
        <f>VLOOKUP($B16,[2]Pivot!$A$5:$R$65,[2]Other!B$1,FALSE)*1000</f>
        <v>421464471000</v>
      </c>
      <c r="E16" s="5">
        <f>VLOOKUP($B16,[2]Pivot!$A$5:$R$65,[2]Other!C$1,FALSE)*1000</f>
        <v>427409459000</v>
      </c>
      <c r="F16" s="5">
        <f>VLOOKUP($B16,[2]Pivot!$A$5:$R$65,[2]Other!D$1,FALSE)*1000</f>
        <v>435982090000</v>
      </c>
      <c r="G16" s="5">
        <f>VLOOKUP($B16,[2]Pivot!$A$5:$R$65,[2]Other!E$1,FALSE)*1000</f>
        <v>455496017000</v>
      </c>
      <c r="H16" s="5">
        <f>VLOOKUP($B16,[2]Pivot!$A$5:$R$65,[2]Other!F$1,FALSE)*1000</f>
        <v>475352326000</v>
      </c>
      <c r="I16" s="5">
        <f>VLOOKUP($B16,[2]Pivot!$A$5:$R$65,[2]Other!G$1,FALSE)*1000</f>
        <v>508081357000</v>
      </c>
      <c r="J16" s="5">
        <f>VLOOKUP($B16,[2]Pivot!$A$5:$R$65,[2]Other!H$1,FALSE)*1000</f>
        <v>536525695000</v>
      </c>
      <c r="K16" s="5">
        <f>VLOOKUP($B16,[2]Pivot!$A$5:$R$65,[2]Other!I$1,FALSE)*1000</f>
        <v>552295230000</v>
      </c>
      <c r="L16" s="5">
        <f>VLOOKUP($B16,[2]Pivot!$A$5:$R$65,[2]Other!J$1,FALSE)*1000</f>
        <v>531645236000</v>
      </c>
      <c r="M16" s="5">
        <f>VLOOKUP($B16,[2]Pivot!$A$5:$R$65,[2]Other!K$1,FALSE)*1000</f>
        <v>539688876000</v>
      </c>
      <c r="N16" s="5">
        <f>VLOOKUP($B16,[2]Pivot!$A$5:$R$65,[2]Other!L$1,FALSE)*1000</f>
        <v>567838737000</v>
      </c>
      <c r="O16" s="5">
        <f>VLOOKUP($B16,[2]Pivot!$A$5:$R$65,[2]Other!M$1,FALSE)*1000</f>
        <v>592056538000</v>
      </c>
      <c r="P16" s="5">
        <f>VLOOKUP($B16,[2]Pivot!$A$5:$R$65,[2]Other!N$1,FALSE)*1000</f>
        <v>605201478000</v>
      </c>
      <c r="Q16" s="5">
        <f>VLOOKUP($B16,[2]Pivot!$A$5:$R$65,[2]Other!O$1,FALSE)*1000</f>
        <v>619808386000</v>
      </c>
    </row>
    <row r="17" spans="1:17" x14ac:dyDescent="0.25">
      <c r="A17" s="3" t="s">
        <v>32</v>
      </c>
      <c r="B17" s="3" t="s">
        <v>33</v>
      </c>
      <c r="C17" s="5">
        <f>VLOOKUP($B17,[2]Pivot!$A$5:$R$65,[2]Other!A$1,FALSE)*1000</f>
        <v>171264554000</v>
      </c>
      <c r="D17" s="5">
        <f>VLOOKUP($B17,[2]Pivot!$A$5:$R$65,[2]Other!B$1,FALSE)*1000</f>
        <v>175535050000</v>
      </c>
      <c r="E17" s="5">
        <f>VLOOKUP($B17,[2]Pivot!$A$5:$R$65,[2]Other!C$1,FALSE)*1000</f>
        <v>177968204000</v>
      </c>
      <c r="F17" s="5">
        <f>VLOOKUP($B17,[2]Pivot!$A$5:$R$65,[2]Other!D$1,FALSE)*1000</f>
        <v>182975959000</v>
      </c>
      <c r="G17" s="5">
        <f>VLOOKUP($B17,[2]Pivot!$A$5:$R$65,[2]Other!E$1,FALSE)*1000</f>
        <v>192107485000</v>
      </c>
      <c r="H17" s="5">
        <f>VLOOKUP($B17,[2]Pivot!$A$5:$R$65,[2]Other!F$1,FALSE)*1000</f>
        <v>197603199000</v>
      </c>
      <c r="I17" s="5">
        <f>VLOOKUP($B17,[2]Pivot!$A$5:$R$65,[2]Other!G$1,FALSE)*1000</f>
        <v>209439355000</v>
      </c>
      <c r="J17" s="5">
        <f>VLOOKUP($B17,[2]Pivot!$A$5:$R$65,[2]Other!H$1,FALSE)*1000</f>
        <v>216942867000</v>
      </c>
      <c r="K17" s="5">
        <f>VLOOKUP($B17,[2]Pivot!$A$5:$R$65,[2]Other!I$1,FALSE)*1000</f>
        <v>224630600000</v>
      </c>
      <c r="L17" s="5">
        <f>VLOOKUP($B17,[2]Pivot!$A$5:$R$65,[2]Other!J$1,FALSE)*1000</f>
        <v>217595909000</v>
      </c>
      <c r="M17" s="5">
        <f>VLOOKUP($B17,[2]Pivot!$A$5:$R$65,[2]Other!K$1,FALSE)*1000</f>
        <v>222888326000</v>
      </c>
      <c r="N17" s="5">
        <f>VLOOKUP($B17,[2]Pivot!$A$5:$R$65,[2]Other!L$1,FALSE)*1000</f>
        <v>236976626000</v>
      </c>
      <c r="O17" s="5">
        <f>VLOOKUP($B17,[2]Pivot!$A$5:$R$65,[2]Other!M$1,FALSE)*1000</f>
        <v>249326268000</v>
      </c>
      <c r="P17" s="5">
        <f>VLOOKUP($B17,[2]Pivot!$A$5:$R$65,[2]Other!N$1,FALSE)*1000</f>
        <v>253779172000</v>
      </c>
      <c r="Q17" s="5">
        <f>VLOOKUP($B17,[2]Pivot!$A$5:$R$65,[2]Other!O$1,FALSE)*1000</f>
        <v>260133424000</v>
      </c>
    </row>
    <row r="18" spans="1:17" x14ac:dyDescent="0.25">
      <c r="A18" s="3" t="s">
        <v>34</v>
      </c>
      <c r="B18" s="3" t="s">
        <v>35</v>
      </c>
      <c r="C18" s="5">
        <f>VLOOKUP($B18,[2]Pivot!$A$5:$R$65,[2]Other!A$1,FALSE)*1000</f>
        <v>80792442000</v>
      </c>
      <c r="D18" s="5">
        <f>VLOOKUP($B18,[2]Pivot!$A$5:$R$65,[2]Other!B$1,FALSE)*1000</f>
        <v>83195875000</v>
      </c>
      <c r="E18" s="5">
        <f>VLOOKUP($B18,[2]Pivot!$A$5:$R$65,[2]Other!C$1,FALSE)*1000</f>
        <v>85626638000</v>
      </c>
      <c r="F18" s="5">
        <f>VLOOKUP($B18,[2]Pivot!$A$5:$R$65,[2]Other!D$1,FALSE)*1000</f>
        <v>87788749000</v>
      </c>
      <c r="G18" s="5">
        <f>VLOOKUP($B18,[2]Pivot!$A$5:$R$65,[2]Other!E$1,FALSE)*1000</f>
        <v>95281044000</v>
      </c>
      <c r="H18" s="5">
        <f>VLOOKUP($B18,[2]Pivot!$A$5:$R$65,[2]Other!F$1,FALSE)*1000</f>
        <v>97857691000</v>
      </c>
      <c r="I18" s="5">
        <f>VLOOKUP($B18,[2]Pivot!$A$5:$R$65,[2]Other!G$1,FALSE)*1000</f>
        <v>103099998000</v>
      </c>
      <c r="J18" s="5">
        <f>VLOOKUP($B18,[2]Pivot!$A$5:$R$65,[2]Other!H$1,FALSE)*1000</f>
        <v>110521134000</v>
      </c>
      <c r="K18" s="5">
        <f>VLOOKUP($B18,[2]Pivot!$A$5:$R$65,[2]Other!I$1,FALSE)*1000</f>
        <v>119024332000</v>
      </c>
      <c r="L18" s="5">
        <f>VLOOKUP($B18,[2]Pivot!$A$5:$R$65,[2]Other!J$1,FALSE)*1000</f>
        <v>117519661000</v>
      </c>
      <c r="M18" s="5">
        <f>VLOOKUP($B18,[2]Pivot!$A$5:$R$65,[2]Other!K$1,FALSE)*1000</f>
        <v>119061922000</v>
      </c>
      <c r="N18" s="5">
        <f>VLOOKUP($B18,[2]Pivot!$A$5:$R$65,[2]Other!L$1,FALSE)*1000</f>
        <v>130700812000</v>
      </c>
      <c r="O18" s="5">
        <f>VLOOKUP($B18,[2]Pivot!$A$5:$R$65,[2]Other!M$1,FALSE)*1000</f>
        <v>135345650000</v>
      </c>
      <c r="P18" s="5">
        <f>VLOOKUP($B18,[2]Pivot!$A$5:$R$65,[2]Other!N$1,FALSE)*1000</f>
        <v>138337469000</v>
      </c>
      <c r="Q18" s="5">
        <f>VLOOKUP($B18,[2]Pivot!$A$5:$R$65,[2]Other!O$1,FALSE)*1000</f>
        <v>140177207000</v>
      </c>
    </row>
    <row r="19" spans="1:17" x14ac:dyDescent="0.25">
      <c r="A19" s="3" t="s">
        <v>36</v>
      </c>
      <c r="B19" s="3" t="s">
        <v>37</v>
      </c>
      <c r="C19" s="5">
        <f>VLOOKUP($B19,[2]Pivot!$A$5:$R$65,[2]Other!A$1,FALSE)*1000</f>
        <v>77482342000</v>
      </c>
      <c r="D19" s="5">
        <f>VLOOKUP($B19,[2]Pivot!$A$5:$R$65,[2]Other!B$1,FALSE)*1000</f>
        <v>80514277000</v>
      </c>
      <c r="E19" s="5">
        <f>VLOOKUP($B19,[2]Pivot!$A$5:$R$65,[2]Other!C$1,FALSE)*1000</f>
        <v>81164906000</v>
      </c>
      <c r="F19" s="5">
        <f>VLOOKUP($B19,[2]Pivot!$A$5:$R$65,[2]Other!D$1,FALSE)*1000</f>
        <v>83867302000</v>
      </c>
      <c r="G19" s="5">
        <f>VLOOKUP($B19,[2]Pivot!$A$5:$R$65,[2]Other!E$1,FALSE)*1000</f>
        <v>87440538000</v>
      </c>
      <c r="H19" s="5">
        <f>VLOOKUP($B19,[2]Pivot!$A$5:$R$65,[2]Other!F$1,FALSE)*1000</f>
        <v>91794441000</v>
      </c>
      <c r="I19" s="5">
        <f>VLOOKUP($B19,[2]Pivot!$A$5:$R$65,[2]Other!G$1,FALSE)*1000</f>
        <v>99435490000</v>
      </c>
      <c r="J19" s="5">
        <f>VLOOKUP($B19,[2]Pivot!$A$5:$R$65,[2]Other!H$1,FALSE)*1000</f>
        <v>105709576000</v>
      </c>
      <c r="K19" s="5">
        <f>VLOOKUP($B19,[2]Pivot!$A$5:$R$65,[2]Other!I$1,FALSE)*1000</f>
        <v>114034795000</v>
      </c>
      <c r="L19" s="5">
        <f>VLOOKUP($B19,[2]Pivot!$A$5:$R$65,[2]Other!J$1,FALSE)*1000</f>
        <v>109820740000</v>
      </c>
      <c r="M19" s="5">
        <f>VLOOKUP($B19,[2]Pivot!$A$5:$R$65,[2]Other!K$1,FALSE)*1000</f>
        <v>110956678000</v>
      </c>
      <c r="N19" s="5">
        <f>VLOOKUP($B19,[2]Pivot!$A$5:$R$65,[2]Other!L$1,FALSE)*1000</f>
        <v>120801179000</v>
      </c>
      <c r="O19" s="5">
        <f>VLOOKUP($B19,[2]Pivot!$A$5:$R$65,[2]Other!M$1,FALSE)*1000</f>
        <v>125167639000</v>
      </c>
      <c r="P19" s="5">
        <f>VLOOKUP($B19,[2]Pivot!$A$5:$R$65,[2]Other!N$1,FALSE)*1000</f>
        <v>128540565000</v>
      </c>
      <c r="Q19" s="5">
        <f>VLOOKUP($B19,[2]Pivot!$A$5:$R$65,[2]Other!O$1,FALSE)*1000</f>
        <v>132266632000</v>
      </c>
    </row>
    <row r="20" spans="1:17" x14ac:dyDescent="0.25">
      <c r="A20" s="3" t="s">
        <v>38</v>
      </c>
      <c r="B20" s="3" t="s">
        <v>39</v>
      </c>
      <c r="C20" s="5">
        <f>VLOOKUP($B20,[2]Pivot!$A$5:$R$65,[2]Other!A$1,FALSE)*1000</f>
        <v>100975675000</v>
      </c>
      <c r="D20" s="5">
        <f>VLOOKUP($B20,[2]Pivot!$A$5:$R$65,[2]Other!B$1,FALSE)*1000</f>
        <v>104627434000</v>
      </c>
      <c r="E20" s="5">
        <f>VLOOKUP($B20,[2]Pivot!$A$5:$R$65,[2]Other!C$1,FALSE)*1000</f>
        <v>107275315000</v>
      </c>
      <c r="F20" s="5">
        <f>VLOOKUP($B20,[2]Pivot!$A$5:$R$65,[2]Other!D$1,FALSE)*1000</f>
        <v>110132754000</v>
      </c>
      <c r="G20" s="5">
        <f>VLOOKUP($B20,[2]Pivot!$A$5:$R$65,[2]Other!E$1,FALSE)*1000</f>
        <v>116491986000</v>
      </c>
      <c r="H20" s="5">
        <f>VLOOKUP($B20,[2]Pivot!$A$5:$R$65,[2]Other!F$1,FALSE)*1000</f>
        <v>122183749000</v>
      </c>
      <c r="I20" s="5">
        <f>VLOOKUP($B20,[2]Pivot!$A$5:$R$65,[2]Other!G$1,FALSE)*1000</f>
        <v>129456528000</v>
      </c>
      <c r="J20" s="5">
        <f>VLOOKUP($B20,[2]Pivot!$A$5:$R$65,[2]Other!H$1,FALSE)*1000</f>
        <v>134977268000</v>
      </c>
      <c r="K20" s="5">
        <f>VLOOKUP($B20,[2]Pivot!$A$5:$R$65,[2]Other!I$1,FALSE)*1000</f>
        <v>140941910000</v>
      </c>
      <c r="L20" s="5">
        <f>VLOOKUP($B20,[2]Pivot!$A$5:$R$65,[2]Other!J$1,FALSE)*1000</f>
        <v>139584986000</v>
      </c>
      <c r="M20" s="5">
        <f>VLOOKUP($B20,[2]Pivot!$A$5:$R$65,[2]Other!K$1,FALSE)*1000</f>
        <v>143166233000</v>
      </c>
      <c r="N20" s="5">
        <f>VLOOKUP($B20,[2]Pivot!$A$5:$R$65,[2]Other!L$1,FALSE)*1000</f>
        <v>150954494000</v>
      </c>
      <c r="O20" s="5">
        <f>VLOOKUP($B20,[2]Pivot!$A$5:$R$65,[2]Other!M$1,FALSE)*1000</f>
        <v>157043042000</v>
      </c>
      <c r="P20" s="5">
        <f>VLOOKUP($B20,[2]Pivot!$A$5:$R$65,[2]Other!N$1,FALSE)*1000</f>
        <v>159171693000</v>
      </c>
      <c r="Q20" s="5">
        <f>VLOOKUP($B20,[2]Pivot!$A$5:$R$65,[2]Other!O$1,FALSE)*1000</f>
        <v>166182175000</v>
      </c>
    </row>
    <row r="21" spans="1:17" x14ac:dyDescent="0.25">
      <c r="A21" s="3" t="s">
        <v>40</v>
      </c>
      <c r="B21" s="3" t="s">
        <v>41</v>
      </c>
      <c r="C21" s="5">
        <f>VLOOKUP($B21,[2]Pivot!$A$5:$R$65,[2]Other!A$1,FALSE)*1000</f>
        <v>105322527000</v>
      </c>
      <c r="D21" s="5">
        <f>VLOOKUP($B21,[2]Pivot!$A$5:$R$65,[2]Other!B$1,FALSE)*1000</f>
        <v>112385190000</v>
      </c>
      <c r="E21" s="5">
        <f>VLOOKUP($B21,[2]Pivot!$A$5:$R$65,[2]Other!C$1,FALSE)*1000</f>
        <v>115410594000</v>
      </c>
      <c r="F21" s="5">
        <f>VLOOKUP($B21,[2]Pivot!$A$5:$R$65,[2]Other!D$1,FALSE)*1000</f>
        <v>119080273000</v>
      </c>
      <c r="G21" s="5">
        <f>VLOOKUP($B21,[2]Pivot!$A$5:$R$65,[2]Other!E$1,FALSE)*1000</f>
        <v>125423599000</v>
      </c>
      <c r="H21" s="5">
        <f>VLOOKUP($B21,[2]Pivot!$A$5:$R$65,[2]Other!F$1,FALSE)*1000</f>
        <v>134461858000</v>
      </c>
      <c r="I21" s="5">
        <f>VLOOKUP($B21,[2]Pivot!$A$5:$R$65,[2]Other!G$1,FALSE)*1000</f>
        <v>142791870000</v>
      </c>
      <c r="J21" s="5">
        <f>VLOOKUP($B21,[2]Pivot!$A$5:$R$65,[2]Other!H$1,FALSE)*1000</f>
        <v>156714011000</v>
      </c>
      <c r="K21" s="5">
        <f>VLOOKUP($B21,[2]Pivot!$A$5:$R$65,[2]Other!I$1,FALSE)*1000</f>
        <v>167725401000</v>
      </c>
      <c r="L21" s="5">
        <f>VLOOKUP($B21,[2]Pivot!$A$5:$R$65,[2]Other!J$1,FALSE)*1000</f>
        <v>163539193000</v>
      </c>
      <c r="M21" s="5">
        <f>VLOOKUP($B21,[2]Pivot!$A$5:$R$65,[2]Other!K$1,FALSE)*1000</f>
        <v>169085667000</v>
      </c>
      <c r="N21" s="5">
        <f>VLOOKUP($B21,[2]Pivot!$A$5:$R$65,[2]Other!L$1,FALSE)*1000</f>
        <v>176148960000</v>
      </c>
      <c r="O21" s="5">
        <f>VLOOKUP($B21,[2]Pivot!$A$5:$R$65,[2]Other!M$1,FALSE)*1000</f>
        <v>186923116000</v>
      </c>
      <c r="P21" s="5">
        <f>VLOOKUP($B21,[2]Pivot!$A$5:$R$65,[2]Other!N$1,FALSE)*1000</f>
        <v>190589832000</v>
      </c>
      <c r="Q21" s="5">
        <f>VLOOKUP($B21,[2]Pivot!$A$5:$R$65,[2]Other!O$1,FALSE)*1000</f>
        <v>196621379000</v>
      </c>
    </row>
    <row r="22" spans="1:17" x14ac:dyDescent="0.25">
      <c r="A22" s="3" t="s">
        <v>42</v>
      </c>
      <c r="B22" s="3" t="s">
        <v>43</v>
      </c>
      <c r="C22" s="5">
        <f>VLOOKUP($B22,[2]Pivot!$A$5:$R$65,[2]Other!A$1,FALSE)*1000</f>
        <v>34618284000</v>
      </c>
      <c r="D22" s="5">
        <f>VLOOKUP($B22,[2]Pivot!$A$5:$R$65,[2]Other!B$1,FALSE)*1000</f>
        <v>36348132000</v>
      </c>
      <c r="E22" s="5">
        <f>VLOOKUP($B22,[2]Pivot!$A$5:$R$65,[2]Other!C$1,FALSE)*1000</f>
        <v>37594299000</v>
      </c>
      <c r="F22" s="5">
        <f>VLOOKUP($B22,[2]Pivot!$A$5:$R$65,[2]Other!D$1,FALSE)*1000</f>
        <v>39522843000</v>
      </c>
      <c r="G22" s="5">
        <f>VLOOKUP($B22,[2]Pivot!$A$5:$R$65,[2]Other!E$1,FALSE)*1000</f>
        <v>41664127000</v>
      </c>
      <c r="H22" s="5">
        <f>VLOOKUP($B22,[2]Pivot!$A$5:$R$65,[2]Other!F$1,FALSE)*1000</f>
        <v>42542595000</v>
      </c>
      <c r="I22" s="5">
        <f>VLOOKUP($B22,[2]Pivot!$A$5:$R$65,[2]Other!G$1,FALSE)*1000</f>
        <v>45143495000</v>
      </c>
      <c r="J22" s="5">
        <f>VLOOKUP($B22,[2]Pivot!$A$5:$R$65,[2]Other!H$1,FALSE)*1000</f>
        <v>47126621000</v>
      </c>
      <c r="K22" s="5">
        <f>VLOOKUP($B22,[2]Pivot!$A$5:$R$65,[2]Other!I$1,FALSE)*1000</f>
        <v>48777252000</v>
      </c>
      <c r="L22" s="5">
        <f>VLOOKUP($B22,[2]Pivot!$A$5:$R$65,[2]Other!J$1,FALSE)*1000</f>
        <v>48984861000</v>
      </c>
      <c r="M22" s="5">
        <f>VLOOKUP($B22,[2]Pivot!$A$5:$R$65,[2]Other!K$1,FALSE)*1000</f>
        <v>49395325000</v>
      </c>
      <c r="N22" s="5">
        <f>VLOOKUP($B22,[2]Pivot!$A$5:$R$65,[2]Other!L$1,FALSE)*1000</f>
        <v>51523515000</v>
      </c>
      <c r="O22" s="5">
        <f>VLOOKUP($B22,[2]Pivot!$A$5:$R$65,[2]Other!M$1,FALSE)*1000</f>
        <v>52957962000</v>
      </c>
      <c r="P22" s="5">
        <f>VLOOKUP($B22,[2]Pivot!$A$5:$R$65,[2]Other!N$1,FALSE)*1000</f>
        <v>54358810000</v>
      </c>
      <c r="Q22" s="5">
        <f>VLOOKUP($B22,[2]Pivot!$A$5:$R$65,[2]Other!O$1,FALSE)*1000</f>
        <v>55958042000</v>
      </c>
    </row>
    <row r="23" spans="1:17" x14ac:dyDescent="0.25">
      <c r="A23" s="3" t="s">
        <v>44</v>
      </c>
      <c r="B23" s="3" t="s">
        <v>45</v>
      </c>
      <c r="C23" s="5">
        <f>VLOOKUP($B23,[2]Pivot!$A$5:$R$65,[2]Other!A$1,FALSE)*1000</f>
        <v>187645959000</v>
      </c>
      <c r="D23" s="5">
        <f>VLOOKUP($B23,[2]Pivot!$A$5:$R$65,[2]Other!B$1,FALSE)*1000</f>
        <v>197829097000</v>
      </c>
      <c r="E23" s="5">
        <f>VLOOKUP($B23,[2]Pivot!$A$5:$R$65,[2]Other!C$1,FALSE)*1000</f>
        <v>205974259000</v>
      </c>
      <c r="F23" s="5">
        <f>VLOOKUP($B23,[2]Pivot!$A$5:$R$65,[2]Other!D$1,FALSE)*1000</f>
        <v>215813732000</v>
      </c>
      <c r="G23" s="5">
        <f>VLOOKUP($B23,[2]Pivot!$A$5:$R$65,[2]Other!E$1,FALSE)*1000</f>
        <v>231901363000</v>
      </c>
      <c r="H23" s="5">
        <f>VLOOKUP($B23,[2]Pivot!$A$5:$R$65,[2]Other!F$1,FALSE)*1000</f>
        <v>244909028000</v>
      </c>
      <c r="I23" s="5">
        <f>VLOOKUP($B23,[2]Pivot!$A$5:$R$65,[2]Other!G$1,FALSE)*1000</f>
        <v>260938945000</v>
      </c>
      <c r="J23" s="5">
        <f>VLOOKUP($B23,[2]Pivot!$A$5:$R$65,[2]Other!H$1,FALSE)*1000</f>
        <v>272798295000</v>
      </c>
      <c r="K23" s="5">
        <f>VLOOKUP($B23,[2]Pivot!$A$5:$R$65,[2]Other!I$1,FALSE)*1000</f>
        <v>282983898000</v>
      </c>
      <c r="L23" s="5">
        <f>VLOOKUP($B23,[2]Pivot!$A$5:$R$65,[2]Other!J$1,FALSE)*1000</f>
        <v>282424782000</v>
      </c>
      <c r="M23" s="5">
        <f>VLOOKUP($B23,[2]Pivot!$A$5:$R$65,[2]Other!K$1,FALSE)*1000</f>
        <v>289559920000</v>
      </c>
      <c r="N23" s="5">
        <f>VLOOKUP($B23,[2]Pivot!$A$5:$R$65,[2]Other!L$1,FALSE)*1000</f>
        <v>304808419000</v>
      </c>
      <c r="O23" s="5">
        <f>VLOOKUP($B23,[2]Pivot!$A$5:$R$65,[2]Other!M$1,FALSE)*1000</f>
        <v>315775620000</v>
      </c>
      <c r="P23" s="5">
        <f>VLOOKUP($B23,[2]Pivot!$A$5:$R$65,[2]Other!N$1,FALSE)*1000</f>
        <v>319125495000</v>
      </c>
      <c r="Q23" s="5">
        <f>VLOOKUP($B23,[2]Pivot!$A$5:$R$65,[2]Other!O$1,FALSE)*1000</f>
        <v>329559646000</v>
      </c>
    </row>
    <row r="24" spans="1:17" x14ac:dyDescent="0.25">
      <c r="A24" s="3" t="s">
        <v>46</v>
      </c>
      <c r="B24" s="3" t="s">
        <v>47</v>
      </c>
      <c r="C24" s="5">
        <f>VLOOKUP($B24,[2]Pivot!$A$5:$R$65,[2]Other!A$1,FALSE)*1000</f>
        <v>244457594000</v>
      </c>
      <c r="D24" s="5">
        <f>VLOOKUP($B24,[2]Pivot!$A$5:$R$65,[2]Other!B$1,FALSE)*1000</f>
        <v>254432598000</v>
      </c>
      <c r="E24" s="5">
        <f>VLOOKUP($B24,[2]Pivot!$A$5:$R$65,[2]Other!C$1,FALSE)*1000</f>
        <v>254595662000</v>
      </c>
      <c r="F24" s="5">
        <f>VLOOKUP($B24,[2]Pivot!$A$5:$R$65,[2]Other!D$1,FALSE)*1000</f>
        <v>260843387000</v>
      </c>
      <c r="G24" s="5">
        <f>VLOOKUP($B24,[2]Pivot!$A$5:$R$65,[2]Other!E$1,FALSE)*1000</f>
        <v>273747653000</v>
      </c>
      <c r="H24" s="5">
        <f>VLOOKUP($B24,[2]Pivot!$A$5:$R$65,[2]Other!F$1,FALSE)*1000</f>
        <v>285671292000</v>
      </c>
      <c r="I24" s="5">
        <f>VLOOKUP($B24,[2]Pivot!$A$5:$R$65,[2]Other!G$1,FALSE)*1000</f>
        <v>307433248000</v>
      </c>
      <c r="J24" s="5">
        <f>VLOOKUP($B24,[2]Pivot!$A$5:$R$65,[2]Other!H$1,FALSE)*1000</f>
        <v>323051770000</v>
      </c>
      <c r="K24" s="5">
        <f>VLOOKUP($B24,[2]Pivot!$A$5:$R$65,[2]Other!I$1,FALSE)*1000</f>
        <v>333247862000</v>
      </c>
      <c r="L24" s="5">
        <f>VLOOKUP($B24,[2]Pivot!$A$5:$R$65,[2]Other!J$1,FALSE)*1000</f>
        <v>328031189000</v>
      </c>
      <c r="M24" s="5">
        <f>VLOOKUP($B24,[2]Pivot!$A$5:$R$65,[2]Other!K$1,FALSE)*1000</f>
        <v>337924207000</v>
      </c>
      <c r="N24" s="5">
        <f>VLOOKUP($B24,[2]Pivot!$A$5:$R$65,[2]Other!L$1,FALSE)*1000</f>
        <v>358289403000</v>
      </c>
      <c r="O24" s="5">
        <f>VLOOKUP($B24,[2]Pivot!$A$5:$R$65,[2]Other!M$1,FALSE)*1000</f>
        <v>376874198000</v>
      </c>
      <c r="P24" s="5">
        <f>VLOOKUP($B24,[2]Pivot!$A$5:$R$65,[2]Other!N$1,FALSE)*1000</f>
        <v>383152205000</v>
      </c>
      <c r="Q24" s="5">
        <f>VLOOKUP($B24,[2]Pivot!$A$5:$R$65,[2]Other!O$1,FALSE)*1000</f>
        <v>399204457000</v>
      </c>
    </row>
    <row r="25" spans="1:17" x14ac:dyDescent="0.25">
      <c r="A25" s="3" t="s">
        <v>48</v>
      </c>
      <c r="B25" s="3" t="s">
        <v>49</v>
      </c>
      <c r="C25" s="5">
        <f>VLOOKUP($B25,[2]Pivot!$A$5:$R$65,[2]Other!A$1,FALSE)*1000</f>
        <v>298721877000</v>
      </c>
      <c r="D25" s="5">
        <f>VLOOKUP($B25,[2]Pivot!$A$5:$R$65,[2]Other!B$1,FALSE)*1000</f>
        <v>302086905000</v>
      </c>
      <c r="E25" s="5">
        <f>VLOOKUP($B25,[2]Pivot!$A$5:$R$65,[2]Other!C$1,FALSE)*1000</f>
        <v>303971916000</v>
      </c>
      <c r="F25" s="5">
        <f>VLOOKUP($B25,[2]Pivot!$A$5:$R$65,[2]Other!D$1,FALSE)*1000</f>
        <v>312497799000</v>
      </c>
      <c r="G25" s="5">
        <f>VLOOKUP($B25,[2]Pivot!$A$5:$R$65,[2]Other!E$1,FALSE)*1000</f>
        <v>322970156000</v>
      </c>
      <c r="H25" s="5">
        <f>VLOOKUP($B25,[2]Pivot!$A$5:$R$65,[2]Other!F$1,FALSE)*1000</f>
        <v>331203704000</v>
      </c>
      <c r="I25" s="5">
        <f>VLOOKUP($B25,[2]Pivot!$A$5:$R$65,[2]Other!G$1,FALSE)*1000</f>
        <v>339734002000</v>
      </c>
      <c r="J25" s="5">
        <f>VLOOKUP($B25,[2]Pivot!$A$5:$R$65,[2]Other!H$1,FALSE)*1000</f>
        <v>348578255000</v>
      </c>
      <c r="K25" s="5">
        <f>VLOOKUP($B25,[2]Pivot!$A$5:$R$65,[2]Other!I$1,FALSE)*1000</f>
        <v>354050810000</v>
      </c>
      <c r="L25" s="5">
        <f>VLOOKUP($B25,[2]Pivot!$A$5:$R$65,[2]Other!J$1,FALSE)*1000</f>
        <v>338537580000</v>
      </c>
      <c r="M25" s="5">
        <f>VLOOKUP($B25,[2]Pivot!$A$5:$R$65,[2]Other!K$1,FALSE)*1000</f>
        <v>346470215000</v>
      </c>
      <c r="N25" s="5">
        <f>VLOOKUP($B25,[2]Pivot!$A$5:$R$65,[2]Other!L$1,FALSE)*1000</f>
        <v>366970691000</v>
      </c>
      <c r="O25" s="5">
        <f>VLOOKUP($B25,[2]Pivot!$A$5:$R$65,[2]Other!M$1,FALSE)*1000</f>
        <v>381314253000</v>
      </c>
      <c r="P25" s="5">
        <f>VLOOKUP($B25,[2]Pivot!$A$5:$R$65,[2]Other!N$1,FALSE)*1000</f>
        <v>386471202000</v>
      </c>
      <c r="Q25" s="5">
        <f>VLOOKUP($B25,[2]Pivot!$A$5:$R$65,[2]Other!O$1,FALSE)*1000</f>
        <v>401900691000</v>
      </c>
    </row>
    <row r="26" spans="1:17" x14ac:dyDescent="0.25">
      <c r="A26" s="3" t="s">
        <v>50</v>
      </c>
      <c r="B26" s="3" t="s">
        <v>51</v>
      </c>
      <c r="C26" s="5">
        <f>VLOOKUP($B26,[2]Pivot!$A$5:$R$65,[2]Other!A$1,FALSE)*1000</f>
        <v>159485064000</v>
      </c>
      <c r="D26" s="5">
        <f>VLOOKUP($B26,[2]Pivot!$A$5:$R$65,[2]Other!B$1,FALSE)*1000</f>
        <v>166046330000</v>
      </c>
      <c r="E26" s="5">
        <f>VLOOKUP($B26,[2]Pivot!$A$5:$R$65,[2]Other!C$1,FALSE)*1000</f>
        <v>170046605000</v>
      </c>
      <c r="F26" s="5">
        <f>VLOOKUP($B26,[2]Pivot!$A$5:$R$65,[2]Other!D$1,FALSE)*1000</f>
        <v>177996776000</v>
      </c>
      <c r="G26" s="5">
        <f>VLOOKUP($B26,[2]Pivot!$A$5:$R$65,[2]Other!E$1,FALSE)*1000</f>
        <v>187640732000</v>
      </c>
      <c r="H26" s="5">
        <f>VLOOKUP($B26,[2]Pivot!$A$5:$R$65,[2]Other!F$1,FALSE)*1000</f>
        <v>193242514000</v>
      </c>
      <c r="I26" s="5">
        <f>VLOOKUP($B26,[2]Pivot!$A$5:$R$65,[2]Other!G$1,FALSE)*1000</f>
        <v>204407701000</v>
      </c>
      <c r="J26" s="5">
        <f>VLOOKUP($B26,[2]Pivot!$A$5:$R$65,[2]Other!H$1,FALSE)*1000</f>
        <v>216596736000</v>
      </c>
      <c r="K26" s="5">
        <f>VLOOKUP($B26,[2]Pivot!$A$5:$R$65,[2]Other!I$1,FALSE)*1000</f>
        <v>226009474000</v>
      </c>
      <c r="L26" s="5">
        <f>VLOOKUP($B26,[2]Pivot!$A$5:$R$65,[2]Other!J$1,FALSE)*1000</f>
        <v>217741413000</v>
      </c>
      <c r="M26" s="5">
        <f>VLOOKUP($B26,[2]Pivot!$A$5:$R$65,[2]Other!K$1,FALSE)*1000</f>
        <v>226070882000</v>
      </c>
      <c r="N26" s="5">
        <f>VLOOKUP($B26,[2]Pivot!$A$5:$R$65,[2]Other!L$1,FALSE)*1000</f>
        <v>241798408000</v>
      </c>
      <c r="O26" s="5">
        <f>VLOOKUP($B26,[2]Pivot!$A$5:$R$65,[2]Other!M$1,FALSE)*1000</f>
        <v>254870154000</v>
      </c>
      <c r="P26" s="5">
        <f>VLOOKUP($B26,[2]Pivot!$A$5:$R$65,[2]Other!N$1,FALSE)*1000</f>
        <v>257465551000</v>
      </c>
      <c r="Q26" s="5">
        <f>VLOOKUP($B26,[2]Pivot!$A$5:$R$65,[2]Other!O$1,FALSE)*1000</f>
        <v>265823647000</v>
      </c>
    </row>
    <row r="27" spans="1:17" x14ac:dyDescent="0.25">
      <c r="A27" s="3" t="s">
        <v>52</v>
      </c>
      <c r="B27" s="3" t="s">
        <v>53</v>
      </c>
      <c r="C27" s="5">
        <f>VLOOKUP($B27,[2]Pivot!$A$5:$R$65,[2]Other!A$1,FALSE)*1000</f>
        <v>61420821000</v>
      </c>
      <c r="D27" s="5">
        <f>VLOOKUP($B27,[2]Pivot!$A$5:$R$65,[2]Other!B$1,FALSE)*1000</f>
        <v>64990419000</v>
      </c>
      <c r="E27" s="5">
        <f>VLOOKUP($B27,[2]Pivot!$A$5:$R$65,[2]Other!C$1,FALSE)*1000</f>
        <v>66292009000</v>
      </c>
      <c r="F27" s="5">
        <f>VLOOKUP($B27,[2]Pivot!$A$5:$R$65,[2]Other!D$1,FALSE)*1000</f>
        <v>68872558000</v>
      </c>
      <c r="G27" s="5">
        <f>VLOOKUP($B27,[2]Pivot!$A$5:$R$65,[2]Other!E$1,FALSE)*1000</f>
        <v>73006903000</v>
      </c>
      <c r="H27" s="5">
        <f>VLOOKUP($B27,[2]Pivot!$A$5:$R$65,[2]Other!F$1,FALSE)*1000</f>
        <v>77953797000</v>
      </c>
      <c r="I27" s="5">
        <f>VLOOKUP($B27,[2]Pivot!$A$5:$R$65,[2]Other!G$1,FALSE)*1000</f>
        <v>81395260000</v>
      </c>
      <c r="J27" s="5">
        <f>VLOOKUP($B27,[2]Pivot!$A$5:$R$65,[2]Other!H$1,FALSE)*1000</f>
        <v>86389280000</v>
      </c>
      <c r="K27" s="5">
        <f>VLOOKUP($B27,[2]Pivot!$A$5:$R$65,[2]Other!I$1,FALSE)*1000</f>
        <v>90414759000</v>
      </c>
      <c r="L27" s="5">
        <f>VLOOKUP($B27,[2]Pivot!$A$5:$R$65,[2]Other!J$1,FALSE)*1000</f>
        <v>89585196000</v>
      </c>
      <c r="M27" s="5">
        <f>VLOOKUP($B27,[2]Pivot!$A$5:$R$65,[2]Other!K$1,FALSE)*1000</f>
        <v>91577108000</v>
      </c>
      <c r="N27" s="5">
        <f>VLOOKUP($B27,[2]Pivot!$A$5:$R$65,[2]Other!L$1,FALSE)*1000</f>
        <v>95614664000</v>
      </c>
      <c r="O27" s="5">
        <f>VLOOKUP($B27,[2]Pivot!$A$5:$R$65,[2]Other!M$1,FALSE)*1000</f>
        <v>99885857000</v>
      </c>
      <c r="P27" s="5">
        <f>VLOOKUP($B27,[2]Pivot!$A$5:$R$65,[2]Other!N$1,FALSE)*1000</f>
        <v>101441549000</v>
      </c>
      <c r="Q27" s="5">
        <f>VLOOKUP($B27,[2]Pivot!$A$5:$R$65,[2]Other!O$1,FALSE)*1000</f>
        <v>102795428000</v>
      </c>
    </row>
    <row r="28" spans="1:17" x14ac:dyDescent="0.25">
      <c r="A28" s="3" t="s">
        <v>54</v>
      </c>
      <c r="B28" s="3" t="s">
        <v>55</v>
      </c>
      <c r="C28" s="5">
        <f>VLOOKUP($B28,[2]Pivot!$A$5:$R$65,[2]Other!A$1,FALSE)*1000</f>
        <v>157035085000</v>
      </c>
      <c r="D28" s="5">
        <f>VLOOKUP($B28,[2]Pivot!$A$5:$R$65,[2]Other!B$1,FALSE)*1000</f>
        <v>162383630000</v>
      </c>
      <c r="E28" s="5">
        <f>VLOOKUP($B28,[2]Pivot!$A$5:$R$65,[2]Other!C$1,FALSE)*1000</f>
        <v>166516211000</v>
      </c>
      <c r="F28" s="5">
        <f>VLOOKUP($B28,[2]Pivot!$A$5:$R$65,[2]Other!D$1,FALSE)*1000</f>
        <v>173327062000</v>
      </c>
      <c r="G28" s="5">
        <f>VLOOKUP($B28,[2]Pivot!$A$5:$R$65,[2]Other!E$1,FALSE)*1000</f>
        <v>182342886000</v>
      </c>
      <c r="H28" s="5">
        <f>VLOOKUP($B28,[2]Pivot!$A$5:$R$65,[2]Other!F$1,FALSE)*1000</f>
        <v>189437964000</v>
      </c>
      <c r="I28" s="5">
        <f>VLOOKUP($B28,[2]Pivot!$A$5:$R$65,[2]Other!G$1,FALSE)*1000</f>
        <v>201156136000</v>
      </c>
      <c r="J28" s="5">
        <f>VLOOKUP($B28,[2]Pivot!$A$5:$R$65,[2]Other!H$1,FALSE)*1000</f>
        <v>211015722000</v>
      </c>
      <c r="K28" s="5">
        <f>VLOOKUP($B28,[2]Pivot!$A$5:$R$65,[2]Other!I$1,FALSE)*1000</f>
        <v>221557681000</v>
      </c>
      <c r="L28" s="5">
        <f>VLOOKUP($B28,[2]Pivot!$A$5:$R$65,[2]Other!J$1,FALSE)*1000</f>
        <v>217083491000</v>
      </c>
      <c r="M28" s="5">
        <f>VLOOKUP($B28,[2]Pivot!$A$5:$R$65,[2]Other!K$1,FALSE)*1000</f>
        <v>219489973000</v>
      </c>
      <c r="N28" s="5">
        <f>VLOOKUP($B28,[2]Pivot!$A$5:$R$65,[2]Other!L$1,FALSE)*1000</f>
        <v>228475648000</v>
      </c>
      <c r="O28" s="5">
        <f>VLOOKUP($B28,[2]Pivot!$A$5:$R$65,[2]Other!M$1,FALSE)*1000</f>
        <v>240578337000</v>
      </c>
      <c r="P28" s="5">
        <f>VLOOKUP($B28,[2]Pivot!$A$5:$R$65,[2]Other!N$1,FALSE)*1000</f>
        <v>245771389000</v>
      </c>
      <c r="Q28" s="5">
        <f>VLOOKUP($B28,[2]Pivot!$A$5:$R$65,[2]Other!O$1,FALSE)*1000</f>
        <v>252324559000</v>
      </c>
    </row>
    <row r="29" spans="1:17" x14ac:dyDescent="0.25">
      <c r="A29" s="3" t="s">
        <v>56</v>
      </c>
      <c r="B29" s="3" t="s">
        <v>57</v>
      </c>
      <c r="C29" s="5">
        <f>VLOOKUP($B29,[2]Pivot!$A$5:$R$65,[2]Other!A$1,FALSE)*1000</f>
        <v>21322624000</v>
      </c>
      <c r="D29" s="5">
        <f>VLOOKUP($B29,[2]Pivot!$A$5:$R$65,[2]Other!B$1,FALSE)*1000</f>
        <v>22445290000</v>
      </c>
      <c r="E29" s="5">
        <f>VLOOKUP($B29,[2]Pivot!$A$5:$R$65,[2]Other!C$1,FALSE)*1000</f>
        <v>23054026000</v>
      </c>
      <c r="F29" s="5">
        <f>VLOOKUP($B29,[2]Pivot!$A$5:$R$65,[2]Other!D$1,FALSE)*1000</f>
        <v>24495980000</v>
      </c>
      <c r="G29" s="5">
        <f>VLOOKUP($B29,[2]Pivot!$A$5:$R$65,[2]Other!E$1,FALSE)*1000</f>
        <v>26144192000</v>
      </c>
      <c r="H29" s="5">
        <f>VLOOKUP($B29,[2]Pivot!$A$5:$R$65,[2]Other!F$1,FALSE)*1000</f>
        <v>27723597000</v>
      </c>
      <c r="I29" s="5">
        <f>VLOOKUP($B29,[2]Pivot!$A$5:$R$65,[2]Other!G$1,FALSE)*1000</f>
        <v>29976633000</v>
      </c>
      <c r="J29" s="5">
        <f>VLOOKUP($B29,[2]Pivot!$A$5:$R$65,[2]Other!H$1,FALSE)*1000</f>
        <v>32182501000</v>
      </c>
      <c r="K29" s="5">
        <f>VLOOKUP($B29,[2]Pivot!$A$5:$R$65,[2]Other!I$1,FALSE)*1000</f>
        <v>33880402000</v>
      </c>
      <c r="L29" s="5">
        <f>VLOOKUP($B29,[2]Pivot!$A$5:$R$65,[2]Other!J$1,FALSE)*1000</f>
        <v>33142017000</v>
      </c>
      <c r="M29" s="5">
        <f>VLOOKUP($B29,[2]Pivot!$A$5:$R$65,[2]Other!K$1,FALSE)*1000</f>
        <v>34284124000</v>
      </c>
      <c r="N29" s="5">
        <f>VLOOKUP($B29,[2]Pivot!$A$5:$R$65,[2]Other!L$1,FALSE)*1000</f>
        <v>36801909000</v>
      </c>
      <c r="O29" s="5">
        <f>VLOOKUP($B29,[2]Pivot!$A$5:$R$65,[2]Other!M$1,FALSE)*1000</f>
        <v>39357161000</v>
      </c>
      <c r="P29" s="5">
        <f>VLOOKUP($B29,[2]Pivot!$A$5:$R$65,[2]Other!N$1,FALSE)*1000</f>
        <v>39962564000</v>
      </c>
      <c r="Q29" s="5">
        <f>VLOOKUP($B29,[2]Pivot!$A$5:$R$65,[2]Other!O$1,FALSE)*1000</f>
        <v>41558055000</v>
      </c>
    </row>
    <row r="30" spans="1:17" x14ac:dyDescent="0.25">
      <c r="A30" s="3" t="s">
        <v>58</v>
      </c>
      <c r="B30" s="3" t="s">
        <v>59</v>
      </c>
      <c r="C30" s="5">
        <f>VLOOKUP($B30,[2]Pivot!$A$5:$R$65,[2]Other!A$1,FALSE)*1000</f>
        <v>49644698000</v>
      </c>
      <c r="D30" s="5">
        <f>VLOOKUP($B30,[2]Pivot!$A$5:$R$65,[2]Other!B$1,FALSE)*1000</f>
        <v>51903663000</v>
      </c>
      <c r="E30" s="5">
        <f>VLOOKUP($B30,[2]Pivot!$A$5:$R$65,[2]Other!C$1,FALSE)*1000</f>
        <v>52979457000</v>
      </c>
      <c r="F30" s="5">
        <f>VLOOKUP($B30,[2]Pivot!$A$5:$R$65,[2]Other!D$1,FALSE)*1000</f>
        <v>56570629000</v>
      </c>
      <c r="G30" s="5">
        <f>VLOOKUP($B30,[2]Pivot!$A$5:$R$65,[2]Other!E$1,FALSE)*1000</f>
        <v>58934774000</v>
      </c>
      <c r="H30" s="5">
        <f>VLOOKUP($B30,[2]Pivot!$A$5:$R$65,[2]Other!F$1,FALSE)*1000</f>
        <v>61116336000</v>
      </c>
      <c r="I30" s="5">
        <f>VLOOKUP($B30,[2]Pivot!$A$5:$R$65,[2]Other!G$1,FALSE)*1000</f>
        <v>63822109000</v>
      </c>
      <c r="J30" s="5">
        <f>VLOOKUP($B30,[2]Pivot!$A$5:$R$65,[2]Other!H$1,FALSE)*1000</f>
        <v>68586773000</v>
      </c>
      <c r="K30" s="5">
        <f>VLOOKUP($B30,[2]Pivot!$A$5:$R$65,[2]Other!I$1,FALSE)*1000</f>
        <v>72814414000</v>
      </c>
      <c r="L30" s="5">
        <f>VLOOKUP($B30,[2]Pivot!$A$5:$R$65,[2]Other!J$1,FALSE)*1000</f>
        <v>71552933000</v>
      </c>
      <c r="M30" s="5">
        <f>VLOOKUP($B30,[2]Pivot!$A$5:$R$65,[2]Other!K$1,FALSE)*1000</f>
        <v>73058889000</v>
      </c>
      <c r="N30" s="5">
        <f>VLOOKUP($B30,[2]Pivot!$A$5:$R$65,[2]Other!L$1,FALSE)*1000</f>
        <v>80522358000</v>
      </c>
      <c r="O30" s="5">
        <f>VLOOKUP($B30,[2]Pivot!$A$5:$R$65,[2]Other!M$1,FALSE)*1000</f>
        <v>85187389000</v>
      </c>
      <c r="P30" s="5">
        <f>VLOOKUP($B30,[2]Pivot!$A$5:$R$65,[2]Other!N$1,FALSE)*1000</f>
        <v>88113758000</v>
      </c>
      <c r="Q30" s="5">
        <f>VLOOKUP($B30,[2]Pivot!$A$5:$R$65,[2]Other!O$1,FALSE)*1000</f>
        <v>88568616000</v>
      </c>
    </row>
    <row r="31" spans="1:17" x14ac:dyDescent="0.25">
      <c r="A31" s="3" t="s">
        <v>60</v>
      </c>
      <c r="B31" s="3" t="s">
        <v>61</v>
      </c>
      <c r="C31" s="5">
        <f>VLOOKUP($B31,[2]Pivot!$A$5:$R$65,[2]Other!A$1,FALSE)*1000</f>
        <v>63000846000</v>
      </c>
      <c r="D31" s="5">
        <f>VLOOKUP($B31,[2]Pivot!$A$5:$R$65,[2]Other!B$1,FALSE)*1000</f>
        <v>66659992000</v>
      </c>
      <c r="E31" s="5">
        <f>VLOOKUP($B31,[2]Pivot!$A$5:$R$65,[2]Other!C$1,FALSE)*1000</f>
        <v>69269337000</v>
      </c>
      <c r="F31" s="5">
        <f>VLOOKUP($B31,[2]Pivot!$A$5:$R$65,[2]Other!D$1,FALSE)*1000</f>
        <v>74908397000</v>
      </c>
      <c r="G31" s="5">
        <f>VLOOKUP($B31,[2]Pivot!$A$5:$R$65,[2]Other!E$1,FALSE)*1000</f>
        <v>83712410000</v>
      </c>
      <c r="H31" s="5">
        <f>VLOOKUP($B31,[2]Pivot!$A$5:$R$65,[2]Other!F$1,FALSE)*1000</f>
        <v>93840260000</v>
      </c>
      <c r="I31" s="5">
        <f>VLOOKUP($B31,[2]Pivot!$A$5:$R$65,[2]Other!G$1,FALSE)*1000</f>
        <v>100506100000</v>
      </c>
      <c r="J31" s="5">
        <f>VLOOKUP($B31,[2]Pivot!$A$5:$R$65,[2]Other!H$1,FALSE)*1000</f>
        <v>106219534000</v>
      </c>
      <c r="K31" s="5">
        <f>VLOOKUP($B31,[2]Pivot!$A$5:$R$65,[2]Other!I$1,FALSE)*1000</f>
        <v>105908477000</v>
      </c>
      <c r="L31" s="5">
        <f>VLOOKUP($B31,[2]Pivot!$A$5:$R$65,[2]Other!J$1,FALSE)*1000</f>
        <v>98902630000</v>
      </c>
      <c r="M31" s="5">
        <f>VLOOKUP($B31,[2]Pivot!$A$5:$R$65,[2]Other!K$1,FALSE)*1000</f>
        <v>99091518000</v>
      </c>
      <c r="N31" s="5">
        <f>VLOOKUP($B31,[2]Pivot!$A$5:$R$65,[2]Other!L$1,FALSE)*1000</f>
        <v>101773652000</v>
      </c>
      <c r="O31" s="5">
        <f>VLOOKUP($B31,[2]Pivot!$A$5:$R$65,[2]Other!M$1,FALSE)*1000</f>
        <v>108049602000</v>
      </c>
      <c r="P31" s="5">
        <f>VLOOKUP($B31,[2]Pivot!$A$5:$R$65,[2]Other!N$1,FALSE)*1000</f>
        <v>109471162000</v>
      </c>
      <c r="Q31" s="5">
        <f>VLOOKUP($B31,[2]Pivot!$A$5:$R$65,[2]Other!O$1,FALSE)*1000</f>
        <v>113782935000</v>
      </c>
    </row>
    <row r="32" spans="1:17" x14ac:dyDescent="0.25">
      <c r="A32" s="3" t="s">
        <v>62</v>
      </c>
      <c r="B32" s="3" t="s">
        <v>63</v>
      </c>
      <c r="C32" s="5">
        <f>VLOOKUP($B32,[2]Pivot!$A$5:$R$65,[2]Other!A$1,FALSE)*1000</f>
        <v>42503727000</v>
      </c>
      <c r="D32" s="5">
        <f>VLOOKUP($B32,[2]Pivot!$A$5:$R$65,[2]Other!B$1,FALSE)*1000</f>
        <v>44115391000</v>
      </c>
      <c r="E32" s="5">
        <f>VLOOKUP($B32,[2]Pivot!$A$5:$R$65,[2]Other!C$1,FALSE)*1000</f>
        <v>44966108000</v>
      </c>
      <c r="F32" s="5">
        <f>VLOOKUP($B32,[2]Pivot!$A$5:$R$65,[2]Other!D$1,FALSE)*1000</f>
        <v>46242448000</v>
      </c>
      <c r="G32" s="5">
        <f>VLOOKUP($B32,[2]Pivot!$A$5:$R$65,[2]Other!E$1,FALSE)*1000</f>
        <v>49312433000</v>
      </c>
      <c r="H32" s="5">
        <f>VLOOKUP($B32,[2]Pivot!$A$5:$R$65,[2]Other!F$1,FALSE)*1000</f>
        <v>51009796000</v>
      </c>
      <c r="I32" s="5">
        <f>VLOOKUP($B32,[2]Pivot!$A$5:$R$65,[2]Other!G$1,FALSE)*1000</f>
        <v>54511073000</v>
      </c>
      <c r="J32" s="5">
        <f>VLOOKUP($B32,[2]Pivot!$A$5:$R$65,[2]Other!H$1,FALSE)*1000</f>
        <v>56943694000</v>
      </c>
      <c r="K32" s="5">
        <f>VLOOKUP($B32,[2]Pivot!$A$5:$R$65,[2]Other!I$1,FALSE)*1000</f>
        <v>58405586000</v>
      </c>
      <c r="L32" s="5">
        <f>VLOOKUP($B32,[2]Pivot!$A$5:$R$65,[2]Other!J$1,FALSE)*1000</f>
        <v>57663794000</v>
      </c>
      <c r="M32" s="5">
        <f>VLOOKUP($B32,[2]Pivot!$A$5:$R$65,[2]Other!K$1,FALSE)*1000</f>
        <v>59199357000</v>
      </c>
      <c r="N32" s="5">
        <f>VLOOKUP($B32,[2]Pivot!$A$5:$R$65,[2]Other!L$1,FALSE)*1000</f>
        <v>62824576000</v>
      </c>
      <c r="O32" s="5">
        <f>VLOOKUP($B32,[2]Pivot!$A$5:$R$65,[2]Other!M$1,FALSE)*1000</f>
        <v>66155442000</v>
      </c>
      <c r="P32" s="5">
        <f>VLOOKUP($B32,[2]Pivot!$A$5:$R$65,[2]Other!N$1,FALSE)*1000</f>
        <v>67513196000</v>
      </c>
      <c r="Q32" s="5">
        <f>VLOOKUP($B32,[2]Pivot!$A$5:$R$65,[2]Other!O$1,FALSE)*1000</f>
        <v>70518844000</v>
      </c>
    </row>
    <row r="33" spans="1:17" x14ac:dyDescent="0.25">
      <c r="A33" s="3" t="s">
        <v>64</v>
      </c>
      <c r="B33" s="3" t="s">
        <v>65</v>
      </c>
      <c r="C33" s="5">
        <f>VLOOKUP($B33,[2]Pivot!$A$5:$R$65,[2]Other!A$1,FALSE)*1000</f>
        <v>330112256000</v>
      </c>
      <c r="D33" s="5">
        <f>VLOOKUP($B33,[2]Pivot!$A$5:$R$65,[2]Other!B$1,FALSE)*1000</f>
        <v>341587110000</v>
      </c>
      <c r="E33" s="5">
        <f>VLOOKUP($B33,[2]Pivot!$A$5:$R$65,[2]Other!C$1,FALSE)*1000</f>
        <v>346412924000</v>
      </c>
      <c r="F33" s="5">
        <f>VLOOKUP($B33,[2]Pivot!$A$5:$R$65,[2]Other!D$1,FALSE)*1000</f>
        <v>354224079000</v>
      </c>
      <c r="G33" s="5">
        <f>VLOOKUP($B33,[2]Pivot!$A$5:$R$65,[2]Other!E$1,FALSE)*1000</f>
        <v>371906253000</v>
      </c>
      <c r="H33" s="5">
        <f>VLOOKUP($B33,[2]Pivot!$A$5:$R$65,[2]Other!F$1,FALSE)*1000</f>
        <v>387156824000</v>
      </c>
      <c r="I33" s="5">
        <f>VLOOKUP($B33,[2]Pivot!$A$5:$R$65,[2]Other!G$1,FALSE)*1000</f>
        <v>416264340000</v>
      </c>
      <c r="J33" s="5">
        <f>VLOOKUP($B33,[2]Pivot!$A$5:$R$65,[2]Other!H$1,FALSE)*1000</f>
        <v>439061386000</v>
      </c>
      <c r="K33" s="5">
        <f>VLOOKUP($B33,[2]Pivot!$A$5:$R$65,[2]Other!I$1,FALSE)*1000</f>
        <v>451184309000</v>
      </c>
      <c r="L33" s="5">
        <f>VLOOKUP($B33,[2]Pivot!$A$5:$R$65,[2]Other!J$1,FALSE)*1000</f>
        <v>440110350000</v>
      </c>
      <c r="M33" s="5">
        <f>VLOOKUP($B33,[2]Pivot!$A$5:$R$65,[2]Other!K$1,FALSE)*1000</f>
        <v>448421829000</v>
      </c>
      <c r="N33" s="5">
        <f>VLOOKUP($B33,[2]Pivot!$A$5:$R$65,[2]Other!L$1,FALSE)*1000</f>
        <v>471193336000</v>
      </c>
      <c r="O33" s="5">
        <f>VLOOKUP($B33,[2]Pivot!$A$5:$R$65,[2]Other!M$1,FALSE)*1000</f>
        <v>487127416000</v>
      </c>
      <c r="P33" s="5">
        <f>VLOOKUP($B33,[2]Pivot!$A$5:$R$65,[2]Other!N$1,FALSE)*1000</f>
        <v>492896761000</v>
      </c>
      <c r="Q33" s="5">
        <f>VLOOKUP($B33,[2]Pivot!$A$5:$R$65,[2]Other!O$1,FALSE)*1000</f>
        <v>507749269000</v>
      </c>
    </row>
    <row r="34" spans="1:17" x14ac:dyDescent="0.25">
      <c r="A34" s="3" t="s">
        <v>66</v>
      </c>
      <c r="B34" s="3" t="s">
        <v>67</v>
      </c>
      <c r="C34" s="5">
        <f>VLOOKUP($B34,[2]Pivot!$A$5:$R$65,[2]Other!A$1,FALSE)*1000</f>
        <v>42647413000</v>
      </c>
      <c r="D34" s="5">
        <f>VLOOKUP($B34,[2]Pivot!$A$5:$R$65,[2]Other!B$1,FALSE)*1000</f>
        <v>46211677000</v>
      </c>
      <c r="E34" s="5">
        <f>VLOOKUP($B34,[2]Pivot!$A$5:$R$65,[2]Other!C$1,FALSE)*1000</f>
        <v>47836076000</v>
      </c>
      <c r="F34" s="5">
        <f>VLOOKUP($B34,[2]Pivot!$A$5:$R$65,[2]Other!D$1,FALSE)*1000</f>
        <v>49414138000</v>
      </c>
      <c r="G34" s="5">
        <f>VLOOKUP($B34,[2]Pivot!$A$5:$R$65,[2]Other!E$1,FALSE)*1000</f>
        <v>52314496000</v>
      </c>
      <c r="H34" s="5">
        <f>VLOOKUP($B34,[2]Pivot!$A$5:$R$65,[2]Other!F$1,FALSE)*1000</f>
        <v>56233308000</v>
      </c>
      <c r="I34" s="5">
        <f>VLOOKUP($B34,[2]Pivot!$A$5:$R$65,[2]Other!G$1,FALSE)*1000</f>
        <v>60090836000</v>
      </c>
      <c r="J34" s="5">
        <f>VLOOKUP($B34,[2]Pivot!$A$5:$R$65,[2]Other!H$1,FALSE)*1000</f>
        <v>63643408000</v>
      </c>
      <c r="K34" s="5">
        <f>VLOOKUP($B34,[2]Pivot!$A$5:$R$65,[2]Other!I$1,FALSE)*1000</f>
        <v>67188091000</v>
      </c>
      <c r="L34" s="5">
        <f>VLOOKUP($B34,[2]Pivot!$A$5:$R$65,[2]Other!J$1,FALSE)*1000</f>
        <v>66241297000</v>
      </c>
      <c r="M34" s="5">
        <f>VLOOKUP($B34,[2]Pivot!$A$5:$R$65,[2]Other!K$1,FALSE)*1000</f>
        <v>68505892000</v>
      </c>
      <c r="N34" s="5">
        <f>VLOOKUP($B34,[2]Pivot!$A$5:$R$65,[2]Other!L$1,FALSE)*1000</f>
        <v>72234158000</v>
      </c>
      <c r="O34" s="5">
        <f>VLOOKUP($B34,[2]Pivot!$A$5:$R$65,[2]Other!M$1,FALSE)*1000</f>
        <v>74601613000</v>
      </c>
      <c r="P34" s="5">
        <f>VLOOKUP($B34,[2]Pivot!$A$5:$R$65,[2]Other!N$1,FALSE)*1000</f>
        <v>74996363000</v>
      </c>
      <c r="Q34" s="5">
        <f>VLOOKUP($B34,[2]Pivot!$A$5:$R$65,[2]Other!O$1,FALSE)*1000</f>
        <v>78428001000</v>
      </c>
    </row>
    <row r="35" spans="1:17" x14ac:dyDescent="0.25">
      <c r="A35" s="3" t="s">
        <v>68</v>
      </c>
      <c r="B35" s="3" t="s">
        <v>69</v>
      </c>
      <c r="C35" s="5">
        <f>VLOOKUP($B35,[2]Pivot!$A$5:$R$65,[2]Other!A$1,FALSE)*1000</f>
        <v>670894816000</v>
      </c>
      <c r="D35" s="5">
        <f>VLOOKUP($B35,[2]Pivot!$A$5:$R$65,[2]Other!B$1,FALSE)*1000</f>
        <v>692353742000</v>
      </c>
      <c r="E35" s="5">
        <f>VLOOKUP($B35,[2]Pivot!$A$5:$R$65,[2]Other!C$1,FALSE)*1000</f>
        <v>691894419000</v>
      </c>
      <c r="F35" s="5">
        <f>VLOOKUP($B35,[2]Pivot!$A$5:$R$65,[2]Other!D$1,FALSE)*1000</f>
        <v>710421809000</v>
      </c>
      <c r="G35" s="5">
        <f>VLOOKUP($B35,[2]Pivot!$A$5:$R$65,[2]Other!E$1,FALSE)*1000</f>
        <v>754041647000</v>
      </c>
      <c r="H35" s="5">
        <f>VLOOKUP($B35,[2]Pivot!$A$5:$R$65,[2]Other!F$1,FALSE)*1000</f>
        <v>795490285000</v>
      </c>
      <c r="I35" s="5">
        <f>VLOOKUP($B35,[2]Pivot!$A$5:$R$65,[2]Other!G$1,FALSE)*1000</f>
        <v>857560968000</v>
      </c>
      <c r="J35" s="5">
        <f>VLOOKUP($B35,[2]Pivot!$A$5:$R$65,[2]Other!H$1,FALSE)*1000</f>
        <v>925463723000</v>
      </c>
      <c r="K35" s="5">
        <f>VLOOKUP($B35,[2]Pivot!$A$5:$R$65,[2]Other!I$1,FALSE)*1000</f>
        <v>946880120000</v>
      </c>
      <c r="L35" s="5">
        <f>VLOOKUP($B35,[2]Pivot!$A$5:$R$65,[2]Other!J$1,FALSE)*1000</f>
        <v>925702641000</v>
      </c>
      <c r="M35" s="5">
        <f>VLOOKUP($B35,[2]Pivot!$A$5:$R$65,[2]Other!K$1,FALSE)*1000</f>
        <v>961811961000</v>
      </c>
      <c r="N35" s="5">
        <f>VLOOKUP($B35,[2]Pivot!$A$5:$R$65,[2]Other!L$1,FALSE)*1000</f>
        <v>1012993605000</v>
      </c>
      <c r="O35" s="5">
        <f>VLOOKUP($B35,[2]Pivot!$A$5:$R$65,[2]Other!M$1,FALSE)*1000</f>
        <v>1059053137000</v>
      </c>
      <c r="P35" s="5">
        <f>VLOOKUP($B35,[2]Pivot!$A$5:$R$65,[2]Other!N$1,FALSE)*1000</f>
        <v>1070235797000</v>
      </c>
      <c r="Q35" s="5">
        <f>VLOOKUP($B35,[2]Pivot!$A$5:$R$65,[2]Other!O$1,FALSE)*1000</f>
        <v>1110344725000</v>
      </c>
    </row>
    <row r="36" spans="1:17" x14ac:dyDescent="0.25">
      <c r="A36" s="3" t="s">
        <v>70</v>
      </c>
      <c r="B36" s="3" t="s">
        <v>71</v>
      </c>
      <c r="C36" s="5">
        <f>VLOOKUP($B36,[2]Pivot!$A$5:$R$65,[2]Other!A$1,FALSE)*1000</f>
        <v>225146238000</v>
      </c>
      <c r="D36" s="5">
        <f>VLOOKUP($B36,[2]Pivot!$A$5:$R$65,[2]Other!B$1,FALSE)*1000</f>
        <v>233724531000</v>
      </c>
      <c r="E36" s="5">
        <f>VLOOKUP($B36,[2]Pivot!$A$5:$R$65,[2]Other!C$1,FALSE)*1000</f>
        <v>237474714000</v>
      </c>
      <c r="F36" s="5">
        <f>VLOOKUP($B36,[2]Pivot!$A$5:$R$65,[2]Other!D$1,FALSE)*1000</f>
        <v>245417279000</v>
      </c>
      <c r="G36" s="5">
        <f>VLOOKUP($B36,[2]Pivot!$A$5:$R$65,[2]Other!E$1,FALSE)*1000</f>
        <v>263587075000</v>
      </c>
      <c r="H36" s="5">
        <f>VLOOKUP($B36,[2]Pivot!$A$5:$R$65,[2]Other!F$1,FALSE)*1000</f>
        <v>281148216000</v>
      </c>
      <c r="I36" s="5">
        <f>VLOOKUP($B36,[2]Pivot!$A$5:$R$65,[2]Other!G$1,FALSE)*1000</f>
        <v>301476233000</v>
      </c>
      <c r="J36" s="5">
        <f>VLOOKUP($B36,[2]Pivot!$A$5:$R$65,[2]Other!H$1,FALSE)*1000</f>
        <v>319820831000</v>
      </c>
      <c r="K36" s="5">
        <f>VLOOKUP($B36,[2]Pivot!$A$5:$R$65,[2]Other!I$1,FALSE)*1000</f>
        <v>332580537000</v>
      </c>
      <c r="L36" s="5">
        <f>VLOOKUP($B36,[2]Pivot!$A$5:$R$65,[2]Other!J$1,FALSE)*1000</f>
        <v>330189608000</v>
      </c>
      <c r="M36" s="5">
        <f>VLOOKUP($B36,[2]Pivot!$A$5:$R$65,[2]Other!K$1,FALSE)*1000</f>
        <v>338739064000</v>
      </c>
      <c r="N36" s="5">
        <f>VLOOKUP($B36,[2]Pivot!$A$5:$R$65,[2]Other!L$1,FALSE)*1000</f>
        <v>352348851000</v>
      </c>
      <c r="O36" s="5">
        <f>VLOOKUP($B36,[2]Pivot!$A$5:$R$65,[2]Other!M$1,FALSE)*1000</f>
        <v>375683370000</v>
      </c>
      <c r="P36" s="5">
        <f>VLOOKUP($B36,[2]Pivot!$A$5:$R$65,[2]Other!N$1,FALSE)*1000</f>
        <v>380953792000</v>
      </c>
      <c r="Q36" s="5">
        <f>VLOOKUP($B36,[2]Pivot!$A$5:$R$65,[2]Other!O$1,FALSE)*1000</f>
        <v>394233725000</v>
      </c>
    </row>
    <row r="37" spans="1:17" x14ac:dyDescent="0.25">
      <c r="A37" s="3" t="s">
        <v>72</v>
      </c>
      <c r="B37" s="3" t="s">
        <v>73</v>
      </c>
      <c r="C37" s="5">
        <f>VLOOKUP($B37,[2]Pivot!$A$5:$R$65,[2]Other!A$1,FALSE)*1000</f>
        <v>16610687000</v>
      </c>
      <c r="D37" s="5">
        <f>VLOOKUP($B37,[2]Pivot!$A$5:$R$65,[2]Other!B$1,FALSE)*1000</f>
        <v>16961960000</v>
      </c>
      <c r="E37" s="5">
        <f>VLOOKUP($B37,[2]Pivot!$A$5:$R$65,[2]Other!C$1,FALSE)*1000</f>
        <v>17312228000</v>
      </c>
      <c r="F37" s="5">
        <f>VLOOKUP($B37,[2]Pivot!$A$5:$R$65,[2]Other!D$1,FALSE)*1000</f>
        <v>18904860000</v>
      </c>
      <c r="G37" s="5">
        <f>VLOOKUP($B37,[2]Pivot!$A$5:$R$65,[2]Other!E$1,FALSE)*1000</f>
        <v>19239469000</v>
      </c>
      <c r="H37" s="5">
        <f>VLOOKUP($B37,[2]Pivot!$A$5:$R$65,[2]Other!F$1,FALSE)*1000</f>
        <v>20421578000</v>
      </c>
      <c r="I37" s="5">
        <f>VLOOKUP($B37,[2]Pivot!$A$5:$R$65,[2]Other!G$1,FALSE)*1000</f>
        <v>21357982000</v>
      </c>
      <c r="J37" s="5">
        <f>VLOOKUP($B37,[2]Pivot!$A$5:$R$65,[2]Other!H$1,FALSE)*1000</f>
        <v>23608374000</v>
      </c>
      <c r="K37" s="5">
        <f>VLOOKUP($B37,[2]Pivot!$A$5:$R$65,[2]Other!I$1,FALSE)*1000</f>
        <v>26906078000</v>
      </c>
      <c r="L37" s="5">
        <f>VLOOKUP($B37,[2]Pivot!$A$5:$R$65,[2]Other!J$1,FALSE)*1000</f>
        <v>26635615000</v>
      </c>
      <c r="M37" s="5">
        <f>VLOOKUP($B37,[2]Pivot!$A$5:$R$65,[2]Other!K$1,FALSE)*1000</f>
        <v>29182107000</v>
      </c>
      <c r="N37" s="5">
        <f>VLOOKUP($B37,[2]Pivot!$A$5:$R$65,[2]Other!L$1,FALSE)*1000</f>
        <v>32783002000</v>
      </c>
      <c r="O37" s="5">
        <f>VLOOKUP($B37,[2]Pivot!$A$5:$R$65,[2]Other!M$1,FALSE)*1000</f>
        <v>39493019000</v>
      </c>
      <c r="P37" s="5">
        <f>VLOOKUP($B37,[2]Pivot!$A$5:$R$65,[2]Other!N$1,FALSE)*1000</f>
        <v>38471723000</v>
      </c>
      <c r="Q37" s="5">
        <f>VLOOKUP($B37,[2]Pivot!$A$5:$R$65,[2]Other!O$1,FALSE)*1000</f>
        <v>40635257000</v>
      </c>
    </row>
    <row r="38" spans="1:17" x14ac:dyDescent="0.25">
      <c r="A38" s="3" t="s">
        <v>74</v>
      </c>
      <c r="B38" s="3" t="s">
        <v>75</v>
      </c>
      <c r="C38" s="5">
        <f>VLOOKUP($B38,[2]Pivot!$A$5:$R$65,[2]Other!A$1,FALSE)*1000</f>
        <v>325227532000</v>
      </c>
      <c r="D38" s="5">
        <f>VLOOKUP($B38,[2]Pivot!$A$5:$R$65,[2]Other!B$1,FALSE)*1000</f>
        <v>334890859000</v>
      </c>
      <c r="E38" s="5">
        <f>VLOOKUP($B38,[2]Pivot!$A$5:$R$65,[2]Other!C$1,FALSE)*1000</f>
        <v>340894304000</v>
      </c>
      <c r="F38" s="5">
        <f>VLOOKUP($B38,[2]Pivot!$A$5:$R$65,[2]Other!D$1,FALSE)*1000</f>
        <v>350423201000</v>
      </c>
      <c r="G38" s="5">
        <f>VLOOKUP($B38,[2]Pivot!$A$5:$R$65,[2]Other!E$1,FALSE)*1000</f>
        <v>363906927000</v>
      </c>
      <c r="H38" s="5">
        <f>VLOOKUP($B38,[2]Pivot!$A$5:$R$65,[2]Other!F$1,FALSE)*1000</f>
        <v>375515677000</v>
      </c>
      <c r="I38" s="5">
        <f>VLOOKUP($B38,[2]Pivot!$A$5:$R$65,[2]Other!G$1,FALSE)*1000</f>
        <v>395209170000</v>
      </c>
      <c r="J38" s="5">
        <f>VLOOKUP($B38,[2]Pivot!$A$5:$R$65,[2]Other!H$1,FALSE)*1000</f>
        <v>409460878000</v>
      </c>
      <c r="K38" s="5">
        <f>VLOOKUP($B38,[2]Pivot!$A$5:$R$65,[2]Other!I$1,FALSE)*1000</f>
        <v>419149399000</v>
      </c>
      <c r="L38" s="5">
        <f>VLOOKUP($B38,[2]Pivot!$A$5:$R$65,[2]Other!J$1,FALSE)*1000</f>
        <v>409592732000</v>
      </c>
      <c r="M38" s="5">
        <f>VLOOKUP($B38,[2]Pivot!$A$5:$R$65,[2]Other!K$1,FALSE)*1000</f>
        <v>417929493000</v>
      </c>
      <c r="N38" s="5">
        <f>VLOOKUP($B38,[2]Pivot!$A$5:$R$65,[2]Other!L$1,FALSE)*1000</f>
        <v>446184647000</v>
      </c>
      <c r="O38" s="5">
        <f>VLOOKUP($B38,[2]Pivot!$A$5:$R$65,[2]Other!M$1,FALSE)*1000</f>
        <v>464780129000</v>
      </c>
      <c r="P38" s="5">
        <f>VLOOKUP($B38,[2]Pivot!$A$5:$R$65,[2]Other!N$1,FALSE)*1000</f>
        <v>474973111000</v>
      </c>
      <c r="Q38" s="5">
        <f>VLOOKUP($B38,[2]Pivot!$A$5:$R$65,[2]Other!O$1,FALSE)*1000</f>
        <v>493577693000</v>
      </c>
    </row>
    <row r="39" spans="1:17" x14ac:dyDescent="0.25">
      <c r="A39" s="3" t="s">
        <v>76</v>
      </c>
      <c r="B39" s="3" t="s">
        <v>77</v>
      </c>
      <c r="C39" s="5">
        <f>VLOOKUP($B39,[2]Pivot!$A$5:$R$65,[2]Other!A$1,FALSE)*1000</f>
        <v>85675144000</v>
      </c>
      <c r="D39" s="5">
        <f>VLOOKUP($B39,[2]Pivot!$A$5:$R$65,[2]Other!B$1,FALSE)*1000</f>
        <v>92097030000</v>
      </c>
      <c r="E39" s="5">
        <f>VLOOKUP($B39,[2]Pivot!$A$5:$R$65,[2]Other!C$1,FALSE)*1000</f>
        <v>93914032000</v>
      </c>
      <c r="F39" s="5">
        <f>VLOOKUP($B39,[2]Pivot!$A$5:$R$65,[2]Other!D$1,FALSE)*1000</f>
        <v>97178615000</v>
      </c>
      <c r="G39" s="5">
        <f>VLOOKUP($B39,[2]Pivot!$A$5:$R$65,[2]Other!E$1,FALSE)*1000</f>
        <v>102979672000</v>
      </c>
      <c r="H39" s="5">
        <f>VLOOKUP($B39,[2]Pivot!$A$5:$R$65,[2]Other!F$1,FALSE)*1000</f>
        <v>110624807000</v>
      </c>
      <c r="I39" s="5">
        <f>VLOOKUP($B39,[2]Pivot!$A$5:$R$65,[2]Other!G$1,FALSE)*1000</f>
        <v>121318772000</v>
      </c>
      <c r="J39" s="5">
        <f>VLOOKUP($B39,[2]Pivot!$A$5:$R$65,[2]Other!H$1,FALSE)*1000</f>
        <v>125922073000</v>
      </c>
      <c r="K39" s="5">
        <f>VLOOKUP($B39,[2]Pivot!$A$5:$R$65,[2]Other!I$1,FALSE)*1000</f>
        <v>138128513000</v>
      </c>
      <c r="L39" s="5">
        <f>VLOOKUP($B39,[2]Pivot!$A$5:$R$65,[2]Other!J$1,FALSE)*1000</f>
        <v>128846396000</v>
      </c>
      <c r="M39" s="5">
        <f>VLOOKUP($B39,[2]Pivot!$A$5:$R$65,[2]Other!K$1,FALSE)*1000</f>
        <v>135002034000</v>
      </c>
      <c r="N39" s="5">
        <f>VLOOKUP($B39,[2]Pivot!$A$5:$R$65,[2]Other!L$1,FALSE)*1000</f>
        <v>147561408000</v>
      </c>
      <c r="O39" s="5">
        <f>VLOOKUP($B39,[2]Pivot!$A$5:$R$65,[2]Other!M$1,FALSE)*1000</f>
        <v>157970566000</v>
      </c>
      <c r="P39" s="5">
        <f>VLOOKUP($B39,[2]Pivot!$A$5:$R$65,[2]Other!N$1,FALSE)*1000</f>
        <v>161187913000</v>
      </c>
      <c r="Q39" s="5">
        <f>VLOOKUP($B39,[2]Pivot!$A$5:$R$65,[2]Other!O$1,FALSE)*1000</f>
        <v>167291805000</v>
      </c>
    </row>
    <row r="40" spans="1:17" x14ac:dyDescent="0.25">
      <c r="A40" s="3" t="s">
        <v>78</v>
      </c>
      <c r="B40" s="3" t="s">
        <v>79</v>
      </c>
      <c r="C40" s="5">
        <f>VLOOKUP($B40,[2]Pivot!$A$5:$R$65,[2]Other!A$1,FALSE)*1000</f>
        <v>99004242000</v>
      </c>
      <c r="D40" s="5">
        <f>VLOOKUP($B40,[2]Pivot!$A$5:$R$65,[2]Other!B$1,FALSE)*1000</f>
        <v>101728419000</v>
      </c>
      <c r="E40" s="5">
        <f>VLOOKUP($B40,[2]Pivot!$A$5:$R$65,[2]Other!C$1,FALSE)*1000</f>
        <v>103347737000</v>
      </c>
      <c r="F40" s="5">
        <f>VLOOKUP($B40,[2]Pivot!$A$5:$R$65,[2]Other!D$1,FALSE)*1000</f>
        <v>106989171000</v>
      </c>
      <c r="G40" s="5">
        <f>VLOOKUP($B40,[2]Pivot!$A$5:$R$65,[2]Other!E$1,FALSE)*1000</f>
        <v>112841981000</v>
      </c>
      <c r="H40" s="5">
        <f>VLOOKUP($B40,[2]Pivot!$A$5:$R$65,[2]Other!F$1,FALSE)*1000</f>
        <v>117659195000</v>
      </c>
      <c r="I40" s="5">
        <f>VLOOKUP($B40,[2]Pivot!$A$5:$R$65,[2]Other!G$1,FALSE)*1000</f>
        <v>127254206000</v>
      </c>
      <c r="J40" s="5">
        <f>VLOOKUP($B40,[2]Pivot!$A$5:$R$65,[2]Other!H$1,FALSE)*1000</f>
        <v>133331353000</v>
      </c>
      <c r="K40" s="5">
        <f>VLOOKUP($B40,[2]Pivot!$A$5:$R$65,[2]Other!I$1,FALSE)*1000</f>
        <v>138678120000</v>
      </c>
      <c r="L40" s="5">
        <f>VLOOKUP($B40,[2]Pivot!$A$5:$R$65,[2]Other!J$1,FALSE)*1000</f>
        <v>135854810000</v>
      </c>
      <c r="M40" s="5">
        <f>VLOOKUP($B40,[2]Pivot!$A$5:$R$65,[2]Other!K$1,FALSE)*1000</f>
        <v>137747099000</v>
      </c>
      <c r="N40" s="5">
        <f>VLOOKUP($B40,[2]Pivot!$A$5:$R$65,[2]Other!L$1,FALSE)*1000</f>
        <v>145848505000</v>
      </c>
      <c r="O40" s="5">
        <f>VLOOKUP($B40,[2]Pivot!$A$5:$R$65,[2]Other!M$1,FALSE)*1000</f>
        <v>153097493000</v>
      </c>
      <c r="P40" s="5">
        <f>VLOOKUP($B40,[2]Pivot!$A$5:$R$65,[2]Other!N$1,FALSE)*1000</f>
        <v>156605034000</v>
      </c>
      <c r="Q40" s="5">
        <f>VLOOKUP($B40,[2]Pivot!$A$5:$R$65,[2]Other!O$1,FALSE)*1000</f>
        <v>165483910000</v>
      </c>
    </row>
    <row r="41" spans="1:17" x14ac:dyDescent="0.25">
      <c r="A41" s="3" t="s">
        <v>80</v>
      </c>
      <c r="B41" s="3" t="s">
        <v>81</v>
      </c>
      <c r="C41" s="5">
        <f>VLOOKUP($B41,[2]Pivot!$A$5:$R$65,[2]Other!A$1,FALSE)*1000</f>
        <v>374449638000</v>
      </c>
      <c r="D41" s="5">
        <f>VLOOKUP($B41,[2]Pivot!$A$5:$R$65,[2]Other!B$1,FALSE)*1000</f>
        <v>387608787000</v>
      </c>
      <c r="E41" s="5">
        <f>VLOOKUP($B41,[2]Pivot!$A$5:$R$65,[2]Other!C$1,FALSE)*1000</f>
        <v>396290886000</v>
      </c>
      <c r="F41" s="5">
        <f>VLOOKUP($B41,[2]Pivot!$A$5:$R$65,[2]Other!D$1,FALSE)*1000</f>
        <v>409285381000</v>
      </c>
      <c r="G41" s="5">
        <f>VLOOKUP($B41,[2]Pivot!$A$5:$R$65,[2]Other!E$1,FALSE)*1000</f>
        <v>430261075000</v>
      </c>
      <c r="H41" s="5">
        <f>VLOOKUP($B41,[2]Pivot!$A$5:$R$65,[2]Other!F$1,FALSE)*1000</f>
        <v>447157497000</v>
      </c>
      <c r="I41" s="5">
        <f>VLOOKUP($B41,[2]Pivot!$A$5:$R$65,[2]Other!G$1,FALSE)*1000</f>
        <v>476607491000</v>
      </c>
      <c r="J41" s="5">
        <f>VLOOKUP($B41,[2]Pivot!$A$5:$R$65,[2]Other!H$1,FALSE)*1000</f>
        <v>501351915000</v>
      </c>
      <c r="K41" s="5">
        <f>VLOOKUP($B41,[2]Pivot!$A$5:$R$65,[2]Other!I$1,FALSE)*1000</f>
        <v>519190676000</v>
      </c>
      <c r="L41" s="5">
        <f>VLOOKUP($B41,[2]Pivot!$A$5:$R$65,[2]Other!J$1,FALSE)*1000</f>
        <v>514728817000</v>
      </c>
      <c r="M41" s="5">
        <f>VLOOKUP($B41,[2]Pivot!$A$5:$R$65,[2]Other!K$1,FALSE)*1000</f>
        <v>529201036000</v>
      </c>
      <c r="N41" s="5">
        <f>VLOOKUP($B41,[2]Pivot!$A$5:$R$65,[2]Other!L$1,FALSE)*1000</f>
        <v>558142536000</v>
      </c>
      <c r="O41" s="5">
        <f>VLOOKUP($B41,[2]Pivot!$A$5:$R$65,[2]Other!M$1,FALSE)*1000</f>
        <v>581771707000</v>
      </c>
      <c r="P41" s="5">
        <f>VLOOKUP($B41,[2]Pivot!$A$5:$R$65,[2]Other!N$1,FALSE)*1000</f>
        <v>590170522000</v>
      </c>
      <c r="Q41" s="5">
        <f>VLOOKUP($B41,[2]Pivot!$A$5:$R$65,[2]Other!O$1,FALSE)*1000</f>
        <v>610294807000</v>
      </c>
    </row>
    <row r="42" spans="1:17" x14ac:dyDescent="0.25">
      <c r="A42" s="3" t="s">
        <v>82</v>
      </c>
      <c r="B42" s="3" t="s">
        <v>83</v>
      </c>
      <c r="C42" s="5">
        <f>VLOOKUP($B42,[2]Pivot!$A$5:$R$65,[2]Other!A$1,FALSE)*1000</f>
        <v>31719233000</v>
      </c>
      <c r="D42" s="5">
        <f>VLOOKUP($B42,[2]Pivot!$A$5:$R$65,[2]Other!B$1,FALSE)*1000</f>
        <v>33372316000</v>
      </c>
      <c r="E42" s="5">
        <f>VLOOKUP($B42,[2]Pivot!$A$5:$R$65,[2]Other!C$1,FALSE)*1000</f>
        <v>34812224000</v>
      </c>
      <c r="F42" s="5">
        <f>VLOOKUP($B42,[2]Pivot!$A$5:$R$65,[2]Other!D$1,FALSE)*1000</f>
        <v>36408296000</v>
      </c>
      <c r="G42" s="5">
        <f>VLOOKUP($B42,[2]Pivot!$A$5:$R$65,[2]Other!E$1,FALSE)*1000</f>
        <v>38142138000</v>
      </c>
      <c r="H42" s="5">
        <f>VLOOKUP($B42,[2]Pivot!$A$5:$R$65,[2]Other!F$1,FALSE)*1000</f>
        <v>39021066000</v>
      </c>
      <c r="I42" s="5">
        <f>VLOOKUP($B42,[2]Pivot!$A$5:$R$65,[2]Other!G$1,FALSE)*1000</f>
        <v>41288639000</v>
      </c>
      <c r="J42" s="5">
        <f>VLOOKUP($B42,[2]Pivot!$A$5:$R$65,[2]Other!H$1,FALSE)*1000</f>
        <v>43158834000</v>
      </c>
      <c r="K42" s="5">
        <f>VLOOKUP($B42,[2]Pivot!$A$5:$R$65,[2]Other!I$1,FALSE)*1000</f>
        <v>44181315000</v>
      </c>
      <c r="L42" s="5">
        <f>VLOOKUP($B42,[2]Pivot!$A$5:$R$65,[2]Other!J$1,FALSE)*1000</f>
        <v>43526207000</v>
      </c>
      <c r="M42" s="5">
        <f>VLOOKUP($B42,[2]Pivot!$A$5:$R$65,[2]Other!K$1,FALSE)*1000</f>
        <v>45278588000</v>
      </c>
      <c r="N42" s="5">
        <f>VLOOKUP($B42,[2]Pivot!$A$5:$R$65,[2]Other!L$1,FALSE)*1000</f>
        <v>46814769000</v>
      </c>
      <c r="O42" s="5">
        <f>VLOOKUP($B42,[2]Pivot!$A$5:$R$65,[2]Other!M$1,FALSE)*1000</f>
        <v>48584164000</v>
      </c>
      <c r="P42" s="5">
        <f>VLOOKUP($B42,[2]Pivot!$A$5:$R$65,[2]Other!N$1,FALSE)*1000</f>
        <v>49409582000</v>
      </c>
      <c r="Q42" s="5">
        <f>VLOOKUP($B42,[2]Pivot!$A$5:$R$65,[2]Other!O$1,FALSE)*1000</f>
        <v>51532166000</v>
      </c>
    </row>
    <row r="43" spans="1:17" x14ac:dyDescent="0.25">
      <c r="A43" s="3" t="s">
        <v>84</v>
      </c>
      <c r="B43" s="3" t="s">
        <v>85</v>
      </c>
      <c r="C43" s="5">
        <f>VLOOKUP($B43,[2]Pivot!$A$5:$R$65,[2]Other!A$1,FALSE)*1000</f>
        <v>101104226000</v>
      </c>
      <c r="D43" s="5">
        <f>VLOOKUP($B43,[2]Pivot!$A$5:$R$65,[2]Other!B$1,FALSE)*1000</f>
        <v>105040398000</v>
      </c>
      <c r="E43" s="5">
        <f>VLOOKUP($B43,[2]Pivot!$A$5:$R$65,[2]Other!C$1,FALSE)*1000</f>
        <v>107821779000</v>
      </c>
      <c r="F43" s="5">
        <f>VLOOKUP($B43,[2]Pivot!$A$5:$R$65,[2]Other!D$1,FALSE)*1000</f>
        <v>111563641000</v>
      </c>
      <c r="G43" s="5">
        <f>VLOOKUP($B43,[2]Pivot!$A$5:$R$65,[2]Other!E$1,FALSE)*1000</f>
        <v>118167842000</v>
      </c>
      <c r="H43" s="5">
        <f>VLOOKUP($B43,[2]Pivot!$A$5:$R$65,[2]Other!F$1,FALSE)*1000</f>
        <v>125376450000</v>
      </c>
      <c r="I43" s="5">
        <f>VLOOKUP($B43,[2]Pivot!$A$5:$R$65,[2]Other!G$1,FALSE)*1000</f>
        <v>135603725000</v>
      </c>
      <c r="J43" s="5">
        <f>VLOOKUP($B43,[2]Pivot!$A$5:$R$65,[2]Other!H$1,FALSE)*1000</f>
        <v>143796758000</v>
      </c>
      <c r="K43" s="5">
        <f>VLOOKUP($B43,[2]Pivot!$A$5:$R$65,[2]Other!I$1,FALSE)*1000</f>
        <v>150196009000</v>
      </c>
      <c r="L43" s="5">
        <f>VLOOKUP($B43,[2]Pivot!$A$5:$R$65,[2]Other!J$1,FALSE)*1000</f>
        <v>148791236000</v>
      </c>
      <c r="M43" s="5">
        <f>VLOOKUP($B43,[2]Pivot!$A$5:$R$65,[2]Other!K$1,FALSE)*1000</f>
        <v>151466811000</v>
      </c>
      <c r="N43" s="5">
        <f>VLOOKUP($B43,[2]Pivot!$A$5:$R$65,[2]Other!L$1,FALSE)*1000</f>
        <v>159266978000</v>
      </c>
      <c r="O43" s="5">
        <f>VLOOKUP($B43,[2]Pivot!$A$5:$R$65,[2]Other!M$1,FALSE)*1000</f>
        <v>166958682000</v>
      </c>
      <c r="P43" s="5">
        <f>VLOOKUP($B43,[2]Pivot!$A$5:$R$65,[2]Other!N$1,FALSE)*1000</f>
        <v>171088428000</v>
      </c>
      <c r="Q43" s="5">
        <f>VLOOKUP($B43,[2]Pivot!$A$5:$R$65,[2]Other!O$1,FALSE)*1000</f>
        <v>178485001000</v>
      </c>
    </row>
    <row r="44" spans="1:17" x14ac:dyDescent="0.25">
      <c r="A44" s="3" t="s">
        <v>86</v>
      </c>
      <c r="B44" s="3" t="s">
        <v>87</v>
      </c>
      <c r="C44" s="5">
        <f>VLOOKUP($B44,[2]Pivot!$A$5:$R$65,[2]Other!A$1,FALSE)*1000</f>
        <v>20604374000</v>
      </c>
      <c r="D44" s="5">
        <f>VLOOKUP($B44,[2]Pivot!$A$5:$R$65,[2]Other!B$1,FALSE)*1000</f>
        <v>21557031000</v>
      </c>
      <c r="E44" s="5">
        <f>VLOOKUP($B44,[2]Pivot!$A$5:$R$65,[2]Other!C$1,FALSE)*1000</f>
        <v>21746768000</v>
      </c>
      <c r="F44" s="5">
        <f>VLOOKUP($B44,[2]Pivot!$A$5:$R$65,[2]Other!D$1,FALSE)*1000</f>
        <v>23722210000</v>
      </c>
      <c r="G44" s="5">
        <f>VLOOKUP($B44,[2]Pivot!$A$5:$R$65,[2]Other!E$1,FALSE)*1000</f>
        <v>25126239000</v>
      </c>
      <c r="H44" s="5">
        <f>VLOOKUP($B44,[2]Pivot!$A$5:$R$65,[2]Other!F$1,FALSE)*1000</f>
        <v>25939922000</v>
      </c>
      <c r="I44" s="5">
        <f>VLOOKUP($B44,[2]Pivot!$A$5:$R$65,[2]Other!G$1,FALSE)*1000</f>
        <v>26560119000</v>
      </c>
      <c r="J44" s="5">
        <f>VLOOKUP($B44,[2]Pivot!$A$5:$R$65,[2]Other!H$1,FALSE)*1000</f>
        <v>29438571000</v>
      </c>
      <c r="K44" s="5">
        <f>VLOOKUP($B44,[2]Pivot!$A$5:$R$65,[2]Other!I$1,FALSE)*1000</f>
        <v>32255724000</v>
      </c>
      <c r="L44" s="5">
        <f>VLOOKUP($B44,[2]Pivot!$A$5:$R$65,[2]Other!J$1,FALSE)*1000</f>
        <v>31621813000</v>
      </c>
      <c r="M44" s="5">
        <f>VLOOKUP($B44,[2]Pivot!$A$5:$R$65,[2]Other!K$1,FALSE)*1000</f>
        <v>33148886000</v>
      </c>
      <c r="N44" s="5">
        <f>VLOOKUP($B44,[2]Pivot!$A$5:$R$65,[2]Other!L$1,FALSE)*1000</f>
        <v>36607690000</v>
      </c>
      <c r="O44" s="5">
        <f>VLOOKUP($B44,[2]Pivot!$A$5:$R$65,[2]Other!M$1,FALSE)*1000</f>
        <v>38095829000</v>
      </c>
      <c r="P44" s="5">
        <f>VLOOKUP($B44,[2]Pivot!$A$5:$R$65,[2]Other!N$1,FALSE)*1000</f>
        <v>38897143000</v>
      </c>
      <c r="Q44" s="5">
        <f>VLOOKUP($B44,[2]Pivot!$A$5:$R$65,[2]Other!O$1,FALSE)*1000</f>
        <v>39540528000</v>
      </c>
    </row>
    <row r="45" spans="1:17" x14ac:dyDescent="0.25">
      <c r="A45" s="3" t="s">
        <v>88</v>
      </c>
      <c r="B45" s="3" t="s">
        <v>89</v>
      </c>
      <c r="C45" s="5">
        <f>VLOOKUP($B45,[2]Pivot!$A$5:$R$65,[2]Other!A$1,FALSE)*1000</f>
        <v>156755965000</v>
      </c>
      <c r="D45" s="5">
        <f>VLOOKUP($B45,[2]Pivot!$A$5:$R$65,[2]Other!B$1,FALSE)*1000</f>
        <v>161747185000</v>
      </c>
      <c r="E45" s="5">
        <f>VLOOKUP($B45,[2]Pivot!$A$5:$R$65,[2]Other!C$1,FALSE)*1000</f>
        <v>166055874000</v>
      </c>
      <c r="F45" s="5">
        <f>VLOOKUP($B45,[2]Pivot!$A$5:$R$65,[2]Other!D$1,FALSE)*1000</f>
        <v>172660048000</v>
      </c>
      <c r="G45" s="5">
        <f>VLOOKUP($B45,[2]Pivot!$A$5:$R$65,[2]Other!E$1,FALSE)*1000</f>
        <v>182840167000</v>
      </c>
      <c r="H45" s="5">
        <f>VLOOKUP($B45,[2]Pivot!$A$5:$R$65,[2]Other!F$1,FALSE)*1000</f>
        <v>190132837000</v>
      </c>
      <c r="I45" s="5">
        <f>VLOOKUP($B45,[2]Pivot!$A$5:$R$65,[2]Other!G$1,FALSE)*1000</f>
        <v>201689677000</v>
      </c>
      <c r="J45" s="5">
        <f>VLOOKUP($B45,[2]Pivot!$A$5:$R$65,[2]Other!H$1,FALSE)*1000</f>
        <v>211092929000</v>
      </c>
      <c r="K45" s="5">
        <f>VLOOKUP($B45,[2]Pivot!$A$5:$R$65,[2]Other!I$1,FALSE)*1000</f>
        <v>219160153000</v>
      </c>
      <c r="L45" s="5">
        <f>VLOOKUP($B45,[2]Pivot!$A$5:$R$65,[2]Other!J$1,FALSE)*1000</f>
        <v>217175187000</v>
      </c>
      <c r="M45" s="5">
        <f>VLOOKUP($B45,[2]Pivot!$A$5:$R$65,[2]Other!K$1,FALSE)*1000</f>
        <v>225190858000</v>
      </c>
      <c r="N45" s="5">
        <f>VLOOKUP($B45,[2]Pivot!$A$5:$R$65,[2]Other!L$1,FALSE)*1000</f>
        <v>237702857000</v>
      </c>
      <c r="O45" s="5">
        <f>VLOOKUP($B45,[2]Pivot!$A$5:$R$65,[2]Other!M$1,FALSE)*1000</f>
        <v>251752374000</v>
      </c>
      <c r="P45" s="5">
        <f>VLOOKUP($B45,[2]Pivot!$A$5:$R$65,[2]Other!N$1,FALSE)*1000</f>
        <v>256968697000</v>
      </c>
      <c r="Q45" s="5">
        <f>VLOOKUP($B45,[2]Pivot!$A$5:$R$65,[2]Other!O$1,FALSE)*1000</f>
        <v>266260331000</v>
      </c>
    </row>
    <row r="46" spans="1:17" x14ac:dyDescent="0.25">
      <c r="A46" s="3" t="s">
        <v>90</v>
      </c>
      <c r="B46" s="3" t="s">
        <v>91</v>
      </c>
      <c r="C46" s="5">
        <f>VLOOKUP($B46,[2]Pivot!$A$5:$R$65,[2]Other!A$1,FALSE)*1000</f>
        <v>593589129000</v>
      </c>
      <c r="D46" s="5">
        <f>VLOOKUP($B46,[2]Pivot!$A$5:$R$65,[2]Other!B$1,FALSE)*1000</f>
        <v>632900606000</v>
      </c>
      <c r="E46" s="5">
        <f>VLOOKUP($B46,[2]Pivot!$A$5:$R$65,[2]Other!C$1,FALSE)*1000</f>
        <v>636612085000</v>
      </c>
      <c r="F46" s="5">
        <f>VLOOKUP($B46,[2]Pivot!$A$5:$R$65,[2]Other!D$1,FALSE)*1000</f>
        <v>661464027000</v>
      </c>
      <c r="G46" s="5">
        <f>VLOOKUP($B46,[2]Pivot!$A$5:$R$65,[2]Other!E$1,FALSE)*1000</f>
        <v>696017936000</v>
      </c>
      <c r="H46" s="5">
        <f>VLOOKUP($B46,[2]Pivot!$A$5:$R$65,[2]Other!F$1,FALSE)*1000</f>
        <v>756298248000</v>
      </c>
      <c r="I46" s="5">
        <f>VLOOKUP($B46,[2]Pivot!$A$5:$R$65,[2]Other!G$1,FALSE)*1000</f>
        <v>828545645000</v>
      </c>
      <c r="J46" s="5">
        <f>VLOOKUP($B46,[2]Pivot!$A$5:$R$65,[2]Other!H$1,FALSE)*1000</f>
        <v>878517467000</v>
      </c>
      <c r="K46" s="5">
        <f>VLOOKUP($B46,[2]Pivot!$A$5:$R$65,[2]Other!I$1,FALSE)*1000</f>
        <v>963718210000</v>
      </c>
      <c r="L46" s="5">
        <f>VLOOKUP($B46,[2]Pivot!$A$5:$R$65,[2]Other!J$1,FALSE)*1000</f>
        <v>916320932000</v>
      </c>
      <c r="M46" s="5">
        <f>VLOOKUP($B46,[2]Pivot!$A$5:$R$65,[2]Other!K$1,FALSE)*1000</f>
        <v>960969760000</v>
      </c>
      <c r="N46" s="5">
        <f>VLOOKUP($B46,[2]Pivot!$A$5:$R$65,[2]Other!L$1,FALSE)*1000</f>
        <v>1051688464000</v>
      </c>
      <c r="O46" s="5">
        <f>VLOOKUP($B46,[2]Pivot!$A$5:$R$65,[2]Other!M$1,FALSE)*1000</f>
        <v>1127674524000</v>
      </c>
      <c r="P46" s="5">
        <f>VLOOKUP($B46,[2]Pivot!$A$5:$R$65,[2]Other!N$1,FALSE)*1000</f>
        <v>1160078868000</v>
      </c>
      <c r="Q46" s="5">
        <f>VLOOKUP($B46,[2]Pivot!$A$5:$R$65,[2]Other!O$1,FALSE)*1000</f>
        <v>1224547861000</v>
      </c>
    </row>
    <row r="47" spans="1:17" x14ac:dyDescent="0.25">
      <c r="A47" s="3" t="s">
        <v>92</v>
      </c>
      <c r="B47" s="3" t="s">
        <v>93</v>
      </c>
      <c r="C47" s="5">
        <f>VLOOKUP($B47,[2]Pivot!$A$5:$R$65,[2]Other!A$1,FALSE)*1000</f>
        <v>55596240000</v>
      </c>
      <c r="D47" s="5">
        <f>VLOOKUP($B47,[2]Pivot!$A$5:$R$65,[2]Other!B$1,FALSE)*1000</f>
        <v>58698336000</v>
      </c>
      <c r="E47" s="5">
        <f>VLOOKUP($B47,[2]Pivot!$A$5:$R$65,[2]Other!C$1,FALSE)*1000</f>
        <v>60248373000</v>
      </c>
      <c r="F47" s="5">
        <f>VLOOKUP($B47,[2]Pivot!$A$5:$R$65,[2]Other!D$1,FALSE)*1000</f>
        <v>62047145000</v>
      </c>
      <c r="G47" s="5">
        <f>VLOOKUP($B47,[2]Pivot!$A$5:$R$65,[2]Other!E$1,FALSE)*1000</f>
        <v>66120325000</v>
      </c>
      <c r="H47" s="5">
        <f>VLOOKUP($B47,[2]Pivot!$A$5:$R$65,[2]Other!F$1,FALSE)*1000</f>
        <v>72309732000</v>
      </c>
      <c r="I47" s="5">
        <f>VLOOKUP($B47,[2]Pivot!$A$5:$R$65,[2]Other!G$1,FALSE)*1000</f>
        <v>80259885000</v>
      </c>
      <c r="J47" s="5">
        <f>VLOOKUP($B47,[2]Pivot!$A$5:$R$65,[2]Other!H$1,FALSE)*1000</f>
        <v>87347745000</v>
      </c>
      <c r="K47" s="5">
        <f>VLOOKUP($B47,[2]Pivot!$A$5:$R$65,[2]Other!I$1,FALSE)*1000</f>
        <v>91190532000</v>
      </c>
      <c r="L47" s="5">
        <f>VLOOKUP($B47,[2]Pivot!$A$5:$R$65,[2]Other!J$1,FALSE)*1000</f>
        <v>88273445000</v>
      </c>
      <c r="M47" s="5">
        <f>VLOOKUP($B47,[2]Pivot!$A$5:$R$65,[2]Other!K$1,FALSE)*1000</f>
        <v>90021496000</v>
      </c>
      <c r="N47" s="5">
        <f>VLOOKUP($B47,[2]Pivot!$A$5:$R$65,[2]Other!L$1,FALSE)*1000</f>
        <v>96365235000</v>
      </c>
      <c r="O47" s="5">
        <f>VLOOKUP($B47,[2]Pivot!$A$5:$R$65,[2]Other!M$1,FALSE)*1000</f>
        <v>102464241000</v>
      </c>
      <c r="P47" s="5">
        <f>VLOOKUP($B47,[2]Pivot!$A$5:$R$65,[2]Other!N$1,FALSE)*1000</f>
        <v>106288727000</v>
      </c>
      <c r="Q47" s="5">
        <f>VLOOKUP($B47,[2]Pivot!$A$5:$R$65,[2]Other!O$1,FALSE)*1000</f>
        <v>111141189000</v>
      </c>
    </row>
    <row r="48" spans="1:17" x14ac:dyDescent="0.25">
      <c r="A48" s="3" t="s">
        <v>94</v>
      </c>
      <c r="B48" s="3" t="s">
        <v>95</v>
      </c>
      <c r="C48" s="5">
        <f>VLOOKUP($B48,[2]Pivot!$A$5:$R$65,[2]Other!A$1,FALSE)*1000</f>
        <v>17403009000</v>
      </c>
      <c r="D48" s="5">
        <f>VLOOKUP($B48,[2]Pivot!$A$5:$R$65,[2]Other!B$1,FALSE)*1000</f>
        <v>18349846000</v>
      </c>
      <c r="E48" s="5">
        <f>VLOOKUP($B48,[2]Pivot!$A$5:$R$65,[2]Other!C$1,FALSE)*1000</f>
        <v>18798307000</v>
      </c>
      <c r="F48" s="5">
        <f>VLOOKUP($B48,[2]Pivot!$A$5:$R$65,[2]Other!D$1,FALSE)*1000</f>
        <v>19676058000</v>
      </c>
      <c r="G48" s="5">
        <f>VLOOKUP($B48,[2]Pivot!$A$5:$R$65,[2]Other!E$1,FALSE)*1000</f>
        <v>20908377000</v>
      </c>
      <c r="H48" s="5">
        <f>VLOOKUP($B48,[2]Pivot!$A$5:$R$65,[2]Other!F$1,FALSE)*1000</f>
        <v>21446306000</v>
      </c>
      <c r="I48" s="5">
        <f>VLOOKUP($B48,[2]Pivot!$A$5:$R$65,[2]Other!G$1,FALSE)*1000</f>
        <v>22897243000</v>
      </c>
      <c r="J48" s="5">
        <f>VLOOKUP($B48,[2]Pivot!$A$5:$R$65,[2]Other!H$1,FALSE)*1000</f>
        <v>24109284000</v>
      </c>
      <c r="K48" s="5">
        <f>VLOOKUP($B48,[2]Pivot!$A$5:$R$65,[2]Other!I$1,FALSE)*1000</f>
        <v>25051542000</v>
      </c>
      <c r="L48" s="5">
        <f>VLOOKUP($B48,[2]Pivot!$A$5:$R$65,[2]Other!J$1,FALSE)*1000</f>
        <v>24710781000</v>
      </c>
      <c r="M48" s="5">
        <f>VLOOKUP($B48,[2]Pivot!$A$5:$R$65,[2]Other!K$1,FALSE)*1000</f>
        <v>25115662000</v>
      </c>
      <c r="N48" s="5">
        <f>VLOOKUP($B48,[2]Pivot!$A$5:$R$65,[2]Other!L$1,FALSE)*1000</f>
        <v>26911715000</v>
      </c>
      <c r="O48" s="5">
        <f>VLOOKUP($B48,[2]Pivot!$A$5:$R$65,[2]Other!M$1,FALSE)*1000</f>
        <v>27818999000</v>
      </c>
      <c r="P48" s="5">
        <f>VLOOKUP($B48,[2]Pivot!$A$5:$R$65,[2]Other!N$1,FALSE)*1000</f>
        <v>28501222000</v>
      </c>
      <c r="Q48" s="5">
        <f>VLOOKUP($B48,[2]Pivot!$A$5:$R$65,[2]Other!O$1,FALSE)*1000</f>
        <v>29655220000</v>
      </c>
    </row>
    <row r="49" spans="1:17" x14ac:dyDescent="0.25">
      <c r="A49" s="3" t="s">
        <v>96</v>
      </c>
      <c r="B49" s="3" t="s">
        <v>97</v>
      </c>
      <c r="C49" s="5">
        <f>VLOOKUP($B49,[2]Pivot!$A$5:$R$65,[2]Other!A$1,FALSE)*1000</f>
        <v>230606161000</v>
      </c>
      <c r="D49" s="5">
        <f>VLOOKUP($B49,[2]Pivot!$A$5:$R$65,[2]Other!B$1,FALSE)*1000</f>
        <v>242631218000</v>
      </c>
      <c r="E49" s="5">
        <f>VLOOKUP($B49,[2]Pivot!$A$5:$R$65,[2]Other!C$1,FALSE)*1000</f>
        <v>250255873000</v>
      </c>
      <c r="F49" s="5">
        <f>VLOOKUP($B49,[2]Pivot!$A$5:$R$65,[2]Other!D$1,FALSE)*1000</f>
        <v>264709628000</v>
      </c>
      <c r="G49" s="5">
        <f>VLOOKUP($B49,[2]Pivot!$A$5:$R$65,[2]Other!E$1,FALSE)*1000</f>
        <v>282273583000</v>
      </c>
      <c r="H49" s="5">
        <f>VLOOKUP($B49,[2]Pivot!$A$5:$R$65,[2]Other!F$1,FALSE)*1000</f>
        <v>301875741000</v>
      </c>
      <c r="I49" s="5">
        <f>VLOOKUP($B49,[2]Pivot!$A$5:$R$65,[2]Other!G$1,FALSE)*1000</f>
        <v>322950406000</v>
      </c>
      <c r="J49" s="5">
        <f>VLOOKUP($B49,[2]Pivot!$A$5:$R$65,[2]Other!H$1,FALSE)*1000</f>
        <v>340479071000</v>
      </c>
      <c r="K49" s="5">
        <f>VLOOKUP($B49,[2]Pivot!$A$5:$R$65,[2]Other!I$1,FALSE)*1000</f>
        <v>351728244000</v>
      </c>
      <c r="L49" s="5">
        <f>VLOOKUP($B49,[2]Pivot!$A$5:$R$65,[2]Other!J$1,FALSE)*1000</f>
        <v>349182597000</v>
      </c>
      <c r="M49" s="5">
        <f>VLOOKUP($B49,[2]Pivot!$A$5:$R$65,[2]Other!K$1,FALSE)*1000</f>
        <v>359782472000</v>
      </c>
      <c r="N49" s="5">
        <f>VLOOKUP($B49,[2]Pivot!$A$5:$R$65,[2]Other!L$1,FALSE)*1000</f>
        <v>381586969000</v>
      </c>
      <c r="O49" s="5">
        <f>VLOOKUP($B49,[2]Pivot!$A$5:$R$65,[2]Other!M$1,FALSE)*1000</f>
        <v>398811659000</v>
      </c>
      <c r="P49" s="5">
        <f>VLOOKUP($B49,[2]Pivot!$A$5:$R$65,[2]Other!N$1,FALSE)*1000</f>
        <v>403424740000</v>
      </c>
      <c r="Q49" s="5">
        <f>VLOOKUP($B49,[2]Pivot!$A$5:$R$65,[2]Other!O$1,FALSE)*1000</f>
        <v>413897533000</v>
      </c>
    </row>
    <row r="50" spans="1:17" x14ac:dyDescent="0.25">
      <c r="A50" s="3" t="s">
        <v>98</v>
      </c>
      <c r="B50" s="3" t="s">
        <v>99</v>
      </c>
      <c r="C50" s="5">
        <f>VLOOKUP($B50,[2]Pivot!$A$5:$R$65,[2]Other!A$1,FALSE)*1000</f>
        <v>194251014000</v>
      </c>
      <c r="D50" s="5">
        <f>VLOOKUP($B50,[2]Pivot!$A$5:$R$65,[2]Other!B$1,FALSE)*1000</f>
        <v>198872835000</v>
      </c>
      <c r="E50" s="5">
        <f>VLOOKUP($B50,[2]Pivot!$A$5:$R$65,[2]Other!C$1,FALSE)*1000</f>
        <v>203043498000</v>
      </c>
      <c r="F50" s="5">
        <f>VLOOKUP($B50,[2]Pivot!$A$5:$R$65,[2]Other!D$1,FALSE)*1000</f>
        <v>211257491000</v>
      </c>
      <c r="G50" s="5">
        <f>VLOOKUP($B50,[2]Pivot!$A$5:$R$65,[2]Other!E$1,FALSE)*1000</f>
        <v>226688412000</v>
      </c>
      <c r="H50" s="5">
        <f>VLOOKUP($B50,[2]Pivot!$A$5:$R$65,[2]Other!F$1,FALSE)*1000</f>
        <v>235510032000</v>
      </c>
      <c r="I50" s="5">
        <f>VLOOKUP($B50,[2]Pivot!$A$5:$R$65,[2]Other!G$1,FALSE)*1000</f>
        <v>255639739000</v>
      </c>
      <c r="J50" s="5">
        <f>VLOOKUP($B50,[2]Pivot!$A$5:$R$65,[2]Other!H$1,FALSE)*1000</f>
        <v>276741494000</v>
      </c>
      <c r="K50" s="5">
        <f>VLOOKUP($B50,[2]Pivot!$A$5:$R$65,[2]Other!I$1,FALSE)*1000</f>
        <v>289678642000</v>
      </c>
      <c r="L50" s="5">
        <f>VLOOKUP($B50,[2]Pivot!$A$5:$R$65,[2]Other!J$1,FALSE)*1000</f>
        <v>280943954000</v>
      </c>
      <c r="M50" s="5">
        <f>VLOOKUP($B50,[2]Pivot!$A$5:$R$65,[2]Other!K$1,FALSE)*1000</f>
        <v>286862463000</v>
      </c>
      <c r="N50" s="5">
        <f>VLOOKUP($B50,[2]Pivot!$A$5:$R$65,[2]Other!L$1,FALSE)*1000</f>
        <v>303999485000</v>
      </c>
      <c r="O50" s="5">
        <f>VLOOKUP($B50,[2]Pivot!$A$5:$R$65,[2]Other!M$1,FALSE)*1000</f>
        <v>324458394000</v>
      </c>
      <c r="P50" s="5">
        <f>VLOOKUP($B50,[2]Pivot!$A$5:$R$65,[2]Other!N$1,FALSE)*1000</f>
        <v>332654857000</v>
      </c>
      <c r="Q50" s="5">
        <f>VLOOKUP($B50,[2]Pivot!$A$5:$R$65,[2]Other!O$1,FALSE)*1000</f>
        <v>350130036000</v>
      </c>
    </row>
    <row r="51" spans="1:17" x14ac:dyDescent="0.25">
      <c r="A51" s="3" t="s">
        <v>100</v>
      </c>
      <c r="B51" s="3" t="s">
        <v>101</v>
      </c>
      <c r="C51" s="5">
        <f>VLOOKUP($B51,[2]Pivot!$A$5:$R$65,[2]Other!A$1,FALSE)*1000</f>
        <v>39927254000</v>
      </c>
      <c r="D51" s="5">
        <f>VLOOKUP($B51,[2]Pivot!$A$5:$R$65,[2]Other!B$1,FALSE)*1000</f>
        <v>41960800000</v>
      </c>
      <c r="E51" s="5">
        <f>VLOOKUP($B51,[2]Pivot!$A$5:$R$65,[2]Other!C$1,FALSE)*1000</f>
        <v>43712194000</v>
      </c>
      <c r="F51" s="5">
        <f>VLOOKUP($B51,[2]Pivot!$A$5:$R$65,[2]Other!D$1,FALSE)*1000</f>
        <v>44802084000</v>
      </c>
      <c r="G51" s="5">
        <f>VLOOKUP($B51,[2]Pivot!$A$5:$R$65,[2]Other!E$1,FALSE)*1000</f>
        <v>46384074000</v>
      </c>
      <c r="H51" s="5">
        <f>VLOOKUP($B51,[2]Pivot!$A$5:$R$65,[2]Other!F$1,FALSE)*1000</f>
        <v>48087773000</v>
      </c>
      <c r="I51" s="5">
        <f>VLOOKUP($B51,[2]Pivot!$A$5:$R$65,[2]Other!G$1,FALSE)*1000</f>
        <v>51653779000</v>
      </c>
      <c r="J51" s="5">
        <f>VLOOKUP($B51,[2]Pivot!$A$5:$R$65,[2]Other!H$1,FALSE)*1000</f>
        <v>53603638000</v>
      </c>
      <c r="K51" s="5">
        <f>VLOOKUP($B51,[2]Pivot!$A$5:$R$65,[2]Other!I$1,FALSE)*1000</f>
        <v>57048009000</v>
      </c>
      <c r="L51" s="5">
        <f>VLOOKUP($B51,[2]Pivot!$A$5:$R$65,[2]Other!J$1,FALSE)*1000</f>
        <v>57759923000</v>
      </c>
      <c r="M51" s="5">
        <f>VLOOKUP($B51,[2]Pivot!$A$5:$R$65,[2]Other!K$1,FALSE)*1000</f>
        <v>58958749000</v>
      </c>
      <c r="N51" s="5">
        <f>VLOOKUP($B51,[2]Pivot!$A$5:$R$65,[2]Other!L$1,FALSE)*1000</f>
        <v>62990103000</v>
      </c>
      <c r="O51" s="5">
        <f>VLOOKUP($B51,[2]Pivot!$A$5:$R$65,[2]Other!M$1,FALSE)*1000</f>
        <v>65244567000</v>
      </c>
      <c r="P51" s="5">
        <f>VLOOKUP($B51,[2]Pivot!$A$5:$R$65,[2]Other!N$1,FALSE)*1000</f>
        <v>65888889000</v>
      </c>
      <c r="Q51" s="5">
        <f>VLOOKUP($B51,[2]Pivot!$A$5:$R$65,[2]Other!O$1,FALSE)*1000</f>
        <v>67804094000</v>
      </c>
    </row>
    <row r="52" spans="1:17" x14ac:dyDescent="0.25">
      <c r="A52" s="3" t="s">
        <v>102</v>
      </c>
      <c r="B52" s="3" t="s">
        <v>103</v>
      </c>
      <c r="C52" s="5">
        <f>VLOOKUP($B52,[2]Pivot!$A$5:$R$65,[2]Other!A$1,FALSE)*1000</f>
        <v>157907304000</v>
      </c>
      <c r="D52" s="5">
        <f>VLOOKUP($B52,[2]Pivot!$A$5:$R$65,[2]Other!B$1,FALSE)*1000</f>
        <v>164764599000</v>
      </c>
      <c r="E52" s="5">
        <f>VLOOKUP($B52,[2]Pivot!$A$5:$R$65,[2]Other!C$1,FALSE)*1000</f>
        <v>169407371000</v>
      </c>
      <c r="F52" s="5">
        <f>VLOOKUP($B52,[2]Pivot!$A$5:$R$65,[2]Other!D$1,FALSE)*1000</f>
        <v>175300657000</v>
      </c>
      <c r="G52" s="5">
        <f>VLOOKUP($B52,[2]Pivot!$A$5:$R$65,[2]Other!E$1,FALSE)*1000</f>
        <v>184129032000</v>
      </c>
      <c r="H52" s="5">
        <f>VLOOKUP($B52,[2]Pivot!$A$5:$R$65,[2]Other!F$1,FALSE)*1000</f>
        <v>190598441000</v>
      </c>
      <c r="I52" s="5">
        <f>VLOOKUP($B52,[2]Pivot!$A$5:$R$65,[2]Other!G$1,FALSE)*1000</f>
        <v>202367424000</v>
      </c>
      <c r="J52" s="5">
        <f>VLOOKUP($B52,[2]Pivot!$A$5:$R$65,[2]Other!H$1,FALSE)*1000</f>
        <v>211383868000</v>
      </c>
      <c r="K52" s="5">
        <f>VLOOKUP($B52,[2]Pivot!$A$5:$R$65,[2]Other!I$1,FALSE)*1000</f>
        <v>218495288000</v>
      </c>
      <c r="L52" s="5">
        <f>VLOOKUP($B52,[2]Pivot!$A$5:$R$65,[2]Other!J$1,FALSE)*1000</f>
        <v>217583836000</v>
      </c>
      <c r="M52" s="5">
        <f>VLOOKUP($B52,[2]Pivot!$A$5:$R$65,[2]Other!K$1,FALSE)*1000</f>
        <v>220327136000</v>
      </c>
      <c r="N52" s="5">
        <f>VLOOKUP($B52,[2]Pivot!$A$5:$R$65,[2]Other!L$1,FALSE)*1000</f>
        <v>232803328000</v>
      </c>
      <c r="O52" s="5">
        <f>VLOOKUP($B52,[2]Pivot!$A$5:$R$65,[2]Other!M$1,FALSE)*1000</f>
        <v>243147894000</v>
      </c>
      <c r="P52" s="5">
        <f>VLOOKUP($B52,[2]Pivot!$A$5:$R$65,[2]Other!N$1,FALSE)*1000</f>
        <v>248335453000</v>
      </c>
      <c r="Q52" s="5">
        <f>VLOOKUP($B52,[2]Pivot!$A$5:$R$65,[2]Other!O$1,FALSE)*1000</f>
        <v>256699203000</v>
      </c>
    </row>
    <row r="53" spans="1:17" x14ac:dyDescent="0.25">
      <c r="A53" s="3" t="s">
        <v>104</v>
      </c>
      <c r="B53" s="3" t="s">
        <v>105</v>
      </c>
      <c r="C53" s="5">
        <f>VLOOKUP($B53,[2]Pivot!$A$5:$R$65,[2]Other!A$1,FALSE)*1000</f>
        <v>14300152000</v>
      </c>
      <c r="D53" s="5">
        <f>VLOOKUP($B53,[2]Pivot!$A$5:$R$65,[2]Other!B$1,FALSE)*1000</f>
        <v>15187576000</v>
      </c>
      <c r="E53" s="5">
        <f>VLOOKUP($B53,[2]Pivot!$A$5:$R$65,[2]Other!C$1,FALSE)*1000</f>
        <v>15680543000</v>
      </c>
      <c r="F53" s="5">
        <f>VLOOKUP($B53,[2]Pivot!$A$5:$R$65,[2]Other!D$1,FALSE)*1000</f>
        <v>16779577000</v>
      </c>
      <c r="G53" s="5">
        <f>VLOOKUP($B53,[2]Pivot!$A$5:$R$65,[2]Other!E$1,FALSE)*1000</f>
        <v>18152577000</v>
      </c>
      <c r="H53" s="5">
        <f>VLOOKUP($B53,[2]Pivot!$A$5:$R$65,[2]Other!F$1,FALSE)*1000</f>
        <v>20146207000</v>
      </c>
      <c r="I53" s="5">
        <f>VLOOKUP($B53,[2]Pivot!$A$5:$R$65,[2]Other!G$1,FALSE)*1000</f>
        <v>23176995000</v>
      </c>
      <c r="J53" s="5">
        <f>VLOOKUP($B53,[2]Pivot!$A$5:$R$65,[2]Other!H$1,FALSE)*1000</f>
        <v>24481059000</v>
      </c>
      <c r="K53" s="5">
        <f>VLOOKUP($B53,[2]Pivot!$A$5:$R$65,[2]Other!I$1,FALSE)*1000</f>
        <v>26778027000</v>
      </c>
      <c r="L53" s="5">
        <f>VLOOKUP($B53,[2]Pivot!$A$5:$R$65,[2]Other!J$1,FALSE)*1000</f>
        <v>24346760000</v>
      </c>
      <c r="M53" s="5">
        <f>VLOOKUP($B53,[2]Pivot!$A$5:$R$65,[2]Other!K$1,FALSE)*1000</f>
        <v>25403827000</v>
      </c>
      <c r="N53" s="5">
        <f>VLOOKUP($B53,[2]Pivot!$A$5:$R$65,[2]Other!L$1,FALSE)*1000</f>
        <v>27946376000</v>
      </c>
      <c r="O53" s="5">
        <f>VLOOKUP($B53,[2]Pivot!$A$5:$R$65,[2]Other!M$1,FALSE)*1000</f>
        <v>30255128000</v>
      </c>
      <c r="P53" s="5">
        <f>VLOOKUP($B53,[2]Pivot!$A$5:$R$65,[2]Other!N$1,FALSE)*1000</f>
        <v>30779416000</v>
      </c>
      <c r="Q53" s="5">
        <f>VLOOKUP($B53,[2]Pivot!$A$5:$R$65,[2]Other!O$1,FALSE)*1000</f>
        <v>32017573000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C3" sqref="C3"/>
    </sheetView>
  </sheetViews>
  <sheetFormatPr defaultRowHeight="12.75" x14ac:dyDescent="0.2"/>
  <cols>
    <col min="2" max="2" width="23.5703125" bestFit="1" customWidth="1"/>
    <col min="3" max="3" width="21.42578125" bestFit="1" customWidth="1"/>
  </cols>
  <sheetData>
    <row r="1" spans="1:17" ht="14.25" x14ac:dyDescent="0.2">
      <c r="A1" s="1" t="s">
        <v>0</v>
      </c>
      <c r="B1" s="1" t="s">
        <v>1</v>
      </c>
      <c r="C1">
        <v>2000</v>
      </c>
      <c r="D1">
        <f>C1+1</f>
        <v>2001</v>
      </c>
      <c r="E1">
        <f t="shared" ref="E1:O1" si="0">D1+1</f>
        <v>2002</v>
      </c>
      <c r="F1">
        <f t="shared" si="0"/>
        <v>2003</v>
      </c>
      <c r="G1">
        <f t="shared" si="0"/>
        <v>2004</v>
      </c>
      <c r="H1">
        <f t="shared" si="0"/>
        <v>2005</v>
      </c>
      <c r="I1">
        <f t="shared" si="0"/>
        <v>2006</v>
      </c>
      <c r="J1">
        <f t="shared" si="0"/>
        <v>2007</v>
      </c>
      <c r="K1">
        <f t="shared" si="0"/>
        <v>2008</v>
      </c>
      <c r="L1">
        <f t="shared" si="0"/>
        <v>2009</v>
      </c>
      <c r="M1">
        <f t="shared" si="0"/>
        <v>2010</v>
      </c>
      <c r="N1">
        <f t="shared" si="0"/>
        <v>2011</v>
      </c>
      <c r="O1">
        <f t="shared" si="0"/>
        <v>2012</v>
      </c>
    </row>
    <row r="2" spans="1:17" ht="14.25" x14ac:dyDescent="0.2">
      <c r="A2" s="1" t="s">
        <v>2</v>
      </c>
      <c r="B2" s="1" t="s">
        <v>110</v>
      </c>
      <c r="C2" s="2">
        <v>11622880620000.002</v>
      </c>
      <c r="D2" s="2">
        <v>11789204617000.002</v>
      </c>
      <c r="E2" s="2">
        <v>12032472624000</v>
      </c>
      <c r="F2" s="2">
        <v>12635557724000</v>
      </c>
      <c r="G2" s="2">
        <v>13612965215000</v>
      </c>
      <c r="H2" s="2">
        <v>14726546399000</v>
      </c>
      <c r="I2" s="2">
        <v>15820741222000</v>
      </c>
      <c r="J2" s="2">
        <v>16740550943999.998</v>
      </c>
      <c r="K2" s="2">
        <v>16577718219999.998</v>
      </c>
      <c r="L2" s="2">
        <v>15816534236000</v>
      </c>
      <c r="M2" s="2">
        <v>16415218270000.002</v>
      </c>
      <c r="N2" s="2">
        <v>17241674037000</v>
      </c>
      <c r="O2" s="2">
        <v>18292915406999.996</v>
      </c>
      <c r="Q2" t="s">
        <v>106</v>
      </c>
    </row>
    <row r="3" spans="1:17" ht="14.25" x14ac:dyDescent="0.2">
      <c r="A3" s="3" t="s">
        <v>2</v>
      </c>
      <c r="B3" s="3" t="s">
        <v>111</v>
      </c>
      <c r="C3" s="5">
        <v>10225879000000</v>
      </c>
      <c r="D3" s="5">
        <v>10562041000000</v>
      </c>
      <c r="E3" s="5">
        <v>10916911000000</v>
      </c>
      <c r="F3" s="5">
        <v>11446549000000</v>
      </c>
      <c r="G3" s="5">
        <v>12206995000000</v>
      </c>
      <c r="H3" s="5">
        <v>13022458000000</v>
      </c>
      <c r="I3" s="5">
        <v>13781347000000</v>
      </c>
      <c r="J3" s="5">
        <v>14399635000000</v>
      </c>
      <c r="K3" s="5">
        <v>14635348000000</v>
      </c>
      <c r="L3" s="5">
        <v>14329566000000</v>
      </c>
      <c r="M3" s="5">
        <v>14869544000000</v>
      </c>
      <c r="N3" s="5">
        <v>15416873000000</v>
      </c>
      <c r="O3" s="5">
        <v>16060678000000</v>
      </c>
      <c r="Q3" t="s">
        <v>107</v>
      </c>
    </row>
    <row r="4" spans="1:17" ht="14.25" x14ac:dyDescent="0.2">
      <c r="A4" s="3" t="s">
        <v>2</v>
      </c>
      <c r="B4" s="3" t="s">
        <v>108</v>
      </c>
      <c r="C4" s="5">
        <v>8630550000000</v>
      </c>
      <c r="D4" s="5">
        <v>8983398000000</v>
      </c>
      <c r="E4" s="5">
        <v>9146428000000</v>
      </c>
      <c r="F4" s="5">
        <v>9479763000000</v>
      </c>
      <c r="G4" s="5">
        <v>10043231000000</v>
      </c>
      <c r="H4" s="5">
        <v>10605595000000</v>
      </c>
      <c r="I4" s="5">
        <v>11376405000000</v>
      </c>
      <c r="J4" s="5">
        <v>11990104000000</v>
      </c>
      <c r="K4" s="5">
        <v>12429234000000</v>
      </c>
      <c r="L4" s="5">
        <v>12080223000000</v>
      </c>
      <c r="M4" s="5">
        <v>12417659000000</v>
      </c>
      <c r="N4" s="5">
        <v>13189935000000</v>
      </c>
      <c r="O4" s="5">
        <v>13873161000000</v>
      </c>
      <c r="Q4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G17" sqref="G17"/>
    </sheetView>
  </sheetViews>
  <sheetFormatPr defaultRowHeight="12.75" x14ac:dyDescent="0.2"/>
  <cols>
    <col min="2" max="2" width="19.140625" bestFit="1" customWidth="1"/>
    <col min="3" max="5" width="21.42578125" bestFit="1" customWidth="1"/>
  </cols>
  <sheetData>
    <row r="1" spans="1:5" ht="14.25" x14ac:dyDescent="0.2">
      <c r="A1" s="3" t="s">
        <v>0</v>
      </c>
      <c r="B1" s="3" t="s">
        <v>1</v>
      </c>
      <c r="C1" t="s">
        <v>107</v>
      </c>
      <c r="D1" t="s">
        <v>112</v>
      </c>
      <c r="E1" t="s">
        <v>108</v>
      </c>
    </row>
    <row r="2" spans="1:5" ht="14.25" x14ac:dyDescent="0.2">
      <c r="A2" s="3" t="s">
        <v>2</v>
      </c>
      <c r="B2" s="3" t="s">
        <v>3</v>
      </c>
      <c r="C2" s="2">
        <v>16060678000000</v>
      </c>
      <c r="D2" s="2">
        <v>18292915407000</v>
      </c>
      <c r="E2" s="2">
        <v>13873161000000</v>
      </c>
    </row>
    <row r="3" spans="1:5" ht="14.25" x14ac:dyDescent="0.2">
      <c r="A3" s="3" t="s">
        <v>12</v>
      </c>
      <c r="B3" s="3" t="s">
        <v>13</v>
      </c>
      <c r="C3" s="2">
        <v>2125135000000</v>
      </c>
      <c r="D3" s="2">
        <v>2355333034999.9995</v>
      </c>
      <c r="E3" s="2">
        <v>1805193769000</v>
      </c>
    </row>
    <row r="4" spans="1:5" ht="14.25" x14ac:dyDescent="0.2">
      <c r="A4" s="3" t="s">
        <v>90</v>
      </c>
      <c r="B4" s="3" t="s">
        <v>91</v>
      </c>
      <c r="C4" s="2">
        <v>1449330000000</v>
      </c>
      <c r="D4" s="2">
        <v>1604107951000.0002</v>
      </c>
      <c r="E4" s="2">
        <v>1127674524000</v>
      </c>
    </row>
    <row r="5" spans="1:5" ht="14.25" x14ac:dyDescent="0.2">
      <c r="A5" s="3" t="s">
        <v>68</v>
      </c>
      <c r="B5" s="3" t="s">
        <v>69</v>
      </c>
      <c r="C5" s="2">
        <v>1302527000000</v>
      </c>
      <c r="D5" s="2">
        <v>1461177906000</v>
      </c>
      <c r="E5" s="2">
        <v>1059053137000</v>
      </c>
    </row>
    <row r="6" spans="1:5" ht="14.25" x14ac:dyDescent="0.2">
      <c r="A6" s="3" t="s">
        <v>22</v>
      </c>
      <c r="B6" s="3" t="s">
        <v>23</v>
      </c>
      <c r="C6" s="2">
        <v>766259000000</v>
      </c>
      <c r="D6" s="2">
        <v>965880720000</v>
      </c>
      <c r="E6" s="2">
        <v>792950493000</v>
      </c>
    </row>
    <row r="7" spans="1:5" ht="14.25" x14ac:dyDescent="0.2">
      <c r="A7" s="3" t="s">
        <v>30</v>
      </c>
      <c r="B7" s="3" t="s">
        <v>31</v>
      </c>
      <c r="C7" s="2">
        <v>710348000000</v>
      </c>
      <c r="D7" s="2">
        <v>792589300999.99988</v>
      </c>
      <c r="E7" s="2">
        <v>592056538000</v>
      </c>
    </row>
    <row r="8" spans="1:5" ht="14.25" x14ac:dyDescent="0.2">
      <c r="A8" s="3" t="s">
        <v>80</v>
      </c>
      <c r="B8" s="3" t="s">
        <v>81</v>
      </c>
      <c r="C8" s="2">
        <v>619417000000</v>
      </c>
      <c r="D8" s="2">
        <v>721127692000.00012</v>
      </c>
      <c r="E8" s="2">
        <v>581771707000</v>
      </c>
    </row>
    <row r="9" spans="1:5" ht="14.25" x14ac:dyDescent="0.2">
      <c r="A9" s="3" t="s">
        <v>74</v>
      </c>
      <c r="B9" s="3" t="s">
        <v>75</v>
      </c>
      <c r="C9" s="2">
        <v>542097000000</v>
      </c>
      <c r="D9" s="2">
        <v>605383799000.00012</v>
      </c>
      <c r="E9" s="2">
        <v>464780129000</v>
      </c>
    </row>
    <row r="10" spans="1:5" ht="14.25" x14ac:dyDescent="0.2">
      <c r="A10" s="3" t="s">
        <v>64</v>
      </c>
      <c r="B10" s="3" t="s">
        <v>65</v>
      </c>
      <c r="C10" s="2">
        <v>523275000000</v>
      </c>
      <c r="D10" s="2">
        <v>648135458000.00012</v>
      </c>
      <c r="E10" s="2">
        <v>487127416000</v>
      </c>
    </row>
    <row r="11" spans="1:5" ht="14.25" x14ac:dyDescent="0.2">
      <c r="A11" s="3" t="s">
        <v>70</v>
      </c>
      <c r="B11" s="3" t="s">
        <v>71</v>
      </c>
      <c r="C11" s="2">
        <v>445720000000</v>
      </c>
      <c r="D11" s="2">
        <v>494526594000</v>
      </c>
      <c r="E11" s="2">
        <v>375683370000</v>
      </c>
    </row>
    <row r="12" spans="1:5" ht="14.25" x14ac:dyDescent="0.2">
      <c r="A12" s="3" t="s">
        <v>96</v>
      </c>
      <c r="B12" s="3" t="s">
        <v>97</v>
      </c>
      <c r="C12" s="2">
        <v>444617000000</v>
      </c>
      <c r="D12" s="2">
        <v>527091325000.00012</v>
      </c>
      <c r="E12" s="2">
        <v>398811659000</v>
      </c>
    </row>
    <row r="13" spans="1:5" ht="14.25" x14ac:dyDescent="0.2">
      <c r="A13" s="3" t="s">
        <v>24</v>
      </c>
      <c r="B13" s="3" t="s">
        <v>25</v>
      </c>
      <c r="C13" s="2">
        <v>438801000000</v>
      </c>
      <c r="D13" s="2">
        <v>484700205000</v>
      </c>
      <c r="E13" s="2">
        <v>369149416000</v>
      </c>
    </row>
    <row r="14" spans="1:5" ht="14.25" x14ac:dyDescent="0.2">
      <c r="A14" s="3" t="s">
        <v>46</v>
      </c>
      <c r="B14" s="3" t="s">
        <v>47</v>
      </c>
      <c r="C14" s="2">
        <v>428350000000</v>
      </c>
      <c r="D14" s="2">
        <v>490681545000</v>
      </c>
      <c r="E14" s="2">
        <v>376874198000</v>
      </c>
    </row>
    <row r="15" spans="1:5" ht="14.25" x14ac:dyDescent="0.2">
      <c r="A15" s="3" t="s">
        <v>48</v>
      </c>
      <c r="B15" s="3" t="s">
        <v>49</v>
      </c>
      <c r="C15" s="2">
        <v>415145000000</v>
      </c>
      <c r="D15" s="2">
        <v>466755034000</v>
      </c>
      <c r="E15" s="2">
        <v>381314253000</v>
      </c>
    </row>
    <row r="16" spans="1:5" ht="14.25" x14ac:dyDescent="0.2">
      <c r="A16" s="3" t="s">
        <v>98</v>
      </c>
      <c r="B16" s="3" t="s">
        <v>99</v>
      </c>
      <c r="C16" s="2">
        <v>390643000000</v>
      </c>
      <c r="D16" s="2">
        <v>442354682999.99994</v>
      </c>
      <c r="E16" s="2">
        <v>324458394000</v>
      </c>
    </row>
    <row r="17" spans="1:5" ht="14.25" x14ac:dyDescent="0.2">
      <c r="A17" s="3" t="s">
        <v>44</v>
      </c>
      <c r="B17" s="3" t="s">
        <v>45</v>
      </c>
      <c r="C17" s="2">
        <v>330518000000</v>
      </c>
      <c r="D17" s="2">
        <v>421975663000</v>
      </c>
      <c r="E17" s="2">
        <v>315775620000</v>
      </c>
    </row>
    <row r="18" spans="1:5" ht="14.25" x14ac:dyDescent="0.2">
      <c r="A18" s="3" t="s">
        <v>32</v>
      </c>
      <c r="B18" s="3" t="s">
        <v>33</v>
      </c>
      <c r="C18" s="2">
        <v>300304000000</v>
      </c>
      <c r="D18" s="2">
        <v>343883952999.99994</v>
      </c>
      <c r="E18" s="2">
        <v>249326268000</v>
      </c>
    </row>
    <row r="19" spans="1:5" ht="14.25" x14ac:dyDescent="0.2">
      <c r="A19" s="3" t="s">
        <v>50</v>
      </c>
      <c r="B19" s="3" t="s">
        <v>51</v>
      </c>
      <c r="C19" s="2">
        <v>295716000000</v>
      </c>
      <c r="D19" s="2">
        <v>329925602999.99994</v>
      </c>
      <c r="E19" s="2">
        <v>254870154000</v>
      </c>
    </row>
    <row r="20" spans="1:5" ht="14.25" x14ac:dyDescent="0.2">
      <c r="A20" s="3" t="s">
        <v>88</v>
      </c>
      <c r="B20" s="3" t="s">
        <v>89</v>
      </c>
      <c r="C20" s="2">
        <v>280169000000</v>
      </c>
      <c r="D20" s="2">
        <v>311195975000</v>
      </c>
      <c r="E20" s="2">
        <v>251752374000</v>
      </c>
    </row>
    <row r="21" spans="1:5" ht="14.25" x14ac:dyDescent="0.2">
      <c r="A21" s="3" t="s">
        <v>14</v>
      </c>
      <c r="B21" s="3" t="s">
        <v>15</v>
      </c>
      <c r="C21" s="2">
        <v>276816000000</v>
      </c>
      <c r="D21" s="2">
        <v>314812858000</v>
      </c>
      <c r="E21" s="2">
        <v>240349703000</v>
      </c>
    </row>
    <row r="22" spans="1:5" ht="14.25" x14ac:dyDescent="0.2">
      <c r="A22" s="3" t="s">
        <v>102</v>
      </c>
      <c r="B22" s="3" t="s">
        <v>103</v>
      </c>
      <c r="C22" s="2">
        <v>273091000000</v>
      </c>
      <c r="D22" s="2">
        <v>307486540000</v>
      </c>
      <c r="E22" s="2">
        <v>243147894000</v>
      </c>
    </row>
    <row r="23" spans="1:5" ht="14.25" x14ac:dyDescent="0.2">
      <c r="A23" s="3" t="s">
        <v>8</v>
      </c>
      <c r="B23" s="3" t="s">
        <v>9</v>
      </c>
      <c r="C23" s="2">
        <v>267493000000</v>
      </c>
      <c r="D23" s="2">
        <v>304117516000.00006</v>
      </c>
      <c r="E23" s="2">
        <v>239929270000</v>
      </c>
    </row>
    <row r="24" spans="1:5" ht="14.25" x14ac:dyDescent="0.2">
      <c r="A24" s="3" t="s">
        <v>54</v>
      </c>
      <c r="B24" s="3" t="s">
        <v>55</v>
      </c>
      <c r="C24" s="2">
        <v>266672000000</v>
      </c>
      <c r="D24" s="2">
        <v>306578564000</v>
      </c>
      <c r="E24" s="2">
        <v>240578337000</v>
      </c>
    </row>
    <row r="25" spans="1:5" ht="14.25" x14ac:dyDescent="0.2">
      <c r="A25" s="3" t="s">
        <v>40</v>
      </c>
      <c r="B25" s="3" t="s">
        <v>41</v>
      </c>
      <c r="C25" s="2">
        <v>250689000000</v>
      </c>
      <c r="D25" s="2">
        <v>268239434999.99997</v>
      </c>
      <c r="E25" s="2">
        <v>186923116000</v>
      </c>
    </row>
    <row r="26" spans="1:5" ht="14.25" x14ac:dyDescent="0.2">
      <c r="A26" s="3" t="s">
        <v>16</v>
      </c>
      <c r="B26" s="3" t="s">
        <v>17</v>
      </c>
      <c r="C26" s="2">
        <v>239878000000</v>
      </c>
      <c r="D26" s="2">
        <v>295727810000</v>
      </c>
      <c r="E26" s="2">
        <v>216308449000</v>
      </c>
    </row>
    <row r="27" spans="1:5" ht="14.25" x14ac:dyDescent="0.2">
      <c r="A27" s="3" t="s">
        <v>78</v>
      </c>
      <c r="B27" s="3" t="s">
        <v>79</v>
      </c>
      <c r="C27" s="2">
        <v>203352000000</v>
      </c>
      <c r="D27" s="2">
        <v>231657032999.99997</v>
      </c>
      <c r="E27" s="2">
        <v>153097493000</v>
      </c>
    </row>
    <row r="28" spans="1:5" ht="14.25" x14ac:dyDescent="0.2">
      <c r="A28" s="3" t="s">
        <v>4</v>
      </c>
      <c r="B28" s="3" t="s">
        <v>5</v>
      </c>
      <c r="C28" s="2">
        <v>186960000000</v>
      </c>
      <c r="D28" s="2">
        <v>215901197000.00006</v>
      </c>
      <c r="E28" s="2">
        <v>173149657000</v>
      </c>
    </row>
    <row r="29" spans="1:5" ht="14.25" x14ac:dyDescent="0.2">
      <c r="A29" s="3" t="s">
        <v>38</v>
      </c>
      <c r="B29" s="3" t="s">
        <v>39</v>
      </c>
      <c r="C29" s="2">
        <v>178682000000</v>
      </c>
      <c r="D29" s="2">
        <v>200098149000</v>
      </c>
      <c r="E29" s="2">
        <v>157043042000</v>
      </c>
    </row>
    <row r="30" spans="1:5" ht="14.25" x14ac:dyDescent="0.2">
      <c r="A30" s="3" t="s">
        <v>84</v>
      </c>
      <c r="B30" s="3" t="s">
        <v>85</v>
      </c>
      <c r="C30" s="2">
        <v>176320000000</v>
      </c>
      <c r="D30" s="2">
        <v>204271675000.00003</v>
      </c>
      <c r="E30" s="2">
        <v>166958682000</v>
      </c>
    </row>
    <row r="31" spans="1:5" ht="14.25" x14ac:dyDescent="0.2">
      <c r="A31" s="3" t="s">
        <v>76</v>
      </c>
      <c r="B31" s="3" t="s">
        <v>77</v>
      </c>
      <c r="C31" s="2">
        <v>169346000000</v>
      </c>
      <c r="D31" s="2">
        <v>195248570000.00003</v>
      </c>
      <c r="E31" s="2">
        <v>157970566000</v>
      </c>
    </row>
    <row r="32" spans="1:5" ht="14.25" x14ac:dyDescent="0.2">
      <c r="A32" s="3" t="s">
        <v>34</v>
      </c>
      <c r="B32" s="3" t="s">
        <v>35</v>
      </c>
      <c r="C32" s="2">
        <v>159660000000</v>
      </c>
      <c r="D32" s="2">
        <v>176688545000</v>
      </c>
      <c r="E32" s="2">
        <v>135345650000</v>
      </c>
    </row>
    <row r="33" spans="1:5" ht="14.25" x14ac:dyDescent="0.2">
      <c r="A33" s="3" t="s">
        <v>36</v>
      </c>
      <c r="B33" s="3" t="s">
        <v>37</v>
      </c>
      <c r="C33" s="2">
        <v>140441000000</v>
      </c>
      <c r="D33" s="2">
        <v>163556801999.99997</v>
      </c>
      <c r="E33" s="2">
        <v>125167639000</v>
      </c>
    </row>
    <row r="34" spans="1:5" ht="14.25" x14ac:dyDescent="0.2">
      <c r="A34" s="3" t="s">
        <v>92</v>
      </c>
      <c r="B34" s="3" t="s">
        <v>93</v>
      </c>
      <c r="C34" s="2">
        <v>128050000000</v>
      </c>
      <c r="D34" s="2">
        <v>146968203000</v>
      </c>
      <c r="E34" s="2">
        <v>102464241000</v>
      </c>
    </row>
    <row r="35" spans="1:5" ht="14.25" x14ac:dyDescent="0.2">
      <c r="A35" s="3" t="s">
        <v>60</v>
      </c>
      <c r="B35" s="3" t="s">
        <v>61</v>
      </c>
      <c r="C35" s="2">
        <v>124938000000</v>
      </c>
      <c r="D35" s="2">
        <v>149361126000</v>
      </c>
      <c r="E35" s="2">
        <v>108049602000</v>
      </c>
    </row>
    <row r="36" spans="1:5" ht="14.25" x14ac:dyDescent="0.2">
      <c r="A36" s="3" t="s">
        <v>10</v>
      </c>
      <c r="B36" s="3" t="s">
        <v>11</v>
      </c>
      <c r="C36" s="2">
        <v>114090000000</v>
      </c>
      <c r="D36" s="2">
        <v>137074252000</v>
      </c>
      <c r="E36" s="2">
        <v>107443010000</v>
      </c>
    </row>
    <row r="37" spans="1:5" ht="14.25" x14ac:dyDescent="0.2">
      <c r="A37" s="3" t="s">
        <v>20</v>
      </c>
      <c r="B37" s="3" t="s">
        <v>21</v>
      </c>
      <c r="C37" s="2">
        <v>109937000000</v>
      </c>
      <c r="D37" s="2">
        <v>71600255999.999985</v>
      </c>
      <c r="E37" s="2">
        <v>48108756000</v>
      </c>
    </row>
    <row r="38" spans="1:5" ht="14.25" x14ac:dyDescent="0.2">
      <c r="A38" s="3" t="s">
        <v>52</v>
      </c>
      <c r="B38" s="3" t="s">
        <v>53</v>
      </c>
      <c r="C38" s="2">
        <v>103414000000</v>
      </c>
      <c r="D38" s="2">
        <v>118692071000</v>
      </c>
      <c r="E38" s="2">
        <v>99885857000</v>
      </c>
    </row>
    <row r="39" spans="1:5" ht="14.25" x14ac:dyDescent="0.2">
      <c r="A39" s="3" t="s">
        <v>58</v>
      </c>
      <c r="B39" s="3" t="s">
        <v>59</v>
      </c>
      <c r="C39" s="2">
        <v>102823000000</v>
      </c>
      <c r="D39" s="2">
        <v>115686467000</v>
      </c>
      <c r="E39" s="2">
        <v>85187389000</v>
      </c>
    </row>
    <row r="40" spans="1:5" ht="14.25" x14ac:dyDescent="0.2">
      <c r="A40" s="3" t="s">
        <v>66</v>
      </c>
      <c r="B40" s="3" t="s">
        <v>67</v>
      </c>
      <c r="C40" s="2">
        <v>88212000000</v>
      </c>
      <c r="D40" s="2">
        <v>98835429999.999985</v>
      </c>
      <c r="E40" s="2">
        <v>74601613000</v>
      </c>
    </row>
    <row r="41" spans="1:5" ht="14.25" x14ac:dyDescent="0.2">
      <c r="A41" s="3" t="s">
        <v>26</v>
      </c>
      <c r="B41" s="3" t="s">
        <v>27</v>
      </c>
      <c r="C41" s="2">
        <v>72653000000</v>
      </c>
      <c r="D41" s="2">
        <v>80611868999.999985</v>
      </c>
      <c r="E41" s="2">
        <v>61967663000</v>
      </c>
    </row>
    <row r="42" spans="1:5" ht="14.25" x14ac:dyDescent="0.2">
      <c r="A42" s="3" t="s">
        <v>100</v>
      </c>
      <c r="B42" s="3" t="s">
        <v>101</v>
      </c>
      <c r="C42" s="2">
        <v>68722000000</v>
      </c>
      <c r="D42" s="2">
        <v>80511404000</v>
      </c>
      <c r="E42" s="2">
        <v>65244567000</v>
      </c>
    </row>
    <row r="43" spans="1:5" ht="14.25" x14ac:dyDescent="0.2">
      <c r="A43" s="3" t="s">
        <v>62</v>
      </c>
      <c r="B43" s="3" t="s">
        <v>63</v>
      </c>
      <c r="C43" s="2">
        <v>66490000000</v>
      </c>
      <c r="D43" s="2">
        <v>82841630000</v>
      </c>
      <c r="E43" s="2">
        <v>66155442000</v>
      </c>
    </row>
    <row r="44" spans="1:5" ht="14.25" x14ac:dyDescent="0.2">
      <c r="A44" s="3" t="s">
        <v>18</v>
      </c>
      <c r="B44" s="3" t="s">
        <v>19</v>
      </c>
      <c r="C44" s="2">
        <v>59104000000</v>
      </c>
      <c r="D44" s="2">
        <v>68437028999.999992</v>
      </c>
      <c r="E44" s="2">
        <v>40378899000</v>
      </c>
    </row>
    <row r="45" spans="1:5" ht="14.25" x14ac:dyDescent="0.2">
      <c r="A45" s="3" t="s">
        <v>28</v>
      </c>
      <c r="B45" s="3" t="s">
        <v>29</v>
      </c>
      <c r="C45" s="2">
        <v>58353000000</v>
      </c>
      <c r="D45" s="2">
        <v>67883083999.999985</v>
      </c>
      <c r="E45" s="2">
        <v>56071934000</v>
      </c>
    </row>
    <row r="46" spans="1:5" ht="14.25" x14ac:dyDescent="0.2">
      <c r="A46" s="3" t="s">
        <v>6</v>
      </c>
      <c r="B46" s="3" t="s">
        <v>7</v>
      </c>
      <c r="C46" s="2">
        <v>57941000000</v>
      </c>
      <c r="D46" s="2">
        <v>62623956000</v>
      </c>
      <c r="E46" s="2">
        <v>36446848000</v>
      </c>
    </row>
    <row r="47" spans="1:5" ht="14.25" x14ac:dyDescent="0.2">
      <c r="A47" s="3" t="s">
        <v>42</v>
      </c>
      <c r="B47" s="3" t="s">
        <v>43</v>
      </c>
      <c r="C47" s="2">
        <v>53180000000</v>
      </c>
      <c r="D47" s="2">
        <v>61833850999.999992</v>
      </c>
      <c r="E47" s="2">
        <v>52957962000</v>
      </c>
    </row>
    <row r="48" spans="1:5" ht="14.25" x14ac:dyDescent="0.2">
      <c r="A48" s="3" t="s">
        <v>82</v>
      </c>
      <c r="B48" s="3" t="s">
        <v>83</v>
      </c>
      <c r="C48" s="2">
        <v>51346000000</v>
      </c>
      <c r="D48" s="2">
        <v>61977838000.000008</v>
      </c>
      <c r="E48" s="2">
        <v>48584164000</v>
      </c>
    </row>
    <row r="49" spans="1:5" ht="14.25" x14ac:dyDescent="0.2">
      <c r="A49" s="3" t="s">
        <v>72</v>
      </c>
      <c r="B49" s="3" t="s">
        <v>73</v>
      </c>
      <c r="C49" s="2">
        <v>49308000000</v>
      </c>
      <c r="D49" s="2">
        <v>54444778000</v>
      </c>
      <c r="E49" s="2">
        <v>39493019000</v>
      </c>
    </row>
    <row r="50" spans="1:5" ht="14.25" x14ac:dyDescent="0.2">
      <c r="A50" s="3" t="s">
        <v>86</v>
      </c>
      <c r="B50" s="3" t="s">
        <v>87</v>
      </c>
      <c r="C50" s="2">
        <v>43177000000</v>
      </c>
      <c r="D50" s="2">
        <v>51345342000</v>
      </c>
      <c r="E50" s="2">
        <v>38095829000</v>
      </c>
    </row>
    <row r="51" spans="1:5" ht="14.25" x14ac:dyDescent="0.2">
      <c r="A51" s="3" t="s">
        <v>56</v>
      </c>
      <c r="B51" s="3" t="s">
        <v>57</v>
      </c>
      <c r="C51" s="2">
        <v>41941000000</v>
      </c>
      <c r="D51" s="2">
        <v>48822266999.999992</v>
      </c>
      <c r="E51" s="2">
        <v>39357161000</v>
      </c>
    </row>
    <row r="52" spans="1:5" ht="14.25" x14ac:dyDescent="0.2">
      <c r="A52" s="3" t="s">
        <v>104</v>
      </c>
      <c r="B52" s="3" t="s">
        <v>105</v>
      </c>
      <c r="C52" s="2">
        <v>40877000000</v>
      </c>
      <c r="D52" s="2">
        <v>48638365999.999992</v>
      </c>
      <c r="E52" s="2">
        <v>30255128000</v>
      </c>
    </row>
    <row r="53" spans="1:5" ht="14.25" x14ac:dyDescent="0.2">
      <c r="A53" s="3" t="s">
        <v>94</v>
      </c>
      <c r="B53" s="3" t="s">
        <v>95</v>
      </c>
      <c r="C53" s="2">
        <v>28348000000</v>
      </c>
      <c r="D53" s="2">
        <v>33514752000.000008</v>
      </c>
      <c r="E53" s="2">
        <v>27818999000</v>
      </c>
    </row>
  </sheetData>
  <sortState ref="A2:E53">
    <sortCondition descending="1" ref="C2:C53"/>
    <sortCondition descending="1" ref="D2:D53"/>
    <sortCondition descending="1" ref="E2:E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5" sqref="E15"/>
    </sheetView>
  </sheetViews>
  <sheetFormatPr defaultRowHeight="12.75" x14ac:dyDescent="0.2"/>
  <cols>
    <col min="2" max="2" width="19.140625" bestFit="1" customWidth="1"/>
    <col min="3" max="5" width="21.42578125" bestFit="1" customWidth="1"/>
  </cols>
  <sheetData>
    <row r="1" spans="1:5" ht="14.25" x14ac:dyDescent="0.2">
      <c r="A1" s="6" t="s">
        <v>0</v>
      </c>
      <c r="B1" s="6" t="s">
        <v>1</v>
      </c>
      <c r="C1" s="7" t="s">
        <v>107</v>
      </c>
      <c r="D1" s="7" t="s">
        <v>112</v>
      </c>
      <c r="E1" s="7" t="s">
        <v>108</v>
      </c>
    </row>
    <row r="2" spans="1:5" ht="14.25" x14ac:dyDescent="0.2">
      <c r="A2" s="6" t="s">
        <v>2</v>
      </c>
      <c r="B2" s="6" t="s">
        <v>3</v>
      </c>
      <c r="C2" s="8">
        <f>VLOOKUP($B2,'2012 Data'!$B$2:$E$53,2,FALSE)/VLOOKUP($B2,'Population 2012'!$B$2:$C$53,2,FALSE)</f>
        <v>51130.405752815401</v>
      </c>
      <c r="D2" s="8">
        <f>VLOOKUP($B2,'2012 Data'!$B$2:$E$53,3,FALSE)/VLOOKUP($B2,'Population 2012'!$B$2:$C$53,2,FALSE)</f>
        <v>58236.905513069767</v>
      </c>
      <c r="E2" s="8">
        <f>VLOOKUP($B2,'2012 Data'!$B$2:$E$53,4,FALSE)/VLOOKUP($B2,'Population 2012'!$B$2:$C$53,2,FALSE)</f>
        <v>44166.276853575815</v>
      </c>
    </row>
    <row r="3" spans="1:5" ht="14.25" x14ac:dyDescent="0.2">
      <c r="A3" s="6" t="s">
        <v>4</v>
      </c>
      <c r="B3" s="6" t="s">
        <v>5</v>
      </c>
      <c r="C3" s="8">
        <f>VLOOKUP($B3,'2012 Data'!$B$2:$E$53,2,FALSE)/VLOOKUP($B3,'Population 2012'!$B$2:$C$53,2,FALSE)</f>
        <v>38808.639530510118</v>
      </c>
      <c r="D3" s="8">
        <f>VLOOKUP($B3,'2012 Data'!$B$2:$E$53,3,FALSE)/VLOOKUP($B3,'Population 2012'!$B$2:$C$53,2,FALSE)</f>
        <v>44816.173131036878</v>
      </c>
      <c r="E3" s="8">
        <f>VLOOKUP($B3,'2012 Data'!$B$2:$E$53,4,FALSE)/VLOOKUP($B3,'Population 2012'!$B$2:$C$53,2,FALSE)</f>
        <v>35941.926740182222</v>
      </c>
    </row>
    <row r="4" spans="1:5" ht="14.25" x14ac:dyDescent="0.2">
      <c r="A4" s="6" t="s">
        <v>6</v>
      </c>
      <c r="B4" s="6" t="s">
        <v>7</v>
      </c>
      <c r="C4" s="8">
        <f>VLOOKUP($B4,'2012 Data'!$B$2:$E$53,2,FALSE)/VLOOKUP($B4,'Population 2012'!$B$2:$C$53,2,FALSE)</f>
        <v>79253.872005974714</v>
      </c>
      <c r="D4" s="8">
        <f>VLOOKUP($B4,'2012 Data'!$B$2:$E$53,3,FALSE)/VLOOKUP($B4,'Population 2012'!$B$2:$C$53,2,FALSE)</f>
        <v>85659.394786624194</v>
      </c>
      <c r="E4" s="8">
        <f>VLOOKUP($B4,'2012 Data'!$B$2:$E$53,4,FALSE)/VLOOKUP($B4,'Population 2012'!$B$2:$C$53,2,FALSE)</f>
        <v>49853.365085400932</v>
      </c>
    </row>
    <row r="5" spans="1:5" ht="14.25" x14ac:dyDescent="0.2">
      <c r="A5" s="6" t="s">
        <v>8</v>
      </c>
      <c r="B5" s="6" t="s">
        <v>9</v>
      </c>
      <c r="C5" s="8">
        <f>VLOOKUP($B5,'2012 Data'!$B$2:$E$53,2,FALSE)/VLOOKUP($B5,'Population 2012'!$B$2:$C$53,2,FALSE)</f>
        <v>40799.782070078014</v>
      </c>
      <c r="D5" s="8">
        <f>VLOOKUP($B5,'2012 Data'!$B$2:$E$53,3,FALSE)/VLOOKUP($B5,'Population 2012'!$B$2:$C$53,2,FALSE)</f>
        <v>46385.992816610029</v>
      </c>
      <c r="E5" s="8">
        <f>VLOOKUP($B5,'2012 Data'!$B$2:$E$53,4,FALSE)/VLOOKUP($B5,'Population 2012'!$B$2:$C$53,2,FALSE)</f>
        <v>36595.581672166772</v>
      </c>
    </row>
    <row r="6" spans="1:5" ht="14.25" x14ac:dyDescent="0.2">
      <c r="A6" s="6" t="s">
        <v>10</v>
      </c>
      <c r="B6" s="6" t="s">
        <v>11</v>
      </c>
      <c r="C6" s="8">
        <f>VLOOKUP($B6,'2012 Data'!$B$2:$E$53,2,FALSE)/VLOOKUP($B6,'Population 2012'!$B$2:$C$53,2,FALSE)</f>
        <v>38683.755467399045</v>
      </c>
      <c r="D6" s="8">
        <f>VLOOKUP($B6,'2012 Data'!$B$2:$E$53,3,FALSE)/VLOOKUP($B6,'Population 2012'!$B$2:$C$53,2,FALSE)</f>
        <v>46476.876546977248</v>
      </c>
      <c r="E6" s="8">
        <f>VLOOKUP($B6,'2012 Data'!$B$2:$E$53,4,FALSE)/VLOOKUP($B6,'Population 2012'!$B$2:$C$53,2,FALSE)</f>
        <v>36430.003729698576</v>
      </c>
    </row>
    <row r="7" spans="1:5" ht="14.25" x14ac:dyDescent="0.2">
      <c r="A7" s="6" t="s">
        <v>12</v>
      </c>
      <c r="B7" s="6" t="s">
        <v>13</v>
      </c>
      <c r="C7" s="8">
        <f>VLOOKUP($B7,'2012 Data'!$B$2:$E$53,2,FALSE)/VLOOKUP($B7,'Population 2012'!$B$2:$C$53,2,FALSE)</f>
        <v>55832.364320209927</v>
      </c>
      <c r="D7" s="8">
        <f>VLOOKUP($B7,'2012 Data'!$B$2:$E$53,3,FALSE)/VLOOKUP($B7,'Population 2012'!$B$2:$C$53,2,FALSE)</f>
        <v>61880.215659497269</v>
      </c>
      <c r="E7" s="8">
        <f>VLOOKUP($B7,'2012 Data'!$B$2:$E$53,4,FALSE)/VLOOKUP($B7,'Population 2012'!$B$2:$C$53,2,FALSE)</f>
        <v>47426.745208836561</v>
      </c>
    </row>
    <row r="8" spans="1:5" ht="14.25" x14ac:dyDescent="0.2">
      <c r="A8" s="6" t="s">
        <v>14</v>
      </c>
      <c r="B8" s="6" t="s">
        <v>15</v>
      </c>
      <c r="C8" s="8">
        <f>VLOOKUP($B8,'2012 Data'!$B$2:$E$53,2,FALSE)/VLOOKUP($B8,'Population 2012'!$B$2:$C$53,2,FALSE)</f>
        <v>53318.858973027956</v>
      </c>
      <c r="D8" s="8">
        <f>VLOOKUP($B8,'2012 Data'!$B$2:$E$53,3,FALSE)/VLOOKUP($B8,'Population 2012'!$B$2:$C$53,2,FALSE)</f>
        <v>60637.616245440564</v>
      </c>
      <c r="E8" s="8">
        <f>VLOOKUP($B8,'2012 Data'!$B$2:$E$53,4,FALSE)/VLOOKUP($B8,'Population 2012'!$B$2:$C$53,2,FALSE)</f>
        <v>46294.910404261871</v>
      </c>
    </row>
    <row r="9" spans="1:5" ht="14.25" x14ac:dyDescent="0.2">
      <c r="A9" s="6" t="s">
        <v>16</v>
      </c>
      <c r="B9" s="6" t="s">
        <v>17</v>
      </c>
      <c r="C9" s="8">
        <f>VLOOKUP($B9,'2012 Data'!$B$2:$E$53,2,FALSE)/VLOOKUP($B9,'Population 2012'!$B$2:$C$53,2,FALSE)</f>
        <v>66737.295798252933</v>
      </c>
      <c r="D9" s="8">
        <f>VLOOKUP($B9,'2012 Data'!$B$2:$E$53,3,FALSE)/VLOOKUP($B9,'Population 2012'!$B$2:$C$53,2,FALSE)</f>
        <v>82275.466411007015</v>
      </c>
      <c r="E9" s="8">
        <f>VLOOKUP($B9,'2012 Data'!$B$2:$E$53,4,FALSE)/VLOOKUP($B9,'Population 2012'!$B$2:$C$53,2,FALSE)</f>
        <v>60179.928732832144</v>
      </c>
    </row>
    <row r="10" spans="1:5" ht="14.25" x14ac:dyDescent="0.2">
      <c r="A10" s="6" t="s">
        <v>18</v>
      </c>
      <c r="B10" s="6" t="s">
        <v>19</v>
      </c>
      <c r="C10" s="8">
        <f>VLOOKUP($B10,'2012 Data'!$B$2:$E$53,2,FALSE)/VLOOKUP($B10,'Population 2012'!$B$2:$C$53,2,FALSE)</f>
        <v>64462.018517124903</v>
      </c>
      <c r="D10" s="8">
        <f>VLOOKUP($B10,'2012 Data'!$B$2:$E$53,3,FALSE)/VLOOKUP($B10,'Population 2012'!$B$2:$C$53,2,FALSE)</f>
        <v>74641.12463885716</v>
      </c>
      <c r="E10" s="8">
        <f>VLOOKUP($B10,'2012 Data'!$B$2:$E$53,4,FALSE)/VLOOKUP($B10,'Population 2012'!$B$2:$C$53,2,FALSE)</f>
        <v>44039.410785041895</v>
      </c>
    </row>
    <row r="11" spans="1:5" ht="14.25" x14ac:dyDescent="0.2">
      <c r="A11" s="6" t="s">
        <v>20</v>
      </c>
      <c r="B11" s="6" t="s">
        <v>21</v>
      </c>
      <c r="C11" s="8">
        <f>VLOOKUP($B11,'2012 Data'!$B$2:$E$53,2,FALSE)/VLOOKUP($B11,'Population 2012'!$B$2:$C$53,2,FALSE)</f>
        <v>173118.22877299067</v>
      </c>
      <c r="D11" s="8">
        <f>VLOOKUP($B11,'2012 Data'!$B$2:$E$53,3,FALSE)/VLOOKUP($B11,'Population 2012'!$B$2:$C$53,2,FALSE)</f>
        <v>112749.20634920633</v>
      </c>
      <c r="E11" s="8">
        <f>VLOOKUP($B11,'2012 Data'!$B$2:$E$53,4,FALSE)/VLOOKUP($B11,'Population 2012'!$B$2:$C$53,2,FALSE)</f>
        <v>75757.048374905513</v>
      </c>
    </row>
    <row r="12" spans="1:5" ht="14.25" x14ac:dyDescent="0.2">
      <c r="A12" s="6" t="s">
        <v>22</v>
      </c>
      <c r="B12" s="6" t="s">
        <v>23</v>
      </c>
      <c r="C12" s="8">
        <f>VLOOKUP($B12,'2012 Data'!$B$2:$E$53,2,FALSE)/VLOOKUP($B12,'Population 2012'!$B$2:$C$53,2,FALSE)</f>
        <v>39589.192744896129</v>
      </c>
      <c r="D12" s="8">
        <f>VLOOKUP($B12,'2012 Data'!$B$2:$E$53,3,FALSE)/VLOOKUP($B12,'Population 2012'!$B$2:$C$53,2,FALSE)</f>
        <v>49902.758718212834</v>
      </c>
      <c r="E12" s="8">
        <f>VLOOKUP($B12,'2012 Data'!$B$2:$E$53,4,FALSE)/VLOOKUP($B12,'Population 2012'!$B$2:$C$53,2,FALSE)</f>
        <v>40968.223413411666</v>
      </c>
    </row>
    <row r="13" spans="1:5" ht="14.25" x14ac:dyDescent="0.2">
      <c r="A13" s="6" t="s">
        <v>24</v>
      </c>
      <c r="B13" s="6" t="s">
        <v>25</v>
      </c>
      <c r="C13" s="8">
        <f>VLOOKUP($B13,'2012 Data'!$B$2:$E$53,2,FALSE)/VLOOKUP($B13,'Population 2012'!$B$2:$C$53,2,FALSE)</f>
        <v>44238.431293477166</v>
      </c>
      <c r="D13" s="8">
        <f>VLOOKUP($B13,'2012 Data'!$B$2:$E$53,3,FALSE)/VLOOKUP($B13,'Population 2012'!$B$2:$C$53,2,FALSE)</f>
        <v>48865.833753402563</v>
      </c>
      <c r="E13" s="8">
        <f>VLOOKUP($B13,'2012 Data'!$B$2:$E$53,4,FALSE)/VLOOKUP($B13,'Population 2012'!$B$2:$C$53,2,FALSE)</f>
        <v>37216.394394596231</v>
      </c>
    </row>
    <row r="14" spans="1:5" ht="14.25" x14ac:dyDescent="0.2">
      <c r="A14" s="6" t="s">
        <v>26</v>
      </c>
      <c r="B14" s="6" t="s">
        <v>27</v>
      </c>
      <c r="C14" s="8">
        <f>VLOOKUP($B14,'2012 Data'!$B$2:$E$53,2,FALSE)/VLOOKUP($B14,'Population 2012'!$B$2:$C$53,2,FALSE)</f>
        <v>52164.541638724666</v>
      </c>
      <c r="D14" s="8">
        <f>VLOOKUP($B14,'2012 Data'!$B$2:$E$53,3,FALSE)/VLOOKUP($B14,'Population 2012'!$B$2:$C$53,2,FALSE)</f>
        <v>57878.975362695521</v>
      </c>
      <c r="E14" s="8">
        <f>VLOOKUP($B14,'2012 Data'!$B$2:$E$53,4,FALSE)/VLOOKUP($B14,'Population 2012'!$B$2:$C$53,2,FALSE)</f>
        <v>44492.515612816511</v>
      </c>
    </row>
    <row r="15" spans="1:5" ht="14.25" x14ac:dyDescent="0.2">
      <c r="A15" s="6" t="s">
        <v>28</v>
      </c>
      <c r="B15" s="6" t="s">
        <v>29</v>
      </c>
      <c r="C15" s="8">
        <f>VLOOKUP($B15,'2012 Data'!$B$2:$E$53,2,FALSE)/VLOOKUP($B15,'Population 2012'!$B$2:$C$53,2,FALSE)</f>
        <v>36571.424990129046</v>
      </c>
      <c r="D15" s="8">
        <f>VLOOKUP($B15,'2012 Data'!$B$2:$E$53,3,FALSE)/VLOOKUP($B15,'Population 2012'!$B$2:$C$53,2,FALSE)</f>
        <v>42544.189923476573</v>
      </c>
      <c r="E15" s="8">
        <f>VLOOKUP($B15,'2012 Data'!$B$2:$E$53,4,FALSE)/VLOOKUP($B15,'Population 2012'!$B$2:$C$53,2,FALSE)</f>
        <v>35141.818386928971</v>
      </c>
    </row>
    <row r="16" spans="1:5" ht="14.25" x14ac:dyDescent="0.2">
      <c r="A16" s="6" t="s">
        <v>30</v>
      </c>
      <c r="B16" s="6" t="s">
        <v>31</v>
      </c>
      <c r="C16" s="8">
        <f>VLOOKUP($B16,'2012 Data'!$B$2:$E$53,2,FALSE)/VLOOKUP($B16,'Population 2012'!$B$2:$C$53,2,FALSE)</f>
        <v>55177.961564151832</v>
      </c>
      <c r="D16" s="8">
        <f>VLOOKUP($B16,'2012 Data'!$B$2:$E$53,3,FALSE)/VLOOKUP($B16,'Population 2012'!$B$2:$C$53,2,FALSE)</f>
        <v>61566.249200020218</v>
      </c>
      <c r="E16" s="8">
        <f>VLOOKUP($B16,'2012 Data'!$B$2:$E$53,4,FALSE)/VLOOKUP($B16,'Population 2012'!$B$2:$C$53,2,FALSE)</f>
        <v>45989.392378902732</v>
      </c>
    </row>
    <row r="17" spans="1:5" ht="14.25" x14ac:dyDescent="0.2">
      <c r="A17" s="6" t="s">
        <v>32</v>
      </c>
      <c r="B17" s="6" t="s">
        <v>33</v>
      </c>
      <c r="C17" s="8">
        <f>VLOOKUP($B17,'2012 Data'!$B$2:$E$53,2,FALSE)/VLOOKUP($B17,'Population 2012'!$B$2:$C$53,2,FALSE)</f>
        <v>45934.674818038089</v>
      </c>
      <c r="D17" s="8">
        <f>VLOOKUP($B17,'2012 Data'!$B$2:$E$53,3,FALSE)/VLOOKUP($B17,'Population 2012'!$B$2:$C$53,2,FALSE)</f>
        <v>52600.689821635715</v>
      </c>
      <c r="E17" s="8">
        <f>VLOOKUP($B17,'2012 Data'!$B$2:$E$53,4,FALSE)/VLOOKUP($B17,'Population 2012'!$B$2:$C$53,2,FALSE)</f>
        <v>38137.091228138874</v>
      </c>
    </row>
    <row r="18" spans="1:5" ht="14.25" x14ac:dyDescent="0.2">
      <c r="A18" s="6" t="s">
        <v>34</v>
      </c>
      <c r="B18" s="6" t="s">
        <v>35</v>
      </c>
      <c r="C18" s="8">
        <f>VLOOKUP($B18,'2012 Data'!$B$2:$E$53,2,FALSE)/VLOOKUP($B18,'Population 2012'!$B$2:$C$53,2,FALSE)</f>
        <v>51906.168368317274</v>
      </c>
      <c r="D18" s="8">
        <f>VLOOKUP($B18,'2012 Data'!$B$2:$E$53,3,FALSE)/VLOOKUP($B18,'Population 2012'!$B$2:$C$53,2,FALSE)</f>
        <v>57442.223258944032</v>
      </c>
      <c r="E18" s="8">
        <f>VLOOKUP($B18,'2012 Data'!$B$2:$E$53,4,FALSE)/VLOOKUP($B18,'Population 2012'!$B$2:$C$53,2,FALSE)</f>
        <v>44001.466220840164</v>
      </c>
    </row>
    <row r="19" spans="1:5" ht="14.25" x14ac:dyDescent="0.2">
      <c r="A19" s="6" t="s">
        <v>36</v>
      </c>
      <c r="B19" s="6" t="s">
        <v>37</v>
      </c>
      <c r="C19" s="8">
        <f>VLOOKUP($B19,'2012 Data'!$B$2:$E$53,2,FALSE)/VLOOKUP($B19,'Population 2012'!$B$2:$C$53,2,FALSE)</f>
        <v>48663.428467279242</v>
      </c>
      <c r="D19" s="8">
        <f>VLOOKUP($B19,'2012 Data'!$B$2:$E$53,3,FALSE)/VLOOKUP($B19,'Population 2012'!$B$2:$C$53,2,FALSE)</f>
        <v>56673.156232609799</v>
      </c>
      <c r="E19" s="8">
        <f>VLOOKUP($B19,'2012 Data'!$B$2:$E$53,4,FALSE)/VLOOKUP($B19,'Population 2012'!$B$2:$C$53,2,FALSE)</f>
        <v>43371.141240056189</v>
      </c>
    </row>
    <row r="20" spans="1:5" ht="14.25" x14ac:dyDescent="0.2">
      <c r="A20" s="6" t="s">
        <v>38</v>
      </c>
      <c r="B20" s="6" t="s">
        <v>39</v>
      </c>
      <c r="C20" s="8">
        <f>VLOOKUP($B20,'2012 Data'!$B$2:$E$53,2,FALSE)/VLOOKUP($B20,'Population 2012'!$B$2:$C$53,2,FALSE)</f>
        <v>40762.729940811667</v>
      </c>
      <c r="D20" s="8">
        <f>VLOOKUP($B20,'2012 Data'!$B$2:$E$53,3,FALSE)/VLOOKUP($B20,'Population 2012'!$B$2:$C$53,2,FALSE)</f>
        <v>45648.396645119785</v>
      </c>
      <c r="E20" s="8">
        <f>VLOOKUP($B20,'2012 Data'!$B$2:$E$53,4,FALSE)/VLOOKUP($B20,'Population 2012'!$B$2:$C$53,2,FALSE)</f>
        <v>35826.233812748593</v>
      </c>
    </row>
    <row r="21" spans="1:5" ht="14.25" x14ac:dyDescent="0.2">
      <c r="A21" s="6" t="s">
        <v>40</v>
      </c>
      <c r="B21" s="6" t="s">
        <v>41</v>
      </c>
      <c r="C21" s="8">
        <f>VLOOKUP($B21,'2012 Data'!$B$2:$E$53,2,FALSE)/VLOOKUP($B21,'Population 2012'!$B$2:$C$53,2,FALSE)</f>
        <v>54441.46297818076</v>
      </c>
      <c r="D21" s="8">
        <f>VLOOKUP($B21,'2012 Data'!$B$2:$E$53,3,FALSE)/VLOOKUP($B21,'Population 2012'!$B$2:$C$53,2,FALSE)</f>
        <v>58252.844240635306</v>
      </c>
      <c r="E21" s="8">
        <f>VLOOKUP($B21,'2012 Data'!$B$2:$E$53,4,FALSE)/VLOOKUP($B21,'Population 2012'!$B$2:$C$53,2,FALSE)</f>
        <v>40593.595648313996</v>
      </c>
    </row>
    <row r="22" spans="1:5" ht="14.25" x14ac:dyDescent="0.2">
      <c r="A22" s="6" t="s">
        <v>42</v>
      </c>
      <c r="B22" s="6" t="s">
        <v>43</v>
      </c>
      <c r="C22" s="8">
        <f>VLOOKUP($B22,'2012 Data'!$B$2:$E$53,2,FALSE)/VLOOKUP($B22,'Population 2012'!$B$2:$C$53,2,FALSE)</f>
        <v>40027.337211122751</v>
      </c>
      <c r="D22" s="8">
        <f>VLOOKUP($B22,'2012 Data'!$B$2:$E$53,3,FALSE)/VLOOKUP($B22,'Population 2012'!$B$2:$C$53,2,FALSE)</f>
        <v>46540.887646470845</v>
      </c>
      <c r="E22" s="8">
        <f>VLOOKUP($B22,'2012 Data'!$B$2:$E$53,4,FALSE)/VLOOKUP($B22,'Population 2012'!$B$2:$C$53,2,FALSE)</f>
        <v>39860.214422486359</v>
      </c>
    </row>
    <row r="23" spans="1:5" ht="14.25" x14ac:dyDescent="0.2">
      <c r="A23" s="6" t="s">
        <v>44</v>
      </c>
      <c r="B23" s="6" t="s">
        <v>45</v>
      </c>
      <c r="C23" s="8">
        <f>VLOOKUP($B23,'2012 Data'!$B$2:$E$53,2,FALSE)/VLOOKUP($B23,'Population 2012'!$B$2:$C$53,2,FALSE)</f>
        <v>56097.785760221079</v>
      </c>
      <c r="D23" s="8">
        <f>VLOOKUP($B23,'2012 Data'!$B$2:$E$53,3,FALSE)/VLOOKUP($B23,'Population 2012'!$B$2:$C$53,2,FALSE)</f>
        <v>71620.608677897268</v>
      </c>
      <c r="E23" s="8">
        <f>VLOOKUP($B23,'2012 Data'!$B$2:$E$53,4,FALSE)/VLOOKUP($B23,'Population 2012'!$B$2:$C$53,2,FALSE)</f>
        <v>53595.607740156309</v>
      </c>
    </row>
    <row r="24" spans="1:5" ht="14.25" x14ac:dyDescent="0.2">
      <c r="A24" s="6" t="s">
        <v>46</v>
      </c>
      <c r="B24" s="6" t="s">
        <v>47</v>
      </c>
      <c r="C24" s="8">
        <f>VLOOKUP($B24,'2012 Data'!$B$2:$E$53,2,FALSE)/VLOOKUP($B24,'Population 2012'!$B$2:$C$53,2,FALSE)</f>
        <v>64357.122155632307</v>
      </c>
      <c r="D24" s="8">
        <f>VLOOKUP($B24,'2012 Data'!$B$2:$E$53,3,FALSE)/VLOOKUP($B24,'Population 2012'!$B$2:$C$53,2,FALSE)</f>
        <v>73722.078046175768</v>
      </c>
      <c r="E24" s="8">
        <f>VLOOKUP($B24,'2012 Data'!$B$2:$E$53,4,FALSE)/VLOOKUP($B24,'Population 2012'!$B$2:$C$53,2,FALSE)</f>
        <v>56623.179171219694</v>
      </c>
    </row>
    <row r="25" spans="1:5" ht="14.25" x14ac:dyDescent="0.2">
      <c r="A25" s="6" t="s">
        <v>48</v>
      </c>
      <c r="B25" s="6" t="s">
        <v>49</v>
      </c>
      <c r="C25" s="8">
        <f>VLOOKUP($B25,'2012 Data'!$B$2:$E$53,2,FALSE)/VLOOKUP($B25,'Population 2012'!$B$2:$C$53,2,FALSE)</f>
        <v>41998.401380870251</v>
      </c>
      <c r="D25" s="8">
        <f>VLOOKUP($B25,'2012 Data'!$B$2:$E$53,3,FALSE)/VLOOKUP($B25,'Population 2012'!$B$2:$C$53,2,FALSE)</f>
        <v>47219.562476902625</v>
      </c>
      <c r="E25" s="8">
        <f>VLOOKUP($B25,'2012 Data'!$B$2:$E$53,4,FALSE)/VLOOKUP($B25,'Population 2012'!$B$2:$C$53,2,FALSE)</f>
        <v>38575.892880176099</v>
      </c>
    </row>
    <row r="26" spans="1:5" ht="14.25" x14ac:dyDescent="0.2">
      <c r="A26" s="6" t="s">
        <v>50</v>
      </c>
      <c r="B26" s="6" t="s">
        <v>51</v>
      </c>
      <c r="C26" s="8">
        <f>VLOOKUP($B26,'2012 Data'!$B$2:$E$53,2,FALSE)/VLOOKUP($B26,'Population 2012'!$B$2:$C$53,2,FALSE)</f>
        <v>54959.516709521122</v>
      </c>
      <c r="D26" s="8">
        <f>VLOOKUP($B26,'2012 Data'!$B$2:$E$53,3,FALSE)/VLOOKUP($B26,'Population 2012'!$B$2:$C$53,2,FALSE)</f>
        <v>61317.452187157032</v>
      </c>
      <c r="E26" s="8">
        <f>VLOOKUP($B26,'2012 Data'!$B$2:$E$53,4,FALSE)/VLOOKUP($B26,'Population 2012'!$B$2:$C$53,2,FALSE)</f>
        <v>47368.219803870001</v>
      </c>
    </row>
    <row r="27" spans="1:5" ht="14.25" x14ac:dyDescent="0.2">
      <c r="A27" s="6" t="s">
        <v>52</v>
      </c>
      <c r="B27" s="6" t="s">
        <v>53</v>
      </c>
      <c r="C27" s="8">
        <f>VLOOKUP($B27,'2012 Data'!$B$2:$E$53,2,FALSE)/VLOOKUP($B27,'Population 2012'!$B$2:$C$53,2,FALSE)</f>
        <v>34631.364870399448</v>
      </c>
      <c r="D27" s="8">
        <f>VLOOKUP($B27,'2012 Data'!$B$2:$E$53,3,FALSE)/VLOOKUP($B27,'Population 2012'!$B$2:$C$53,2,FALSE)</f>
        <v>39747.69777809926</v>
      </c>
      <c r="E27" s="8">
        <f>VLOOKUP($B27,'2012 Data'!$B$2:$E$53,4,FALSE)/VLOOKUP($B27,'Population 2012'!$B$2:$C$53,2,FALSE)</f>
        <v>33449.85745797999</v>
      </c>
    </row>
    <row r="28" spans="1:5" ht="14.25" x14ac:dyDescent="0.2">
      <c r="A28" s="6" t="s">
        <v>54</v>
      </c>
      <c r="B28" s="6" t="s">
        <v>55</v>
      </c>
      <c r="C28" s="8">
        <f>VLOOKUP($B28,'2012 Data'!$B$2:$E$53,2,FALSE)/VLOOKUP($B28,'Population 2012'!$B$2:$C$53,2,FALSE)</f>
        <v>44258.848674443565</v>
      </c>
      <c r="D28" s="8">
        <f>VLOOKUP($B28,'2012 Data'!$B$2:$E$53,3,FALSE)/VLOOKUP($B28,'Population 2012'!$B$2:$C$53,2,FALSE)</f>
        <v>50882.035875173293</v>
      </c>
      <c r="E28" s="8">
        <f>VLOOKUP($B28,'2012 Data'!$B$2:$E$53,4,FALSE)/VLOOKUP($B28,'Population 2012'!$B$2:$C$53,2,FALSE)</f>
        <v>39928.152230576467</v>
      </c>
    </row>
    <row r="29" spans="1:5" ht="14.25" x14ac:dyDescent="0.2">
      <c r="A29" s="6" t="s">
        <v>56</v>
      </c>
      <c r="B29" s="6" t="s">
        <v>57</v>
      </c>
      <c r="C29" s="8">
        <f>VLOOKUP($B29,'2012 Data'!$B$2:$E$53,2,FALSE)/VLOOKUP($B29,'Population 2012'!$B$2:$C$53,2,FALSE)</f>
        <v>41725.570877559163</v>
      </c>
      <c r="D29" s="8">
        <f>VLOOKUP($B29,'2012 Data'!$B$2:$E$53,3,FALSE)/VLOOKUP($B29,'Population 2012'!$B$2:$C$53,2,FALSE)</f>
        <v>48571.492384817182</v>
      </c>
      <c r="E29" s="8">
        <f>VLOOKUP($B29,'2012 Data'!$B$2:$E$53,4,FALSE)/VLOOKUP($B29,'Population 2012'!$B$2:$C$53,2,FALSE)</f>
        <v>39155.003715815248</v>
      </c>
    </row>
    <row r="30" spans="1:5" ht="14.25" x14ac:dyDescent="0.2">
      <c r="A30" s="6" t="s">
        <v>58</v>
      </c>
      <c r="B30" s="6" t="s">
        <v>59</v>
      </c>
      <c r="C30" s="8">
        <f>VLOOKUP($B30,'2012 Data'!$B$2:$E$53,2,FALSE)/VLOOKUP($B30,'Population 2012'!$B$2:$C$53,2,FALSE)</f>
        <v>55415.640206587275</v>
      </c>
      <c r="D30" s="8">
        <f>VLOOKUP($B30,'2012 Data'!$B$2:$E$53,3,FALSE)/VLOOKUP($B30,'Population 2012'!$B$2:$C$53,2,FALSE)</f>
        <v>62348.303706789644</v>
      </c>
      <c r="E30" s="8">
        <f>VLOOKUP($B30,'2012 Data'!$B$2:$E$53,4,FALSE)/VLOOKUP($B30,'Population 2012'!$B$2:$C$53,2,FALSE)</f>
        <v>45911.067552615568</v>
      </c>
    </row>
    <row r="31" spans="1:5" ht="14.25" x14ac:dyDescent="0.2">
      <c r="A31" s="6" t="s">
        <v>60</v>
      </c>
      <c r="B31" s="6" t="s">
        <v>61</v>
      </c>
      <c r="C31" s="8">
        <f>VLOOKUP($B31,'2012 Data'!$B$2:$E$53,2,FALSE)/VLOOKUP($B31,'Population 2012'!$B$2:$C$53,2,FALSE)</f>
        <v>45345.513738342692</v>
      </c>
      <c r="D31" s="8">
        <f>VLOOKUP($B31,'2012 Data'!$B$2:$E$53,3,FALSE)/VLOOKUP($B31,'Population 2012'!$B$2:$C$53,2,FALSE)</f>
        <v>54209.743961063352</v>
      </c>
      <c r="E31" s="8">
        <f>VLOOKUP($B31,'2012 Data'!$B$2:$E$53,4,FALSE)/VLOOKUP($B31,'Population 2012'!$B$2:$C$53,2,FALSE)</f>
        <v>39215.968815840337</v>
      </c>
    </row>
    <row r="32" spans="1:5" ht="14.25" x14ac:dyDescent="0.2">
      <c r="A32" s="6" t="s">
        <v>62</v>
      </c>
      <c r="B32" s="6" t="s">
        <v>63</v>
      </c>
      <c r="C32" s="8">
        <f>VLOOKUP($B32,'2012 Data'!$B$2:$E$53,2,FALSE)/VLOOKUP($B32,'Population 2012'!$B$2:$C$53,2,FALSE)</f>
        <v>50321.767172709842</v>
      </c>
      <c r="D32" s="8">
        <f>VLOOKUP($B32,'2012 Data'!$B$2:$E$53,3,FALSE)/VLOOKUP($B32,'Population 2012'!$B$2:$C$53,2,FALSE)</f>
        <v>62697.205851523162</v>
      </c>
      <c r="E32" s="8">
        <f>VLOOKUP($B32,'2012 Data'!$B$2:$E$53,4,FALSE)/VLOOKUP($B32,'Population 2012'!$B$2:$C$53,2,FALSE)</f>
        <v>50068.56293475275</v>
      </c>
    </row>
    <row r="33" spans="1:5" ht="14.25" x14ac:dyDescent="0.2">
      <c r="A33" s="6" t="s">
        <v>64</v>
      </c>
      <c r="B33" s="6" t="s">
        <v>65</v>
      </c>
      <c r="C33" s="8">
        <f>VLOOKUP($B33,'2012 Data'!$B$2:$E$53,2,FALSE)/VLOOKUP($B33,'Population 2012'!$B$2:$C$53,2,FALSE)</f>
        <v>58953.920684993238</v>
      </c>
      <c r="D33" s="8">
        <f>VLOOKUP($B33,'2012 Data'!$B$2:$E$53,3,FALSE)/VLOOKUP($B33,'Population 2012'!$B$2:$C$53,2,FALSE)</f>
        <v>73021.119648490319</v>
      </c>
      <c r="E33" s="8">
        <f>VLOOKUP($B33,'2012 Data'!$B$2:$E$53,4,FALSE)/VLOOKUP($B33,'Population 2012'!$B$2:$C$53,2,FALSE)</f>
        <v>54881.412347904465</v>
      </c>
    </row>
    <row r="34" spans="1:5" ht="14.25" x14ac:dyDescent="0.2">
      <c r="A34" s="6" t="s">
        <v>66</v>
      </c>
      <c r="B34" s="6" t="s">
        <v>67</v>
      </c>
      <c r="C34" s="8">
        <f>VLOOKUP($B34,'2012 Data'!$B$2:$E$53,2,FALSE)/VLOOKUP($B34,'Population 2012'!$B$2:$C$53,2,FALSE)</f>
        <v>42316.153649103857</v>
      </c>
      <c r="D34" s="8">
        <f>VLOOKUP($B34,'2012 Data'!$B$2:$E$53,3,FALSE)/VLOOKUP($B34,'Population 2012'!$B$2:$C$53,2,FALSE)</f>
        <v>47412.316259185238</v>
      </c>
      <c r="E34" s="8">
        <f>VLOOKUP($B34,'2012 Data'!$B$2:$E$53,4,FALSE)/VLOOKUP($B34,'Population 2012'!$B$2:$C$53,2,FALSE)</f>
        <v>35787.118738708836</v>
      </c>
    </row>
    <row r="35" spans="1:5" ht="14.25" x14ac:dyDescent="0.2">
      <c r="A35" s="6" t="s">
        <v>68</v>
      </c>
      <c r="B35" s="6" t="s">
        <v>69</v>
      </c>
      <c r="C35" s="8">
        <f>VLOOKUP($B35,'2012 Data'!$B$2:$E$53,2,FALSE)/VLOOKUP($B35,'Population 2012'!$B$2:$C$53,2,FALSE)</f>
        <v>66431.259224955807</v>
      </c>
      <c r="D35" s="8">
        <f>VLOOKUP($B35,'2012 Data'!$B$2:$E$53,3,FALSE)/VLOOKUP($B35,'Population 2012'!$B$2:$C$53,2,FALSE)</f>
        <v>74522.745591656916</v>
      </c>
      <c r="E35" s="8">
        <f>VLOOKUP($B35,'2012 Data'!$B$2:$E$53,4,FALSE)/VLOOKUP($B35,'Population 2012'!$B$2:$C$53,2,FALSE)</f>
        <v>54013.64691637842</v>
      </c>
    </row>
    <row r="36" spans="1:5" ht="14.25" x14ac:dyDescent="0.2">
      <c r="A36" s="6" t="s">
        <v>70</v>
      </c>
      <c r="B36" s="6" t="s">
        <v>71</v>
      </c>
      <c r="C36" s="8">
        <f>VLOOKUP($B36,'2012 Data'!$B$2:$E$53,2,FALSE)/VLOOKUP($B36,'Population 2012'!$B$2:$C$53,2,FALSE)</f>
        <v>45723.402140358288</v>
      </c>
      <c r="D36" s="8">
        <f>VLOOKUP($B36,'2012 Data'!$B$2:$E$53,3,FALSE)/VLOOKUP($B36,'Population 2012'!$B$2:$C$53,2,FALSE)</f>
        <v>50730.140730870713</v>
      </c>
      <c r="E36" s="8">
        <f>VLOOKUP($B36,'2012 Data'!$B$2:$E$53,4,FALSE)/VLOOKUP($B36,'Population 2012'!$B$2:$C$53,2,FALSE)</f>
        <v>38538.817652236867</v>
      </c>
    </row>
    <row r="37" spans="1:5" ht="14.25" x14ac:dyDescent="0.2">
      <c r="A37" s="6" t="s">
        <v>72</v>
      </c>
      <c r="B37" s="6" t="s">
        <v>73</v>
      </c>
      <c r="C37" s="8">
        <f>VLOOKUP($B37,'2012 Data'!$B$2:$E$53,2,FALSE)/VLOOKUP($B37,'Population 2012'!$B$2:$C$53,2,FALSE)</f>
        <v>70268.845169978842</v>
      </c>
      <c r="D37" s="8">
        <f>VLOOKUP($B37,'2012 Data'!$B$2:$E$53,3,FALSE)/VLOOKUP($B37,'Population 2012'!$B$2:$C$53,2,FALSE)</f>
        <v>77589.268994805505</v>
      </c>
      <c r="E37" s="8">
        <f>VLOOKUP($B37,'2012 Data'!$B$2:$E$53,4,FALSE)/VLOOKUP($B37,'Population 2012'!$B$2:$C$53,2,FALSE)</f>
        <v>56281.512886469383</v>
      </c>
    </row>
    <row r="38" spans="1:5" ht="14.25" x14ac:dyDescent="0.2">
      <c r="A38" s="6" t="s">
        <v>74</v>
      </c>
      <c r="B38" s="6" t="s">
        <v>75</v>
      </c>
      <c r="C38" s="8">
        <f>VLOOKUP($B38,'2012 Data'!$B$2:$E$53,2,FALSE)/VLOOKUP($B38,'Population 2012'!$B$2:$C$53,2,FALSE)</f>
        <v>46931.14415923052</v>
      </c>
      <c r="D38" s="8">
        <f>VLOOKUP($B38,'2012 Data'!$B$2:$E$53,3,FALSE)/VLOOKUP($B38,'Population 2012'!$B$2:$C$53,2,FALSE)</f>
        <v>52410.093290558034</v>
      </c>
      <c r="E38" s="8">
        <f>VLOOKUP($B38,'2012 Data'!$B$2:$E$53,4,FALSE)/VLOOKUP($B38,'Population 2012'!$B$2:$C$53,2,FALSE)</f>
        <v>40237.564931082001</v>
      </c>
    </row>
    <row r="39" spans="1:5" ht="14.25" x14ac:dyDescent="0.2">
      <c r="A39" s="6" t="s">
        <v>76</v>
      </c>
      <c r="B39" s="6" t="s">
        <v>77</v>
      </c>
      <c r="C39" s="8">
        <f>VLOOKUP($B39,'2012 Data'!$B$2:$E$53,2,FALSE)/VLOOKUP($B39,'Population 2012'!$B$2:$C$53,2,FALSE)</f>
        <v>44365.57045620725</v>
      </c>
      <c r="D39" s="8">
        <f>VLOOKUP($B39,'2012 Data'!$B$2:$E$53,3,FALSE)/VLOOKUP($B39,'Population 2012'!$B$2:$C$53,2,FALSE)</f>
        <v>51151.572454080495</v>
      </c>
      <c r="E39" s="8">
        <f>VLOOKUP($B39,'2012 Data'!$B$2:$E$53,4,FALSE)/VLOOKUP($B39,'Population 2012'!$B$2:$C$53,2,FALSE)</f>
        <v>41385.413743932171</v>
      </c>
    </row>
    <row r="40" spans="1:5" ht="14.25" x14ac:dyDescent="0.2">
      <c r="A40" s="6" t="s">
        <v>78</v>
      </c>
      <c r="B40" s="6" t="s">
        <v>79</v>
      </c>
      <c r="C40" s="8">
        <f>VLOOKUP($B40,'2012 Data'!$B$2:$E$53,2,FALSE)/VLOOKUP($B40,'Population 2012'!$B$2:$C$53,2,FALSE)</f>
        <v>52159.138827358154</v>
      </c>
      <c r="D40" s="8">
        <f>VLOOKUP($B40,'2012 Data'!$B$2:$E$53,3,FALSE)/VLOOKUP($B40,'Population 2012'!$B$2:$C$53,2,FALSE)</f>
        <v>59419.289432023725</v>
      </c>
      <c r="E40" s="8">
        <f>VLOOKUP($B40,'2012 Data'!$B$2:$E$53,4,FALSE)/VLOOKUP($B40,'Population 2012'!$B$2:$C$53,2,FALSE)</f>
        <v>39269.018212299328</v>
      </c>
    </row>
    <row r="41" spans="1:5" ht="14.25" x14ac:dyDescent="0.2">
      <c r="A41" s="6" t="s">
        <v>80</v>
      </c>
      <c r="B41" s="6" t="s">
        <v>81</v>
      </c>
      <c r="C41" s="8">
        <f>VLOOKUP($B41,'2012 Data'!$B$2:$E$53,2,FALSE)/VLOOKUP($B41,'Population 2012'!$B$2:$C$53,2,FALSE)</f>
        <v>48505.474883678937</v>
      </c>
      <c r="D41" s="8">
        <f>VLOOKUP($B41,'2012 Data'!$B$2:$E$53,3,FALSE)/VLOOKUP($B41,'Population 2012'!$B$2:$C$53,2,FALSE)</f>
        <v>56470.263412582099</v>
      </c>
      <c r="E41" s="8">
        <f>VLOOKUP($B41,'2012 Data'!$B$2:$E$53,4,FALSE)/VLOOKUP($B41,'Population 2012'!$B$2:$C$53,2,FALSE)</f>
        <v>45557.537041966105</v>
      </c>
    </row>
    <row r="42" spans="1:5" ht="14.25" x14ac:dyDescent="0.2">
      <c r="A42" s="6" t="s">
        <v>82</v>
      </c>
      <c r="B42" s="6" t="s">
        <v>83</v>
      </c>
      <c r="C42" s="8">
        <f>VLOOKUP($B42,'2012 Data'!$B$2:$E$53,2,FALSE)/VLOOKUP($B42,'Population 2012'!$B$2:$C$53,2,FALSE)</f>
        <v>48778.448790988725</v>
      </c>
      <c r="D42" s="8">
        <f>VLOOKUP($B42,'2012 Data'!$B$2:$E$53,3,FALSE)/VLOOKUP($B42,'Population 2012'!$B$2:$C$53,2,FALSE)</f>
        <v>58878.6428749892</v>
      </c>
      <c r="E42" s="8">
        <f>VLOOKUP($B42,'2012 Data'!$B$2:$E$53,4,FALSE)/VLOOKUP($B42,'Population 2012'!$B$2:$C$53,2,FALSE)</f>
        <v>46154.718103201769</v>
      </c>
    </row>
    <row r="43" spans="1:5" ht="14.25" x14ac:dyDescent="0.2">
      <c r="A43" s="6" t="s">
        <v>84</v>
      </c>
      <c r="B43" s="6" t="s">
        <v>85</v>
      </c>
      <c r="C43" s="8">
        <f>VLOOKUP($B43,'2012 Data'!$B$2:$E$53,2,FALSE)/VLOOKUP($B43,'Population 2012'!$B$2:$C$53,2,FALSE)</f>
        <v>37335.200093337997</v>
      </c>
      <c r="D43" s="8">
        <f>VLOOKUP($B43,'2012 Data'!$B$2:$E$53,3,FALSE)/VLOOKUP($B43,'Population 2012'!$B$2:$C$53,2,FALSE)</f>
        <v>43253.878513647403</v>
      </c>
      <c r="E43" s="8">
        <f>VLOOKUP($B43,'2012 Data'!$B$2:$E$53,4,FALSE)/VLOOKUP($B43,'Population 2012'!$B$2:$C$53,2,FALSE)</f>
        <v>35352.970733836148</v>
      </c>
    </row>
    <row r="44" spans="1:5" ht="14.25" x14ac:dyDescent="0.2">
      <c r="A44" s="6" t="s">
        <v>86</v>
      </c>
      <c r="B44" s="6" t="s">
        <v>87</v>
      </c>
      <c r="C44" s="8">
        <f>VLOOKUP($B44,'2012 Data'!$B$2:$E$53,2,FALSE)/VLOOKUP($B44,'Population 2012'!$B$2:$C$53,2,FALSE)</f>
        <v>51739.716046897316</v>
      </c>
      <c r="D44" s="8">
        <f>VLOOKUP($B44,'2012 Data'!$B$2:$E$53,3,FALSE)/VLOOKUP($B44,'Population 2012'!$B$2:$C$53,2,FALSE)</f>
        <v>61527.975899456447</v>
      </c>
      <c r="E44" s="8">
        <f>VLOOKUP($B44,'2012 Data'!$B$2:$E$53,4,FALSE)/VLOOKUP($B44,'Population 2012'!$B$2:$C$53,2,FALSE)</f>
        <v>45650.86446559873</v>
      </c>
    </row>
    <row r="45" spans="1:5" ht="14.25" x14ac:dyDescent="0.2">
      <c r="A45" s="6" t="s">
        <v>88</v>
      </c>
      <c r="B45" s="6" t="s">
        <v>89</v>
      </c>
      <c r="C45" s="8">
        <f>VLOOKUP($B45,'2012 Data'!$B$2:$E$53,2,FALSE)/VLOOKUP($B45,'Population 2012'!$B$2:$C$53,2,FALSE)</f>
        <v>43402.218095646334</v>
      </c>
      <c r="D45" s="8">
        <f>VLOOKUP($B45,'2012 Data'!$B$2:$E$53,3,FALSE)/VLOOKUP($B45,'Population 2012'!$B$2:$C$53,2,FALSE)</f>
        <v>48208.743927548385</v>
      </c>
      <c r="E45" s="8">
        <f>VLOOKUP($B45,'2012 Data'!$B$2:$E$53,4,FALSE)/VLOOKUP($B45,'Population 2012'!$B$2:$C$53,2,FALSE)</f>
        <v>39000.072964691753</v>
      </c>
    </row>
    <row r="46" spans="1:5" ht="14.25" x14ac:dyDescent="0.2">
      <c r="A46" s="6" t="s">
        <v>90</v>
      </c>
      <c r="B46" s="6" t="s">
        <v>91</v>
      </c>
      <c r="C46" s="8">
        <f>VLOOKUP($B46,'2012 Data'!$B$2:$E$53,2,FALSE)/VLOOKUP($B46,'Population 2012'!$B$2:$C$53,2,FALSE)</f>
        <v>55541.75524562299</v>
      </c>
      <c r="D46" s="8">
        <f>VLOOKUP($B46,'2012 Data'!$B$2:$E$53,3,FALSE)/VLOOKUP($B46,'Population 2012'!$B$2:$C$53,2,FALSE)</f>
        <v>61473.212589265255</v>
      </c>
      <c r="E46" s="8">
        <f>VLOOKUP($B46,'2012 Data'!$B$2:$E$53,4,FALSE)/VLOOKUP($B46,'Population 2012'!$B$2:$C$53,2,FALSE)</f>
        <v>43215.156250634711</v>
      </c>
    </row>
    <row r="47" spans="1:5" ht="14.25" x14ac:dyDescent="0.2">
      <c r="A47" s="6" t="s">
        <v>92</v>
      </c>
      <c r="B47" s="6" t="s">
        <v>93</v>
      </c>
      <c r="C47" s="8">
        <f>VLOOKUP($B47,'2012 Data'!$B$2:$E$53,2,FALSE)/VLOOKUP($B47,'Population 2012'!$B$2:$C$53,2,FALSE)</f>
        <v>44848.090882791155</v>
      </c>
      <c r="D47" s="8">
        <f>VLOOKUP($B47,'2012 Data'!$B$2:$E$53,3,FALSE)/VLOOKUP($B47,'Population 2012'!$B$2:$C$53,2,FALSE)</f>
        <v>51473.981452748922</v>
      </c>
      <c r="E47" s="8">
        <f>VLOOKUP($B47,'2012 Data'!$B$2:$E$53,4,FALSE)/VLOOKUP($B47,'Population 2012'!$B$2:$C$53,2,FALSE)</f>
        <v>35886.962847358183</v>
      </c>
    </row>
    <row r="48" spans="1:5" ht="14.25" x14ac:dyDescent="0.2">
      <c r="A48" s="6" t="s">
        <v>94</v>
      </c>
      <c r="B48" s="6" t="s">
        <v>95</v>
      </c>
      <c r="C48" s="8">
        <f>VLOOKUP($B48,'2012 Data'!$B$2:$E$53,2,FALSE)/VLOOKUP($B48,'Population 2012'!$B$2:$C$53,2,FALSE)</f>
        <v>45274.364437232689</v>
      </c>
      <c r="D48" s="8">
        <f>VLOOKUP($B48,'2012 Data'!$B$2:$E$53,3,FALSE)/VLOOKUP($B48,'Population 2012'!$B$2:$C$53,2,FALSE)</f>
        <v>53526.142799191242</v>
      </c>
      <c r="E48" s="8">
        <f>VLOOKUP($B48,'2012 Data'!$B$2:$E$53,4,FALSE)/VLOOKUP($B48,'Population 2012'!$B$2:$C$53,2,FALSE)</f>
        <v>44429.501164280082</v>
      </c>
    </row>
    <row r="49" spans="1:5" ht="14.25" x14ac:dyDescent="0.2">
      <c r="A49" s="6" t="s">
        <v>96</v>
      </c>
      <c r="B49" s="6" t="s">
        <v>97</v>
      </c>
      <c r="C49" s="8">
        <f>VLOOKUP($B49,'2012 Data'!$B$2:$E$53,2,FALSE)/VLOOKUP($B49,'Population 2012'!$B$2:$C$53,2,FALSE)</f>
        <v>54265.116577664376</v>
      </c>
      <c r="D49" s="8">
        <f>VLOOKUP($B49,'2012 Data'!$B$2:$E$53,3,FALSE)/VLOOKUP($B49,'Population 2012'!$B$2:$C$53,2,FALSE)</f>
        <v>64331.035921254894</v>
      </c>
      <c r="E49" s="8">
        <f>VLOOKUP($B49,'2012 Data'!$B$2:$E$53,4,FALSE)/VLOOKUP($B49,'Population 2012'!$B$2:$C$53,2,FALSE)</f>
        <v>48674.614709214293</v>
      </c>
    </row>
    <row r="50" spans="1:5" ht="14.25" x14ac:dyDescent="0.2">
      <c r="A50" s="6" t="s">
        <v>98</v>
      </c>
      <c r="B50" s="6" t="s">
        <v>99</v>
      </c>
      <c r="C50" s="8">
        <f>VLOOKUP($B50,'2012 Data'!$B$2:$E$53,2,FALSE)/VLOOKUP($B50,'Population 2012'!$B$2:$C$53,2,FALSE)</f>
        <v>56645.097207570696</v>
      </c>
      <c r="D50" s="8">
        <f>VLOOKUP($B50,'2012 Data'!$B$2:$E$53,3,FALSE)/VLOOKUP($B50,'Population 2012'!$B$2:$C$53,2,FALSE)</f>
        <v>64143.537753803648</v>
      </c>
      <c r="E50" s="8">
        <f>VLOOKUP($B50,'2012 Data'!$B$2:$E$53,4,FALSE)/VLOOKUP($B50,'Population 2012'!$B$2:$C$53,2,FALSE)</f>
        <v>47048.013833454774</v>
      </c>
    </row>
    <row r="51" spans="1:5" ht="14.25" x14ac:dyDescent="0.2">
      <c r="A51" s="6" t="s">
        <v>100</v>
      </c>
      <c r="B51" s="6" t="s">
        <v>101</v>
      </c>
      <c r="C51" s="8">
        <f>VLOOKUP($B51,'2012 Data'!$B$2:$E$53,2,FALSE)/VLOOKUP($B51,'Population 2012'!$B$2:$C$53,2,FALSE)</f>
        <v>37020.696401953763</v>
      </c>
      <c r="D51" s="8">
        <f>VLOOKUP($B51,'2012 Data'!$B$2:$E$53,3,FALSE)/VLOOKUP($B51,'Population 2012'!$B$2:$C$53,2,FALSE)</f>
        <v>43371.674927665757</v>
      </c>
      <c r="E51" s="8">
        <f>VLOOKUP($B51,'2012 Data'!$B$2:$E$53,4,FALSE)/VLOOKUP($B51,'Population 2012'!$B$2:$C$53,2,FALSE)</f>
        <v>35147.395401529808</v>
      </c>
    </row>
    <row r="52" spans="1:5" ht="14.25" x14ac:dyDescent="0.2">
      <c r="A52" s="6" t="s">
        <v>102</v>
      </c>
      <c r="B52" s="6" t="s">
        <v>103</v>
      </c>
      <c r="C52" s="8">
        <f>VLOOKUP($B52,'2012 Data'!$B$2:$E$53,2,FALSE)/VLOOKUP($B52,'Population 2012'!$B$2:$C$53,2,FALSE)</f>
        <v>47702.41793376569</v>
      </c>
      <c r="D52" s="8">
        <f>VLOOKUP($B52,'2012 Data'!$B$2:$E$53,3,FALSE)/VLOOKUP($B52,'Population 2012'!$B$2:$C$53,2,FALSE)</f>
        <v>53710.490056748706</v>
      </c>
      <c r="E52" s="8">
        <f>VLOOKUP($B52,'2012 Data'!$B$2:$E$53,4,FALSE)/VLOOKUP($B52,'Population 2012'!$B$2:$C$53,2,FALSE)</f>
        <v>42472.078755077826</v>
      </c>
    </row>
    <row r="53" spans="1:5" ht="14.25" x14ac:dyDescent="0.2">
      <c r="A53" s="6" t="s">
        <v>104</v>
      </c>
      <c r="B53" s="6" t="s">
        <v>105</v>
      </c>
      <c r="C53" s="8">
        <f>VLOOKUP($B53,'2012 Data'!$B$2:$E$53,2,FALSE)/VLOOKUP($B53,'Population 2012'!$B$2:$C$53,2,FALSE)</f>
        <v>70857.160686643794</v>
      </c>
      <c r="D53" s="8">
        <f>VLOOKUP($B53,'2012 Data'!$B$2:$E$53,3,FALSE)/VLOOKUP($B53,'Population 2012'!$B$2:$C$53,2,FALSE)</f>
        <v>84310.896474736204</v>
      </c>
      <c r="E53" s="8">
        <f>VLOOKUP($B53,'2012 Data'!$B$2:$E$53,4,FALSE)/VLOOKUP($B53,'Population 2012'!$B$2:$C$53,2,FALSE)</f>
        <v>52444.955997039309</v>
      </c>
    </row>
  </sheetData>
  <sortState ref="A3:E53">
    <sortCondition ref="B3:B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3" workbookViewId="0">
      <selection activeCell="H22" sqref="H22"/>
    </sheetView>
  </sheetViews>
  <sheetFormatPr defaultRowHeight="12.75" x14ac:dyDescent="0.2"/>
  <cols>
    <col min="2" max="2" width="19.140625" bestFit="1" customWidth="1"/>
    <col min="3" max="3" width="15.7109375" bestFit="1" customWidth="1"/>
  </cols>
  <sheetData>
    <row r="1" spans="1:3" ht="14.25" x14ac:dyDescent="0.2">
      <c r="A1" s="1" t="s">
        <v>0</v>
      </c>
      <c r="B1" s="1" t="s">
        <v>1</v>
      </c>
      <c r="C1" t="s">
        <v>113</v>
      </c>
    </row>
    <row r="2" spans="1:3" ht="14.25" x14ac:dyDescent="0.2">
      <c r="A2" s="1" t="s">
        <v>2</v>
      </c>
      <c r="B2" s="1" t="s">
        <v>3</v>
      </c>
      <c r="C2" s="23">
        <v>314112078</v>
      </c>
    </row>
    <row r="3" spans="1:3" ht="14.25" x14ac:dyDescent="0.2">
      <c r="A3" s="1" t="s">
        <v>4</v>
      </c>
      <c r="B3" s="1" t="s">
        <v>5</v>
      </c>
      <c r="C3" s="24">
        <v>4817484</v>
      </c>
    </row>
    <row r="4" spans="1:3" ht="14.25" x14ac:dyDescent="0.2">
      <c r="A4" s="1" t="s">
        <v>6</v>
      </c>
      <c r="B4" s="1" t="s">
        <v>7</v>
      </c>
      <c r="C4" s="24">
        <v>731081</v>
      </c>
    </row>
    <row r="5" spans="1:3" ht="14.25" x14ac:dyDescent="0.2">
      <c r="A5" s="1" t="s">
        <v>8</v>
      </c>
      <c r="B5" s="1" t="s">
        <v>9</v>
      </c>
      <c r="C5" s="24">
        <v>6556236</v>
      </c>
    </row>
    <row r="6" spans="1:3" ht="14.25" x14ac:dyDescent="0.2">
      <c r="A6" s="1" t="s">
        <v>10</v>
      </c>
      <c r="B6" s="1" t="s">
        <v>11</v>
      </c>
      <c r="C6" s="24">
        <v>2949300</v>
      </c>
    </row>
    <row r="7" spans="1:3" ht="14.25" x14ac:dyDescent="0.2">
      <c r="A7" s="1" t="s">
        <v>12</v>
      </c>
      <c r="B7" s="1" t="s">
        <v>13</v>
      </c>
      <c r="C7" s="24">
        <v>38062780</v>
      </c>
    </row>
    <row r="8" spans="1:3" ht="14.25" x14ac:dyDescent="0.2">
      <c r="A8" s="1" t="s">
        <v>14</v>
      </c>
      <c r="B8" s="1" t="s">
        <v>15</v>
      </c>
      <c r="C8" s="24">
        <v>5191709</v>
      </c>
    </row>
    <row r="9" spans="1:3" ht="14.25" x14ac:dyDescent="0.2">
      <c r="A9" s="1" t="s">
        <v>16</v>
      </c>
      <c r="B9" s="1" t="s">
        <v>17</v>
      </c>
      <c r="C9" s="24">
        <v>3594362</v>
      </c>
    </row>
    <row r="10" spans="1:3" ht="14.25" x14ac:dyDescent="0.2">
      <c r="A10" s="1" t="s">
        <v>18</v>
      </c>
      <c r="B10" s="1" t="s">
        <v>19</v>
      </c>
      <c r="C10" s="24">
        <v>916881</v>
      </c>
    </row>
    <row r="11" spans="1:3" ht="14.25" x14ac:dyDescent="0.2">
      <c r="A11" s="1" t="s">
        <v>20</v>
      </c>
      <c r="B11" s="1" t="s">
        <v>21</v>
      </c>
      <c r="C11" s="24">
        <v>635040</v>
      </c>
    </row>
    <row r="12" spans="1:3" ht="14.25" x14ac:dyDescent="0.2">
      <c r="A12" s="1" t="s">
        <v>22</v>
      </c>
      <c r="B12" s="1" t="s">
        <v>23</v>
      </c>
      <c r="C12" s="24">
        <v>19355257</v>
      </c>
    </row>
    <row r="13" spans="1:3" ht="14.25" x14ac:dyDescent="0.2">
      <c r="A13" s="1" t="s">
        <v>24</v>
      </c>
      <c r="B13" s="1" t="s">
        <v>25</v>
      </c>
      <c r="C13" s="24">
        <v>9919000</v>
      </c>
    </row>
    <row r="14" spans="1:3" ht="14.25" x14ac:dyDescent="0.2">
      <c r="A14" s="1" t="s">
        <v>26</v>
      </c>
      <c r="B14" s="1" t="s">
        <v>27</v>
      </c>
      <c r="C14" s="24">
        <v>1392766</v>
      </c>
    </row>
    <row r="15" spans="1:3" ht="14.25" x14ac:dyDescent="0.2">
      <c r="A15" s="1" t="s">
        <v>28</v>
      </c>
      <c r="B15" s="1" t="s">
        <v>29</v>
      </c>
      <c r="C15" s="24">
        <v>1595590</v>
      </c>
    </row>
    <row r="16" spans="1:3" ht="14.25" x14ac:dyDescent="0.2">
      <c r="A16" s="1" t="s">
        <v>30</v>
      </c>
      <c r="B16" s="1" t="s">
        <v>31</v>
      </c>
      <c r="C16" s="24">
        <v>12873763</v>
      </c>
    </row>
    <row r="17" spans="1:3" ht="14.25" x14ac:dyDescent="0.2">
      <c r="A17" s="1" t="s">
        <v>32</v>
      </c>
      <c r="B17" s="1" t="s">
        <v>33</v>
      </c>
      <c r="C17" s="24">
        <v>6537632</v>
      </c>
    </row>
    <row r="18" spans="1:3" ht="14.25" x14ac:dyDescent="0.2">
      <c r="A18" s="1" t="s">
        <v>34</v>
      </c>
      <c r="B18" s="1" t="s">
        <v>35</v>
      </c>
      <c r="C18" s="24">
        <v>3075935</v>
      </c>
    </row>
    <row r="19" spans="1:3" ht="14.25" x14ac:dyDescent="0.2">
      <c r="A19" s="1" t="s">
        <v>36</v>
      </c>
      <c r="B19" s="1" t="s">
        <v>37</v>
      </c>
      <c r="C19" s="24">
        <v>2885966</v>
      </c>
    </row>
    <row r="20" spans="1:3" ht="14.25" x14ac:dyDescent="0.2">
      <c r="A20" s="1" t="s">
        <v>38</v>
      </c>
      <c r="B20" s="1" t="s">
        <v>39</v>
      </c>
      <c r="C20" s="24">
        <v>4383465</v>
      </c>
    </row>
    <row r="21" spans="1:3" ht="14.25" x14ac:dyDescent="0.2">
      <c r="A21" s="1" t="s">
        <v>40</v>
      </c>
      <c r="B21" s="1" t="s">
        <v>41</v>
      </c>
      <c r="C21" s="24">
        <v>4604744</v>
      </c>
    </row>
    <row r="22" spans="1:3" ht="14.25" x14ac:dyDescent="0.2">
      <c r="A22" s="1" t="s">
        <v>42</v>
      </c>
      <c r="B22" s="1" t="s">
        <v>43</v>
      </c>
      <c r="C22" s="24">
        <v>1328592</v>
      </c>
    </row>
    <row r="23" spans="1:3" ht="14.25" x14ac:dyDescent="0.2">
      <c r="A23" s="1" t="s">
        <v>44</v>
      </c>
      <c r="B23" s="1" t="s">
        <v>45</v>
      </c>
      <c r="C23" s="24">
        <v>5891819</v>
      </c>
    </row>
    <row r="24" spans="1:3" ht="14.25" x14ac:dyDescent="0.2">
      <c r="A24" s="1" t="s">
        <v>46</v>
      </c>
      <c r="B24" s="1" t="s">
        <v>47</v>
      </c>
      <c r="C24" s="24">
        <v>6655829</v>
      </c>
    </row>
    <row r="25" spans="1:3" ht="14.25" x14ac:dyDescent="0.2">
      <c r="A25" s="1" t="s">
        <v>48</v>
      </c>
      <c r="B25" s="1" t="s">
        <v>49</v>
      </c>
      <c r="C25" s="24">
        <v>9884781</v>
      </c>
    </row>
    <row r="26" spans="1:3" ht="14.25" x14ac:dyDescent="0.2">
      <c r="A26" s="1" t="s">
        <v>50</v>
      </c>
      <c r="B26" s="1" t="s">
        <v>51</v>
      </c>
      <c r="C26" s="24">
        <v>5380615</v>
      </c>
    </row>
    <row r="27" spans="1:3" ht="14.25" x14ac:dyDescent="0.2">
      <c r="A27" s="1" t="s">
        <v>52</v>
      </c>
      <c r="B27" s="1" t="s">
        <v>53</v>
      </c>
      <c r="C27" s="24">
        <v>2986137</v>
      </c>
    </row>
    <row r="28" spans="1:3" ht="14.25" x14ac:dyDescent="0.2">
      <c r="A28" s="1" t="s">
        <v>54</v>
      </c>
      <c r="B28" s="1" t="s">
        <v>55</v>
      </c>
      <c r="C28" s="24">
        <v>6025281</v>
      </c>
    </row>
    <row r="29" spans="1:3" ht="14.25" x14ac:dyDescent="0.2">
      <c r="A29" s="1" t="s">
        <v>56</v>
      </c>
      <c r="B29" s="1" t="s">
        <v>57</v>
      </c>
      <c r="C29" s="24">
        <v>1005163</v>
      </c>
    </row>
    <row r="30" spans="1:3" ht="14.25" x14ac:dyDescent="0.2">
      <c r="A30" s="1" t="s">
        <v>58</v>
      </c>
      <c r="B30" s="1" t="s">
        <v>59</v>
      </c>
      <c r="C30" s="24">
        <v>1855487</v>
      </c>
    </row>
    <row r="31" spans="1:3" ht="14.25" x14ac:dyDescent="0.2">
      <c r="A31" s="1" t="s">
        <v>60</v>
      </c>
      <c r="B31" s="1" t="s">
        <v>61</v>
      </c>
      <c r="C31" s="24">
        <v>2755245</v>
      </c>
    </row>
    <row r="32" spans="1:3" ht="14.25" x14ac:dyDescent="0.2">
      <c r="A32" s="1" t="s">
        <v>62</v>
      </c>
      <c r="B32" s="1" t="s">
        <v>63</v>
      </c>
      <c r="C32" s="24">
        <v>1321297</v>
      </c>
    </row>
    <row r="33" spans="1:3" ht="14.25" x14ac:dyDescent="0.2">
      <c r="A33" s="1" t="s">
        <v>64</v>
      </c>
      <c r="B33" s="1" t="s">
        <v>65</v>
      </c>
      <c r="C33" s="24">
        <v>8876000</v>
      </c>
    </row>
    <row r="34" spans="1:3" ht="14.25" x14ac:dyDescent="0.2">
      <c r="A34" s="1" t="s">
        <v>66</v>
      </c>
      <c r="B34" s="1" t="s">
        <v>67</v>
      </c>
      <c r="C34" s="24">
        <v>2084594</v>
      </c>
    </row>
    <row r="35" spans="1:3" ht="14.25" x14ac:dyDescent="0.2">
      <c r="A35" s="1" t="s">
        <v>68</v>
      </c>
      <c r="B35" s="1" t="s">
        <v>69</v>
      </c>
      <c r="C35" s="24">
        <v>19607140</v>
      </c>
    </row>
    <row r="36" spans="1:3" ht="14.25" x14ac:dyDescent="0.2">
      <c r="A36" s="1" t="s">
        <v>70</v>
      </c>
      <c r="B36" s="1" t="s">
        <v>71</v>
      </c>
      <c r="C36" s="24">
        <v>9748181</v>
      </c>
    </row>
    <row r="37" spans="1:3" ht="14.25" x14ac:dyDescent="0.2">
      <c r="A37" s="1" t="s">
        <v>72</v>
      </c>
      <c r="B37" s="1" t="s">
        <v>73</v>
      </c>
      <c r="C37" s="24">
        <v>701705</v>
      </c>
    </row>
    <row r="38" spans="1:3" ht="14.25" x14ac:dyDescent="0.2">
      <c r="A38" s="1" t="s">
        <v>74</v>
      </c>
      <c r="B38" s="1" t="s">
        <v>75</v>
      </c>
      <c r="C38" s="24">
        <v>11550901</v>
      </c>
    </row>
    <row r="39" spans="1:3" ht="14.25" x14ac:dyDescent="0.2">
      <c r="A39" s="1" t="s">
        <v>76</v>
      </c>
      <c r="B39" s="1" t="s">
        <v>77</v>
      </c>
      <c r="C39" s="24">
        <v>3817059</v>
      </c>
    </row>
    <row r="40" spans="1:3" ht="14.25" x14ac:dyDescent="0.2">
      <c r="A40" s="1" t="s">
        <v>78</v>
      </c>
      <c r="B40" s="1" t="s">
        <v>79</v>
      </c>
      <c r="C40" s="24">
        <v>3898684</v>
      </c>
    </row>
    <row r="41" spans="1:3" ht="14.25" x14ac:dyDescent="0.2">
      <c r="A41" s="1" t="s">
        <v>80</v>
      </c>
      <c r="B41" s="1" t="s">
        <v>81</v>
      </c>
      <c r="C41" s="24">
        <v>12770043</v>
      </c>
    </row>
    <row r="42" spans="1:3" ht="14.25" x14ac:dyDescent="0.2">
      <c r="A42" s="1" t="s">
        <v>82</v>
      </c>
      <c r="B42" s="1" t="s">
        <v>83</v>
      </c>
      <c r="C42" s="24">
        <v>1052637</v>
      </c>
    </row>
    <row r="43" spans="1:3" ht="14.25" x14ac:dyDescent="0.2">
      <c r="A43" s="1" t="s">
        <v>84</v>
      </c>
      <c r="B43" s="1" t="s">
        <v>85</v>
      </c>
      <c r="C43" s="24">
        <v>4722621</v>
      </c>
    </row>
    <row r="44" spans="1:3" ht="14.25" x14ac:dyDescent="0.2">
      <c r="A44" s="1" t="s">
        <v>86</v>
      </c>
      <c r="B44" s="1" t="s">
        <v>87</v>
      </c>
      <c r="C44" s="24">
        <v>834504</v>
      </c>
    </row>
    <row r="45" spans="1:3" ht="14.25" x14ac:dyDescent="0.2">
      <c r="A45" s="1" t="s">
        <v>88</v>
      </c>
      <c r="B45" s="1" t="s">
        <v>89</v>
      </c>
      <c r="C45" s="24">
        <v>6455177</v>
      </c>
    </row>
    <row r="46" spans="1:3" ht="14.25" x14ac:dyDescent="0.2">
      <c r="A46" s="1" t="s">
        <v>90</v>
      </c>
      <c r="B46" s="1" t="s">
        <v>91</v>
      </c>
      <c r="C46" s="24">
        <v>26094422</v>
      </c>
    </row>
    <row r="47" spans="1:3" ht="14.25" x14ac:dyDescent="0.2">
      <c r="A47" s="1" t="s">
        <v>92</v>
      </c>
      <c r="B47" s="1" t="s">
        <v>93</v>
      </c>
      <c r="C47" s="24">
        <v>2855194</v>
      </c>
    </row>
    <row r="48" spans="1:3" ht="14.25" x14ac:dyDescent="0.2">
      <c r="A48" s="1" t="s">
        <v>94</v>
      </c>
      <c r="B48" s="1" t="s">
        <v>95</v>
      </c>
      <c r="C48" s="24">
        <v>626138</v>
      </c>
    </row>
    <row r="49" spans="1:3" ht="14.25" x14ac:dyDescent="0.2">
      <c r="A49" s="1" t="s">
        <v>96</v>
      </c>
      <c r="B49" s="1" t="s">
        <v>97</v>
      </c>
      <c r="C49" s="24">
        <v>8193422</v>
      </c>
    </row>
    <row r="50" spans="1:3" ht="14.25" x14ac:dyDescent="0.2">
      <c r="A50" s="1" t="s">
        <v>98</v>
      </c>
      <c r="B50" s="1" t="s">
        <v>99</v>
      </c>
      <c r="C50" s="24">
        <v>6896325</v>
      </c>
    </row>
    <row r="51" spans="1:3" ht="14.25" x14ac:dyDescent="0.2">
      <c r="A51" s="1" t="s">
        <v>100</v>
      </c>
      <c r="B51" s="1" t="s">
        <v>101</v>
      </c>
      <c r="C51" s="24">
        <v>1856313</v>
      </c>
    </row>
    <row r="52" spans="1:3" ht="14.25" x14ac:dyDescent="0.2">
      <c r="A52" s="1" t="s">
        <v>102</v>
      </c>
      <c r="B52" s="1" t="s">
        <v>103</v>
      </c>
      <c r="C52" s="24">
        <v>5724888</v>
      </c>
    </row>
    <row r="53" spans="1:3" ht="14.25" x14ac:dyDescent="0.2">
      <c r="A53" s="1" t="s">
        <v>104</v>
      </c>
      <c r="B53" s="1" t="s">
        <v>105</v>
      </c>
      <c r="C53" s="24">
        <v>576893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Per Cap Comparison - Pretty</vt:lpstr>
      <vt:lpstr>TTR By State</vt:lpstr>
      <vt:lpstr>GDP by State</vt:lpstr>
      <vt:lpstr>Personal Income by State </vt:lpstr>
      <vt:lpstr>National Data</vt:lpstr>
      <vt:lpstr>2012 Data</vt:lpstr>
      <vt:lpstr>2012 Data Per Cap</vt:lpstr>
      <vt:lpstr>Population 2012</vt:lpstr>
      <vt:lpstr>T3. 2012 Data</vt:lpstr>
      <vt:lpstr>T1. National Comparison '00-'12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2015-06-19T16:32:14Z</dcterms:created>
  <dcterms:modified xsi:type="dcterms:W3CDTF">2016-02-16T22:28:48Z</dcterms:modified>
</cp:coreProperties>
</file>