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645" windowWidth="24780" windowHeight="13560" firstSheet="4" activeTab="18"/>
  </bookViews>
  <sheets>
    <sheet name="Data - Payroll" sheetId="25" r:id="rId1"/>
    <sheet name="Data - Total" sheetId="19" r:id="rId2"/>
    <sheet name="Population" sheetId="24" r:id="rId3"/>
    <sheet name="K12" sheetId="15" r:id="rId4"/>
    <sheet name="Higher" sheetId="2" r:id="rId5"/>
    <sheet name="Highways" sheetId="4" r:id="rId6"/>
    <sheet name="Transit" sheetId="6" r:id="rId7"/>
    <sheet name="Police" sheetId="14" r:id="rId8"/>
    <sheet name="Corrections" sheetId="16" r:id="rId9"/>
    <sheet name="Fire" sheetId="17" r:id="rId10"/>
    <sheet name="Housing " sheetId="5" r:id="rId11"/>
    <sheet name="Natural Resources" sheetId="9" r:id="rId12"/>
    <sheet name="Parks" sheetId="20" r:id="rId13"/>
    <sheet name="Sewerage" sheetId="10" r:id="rId14"/>
    <sheet name="Solid" sheetId="18" r:id="rId15"/>
    <sheet name="Water" sheetId="11" r:id="rId16"/>
    <sheet name="Electric" sheetId="12" r:id="rId17"/>
    <sheet name="Gas" sheetId="13" r:id="rId18"/>
    <sheet name="Administration" sheetId="22" r:id="rId19"/>
  </sheets>
  <externalReferences>
    <externalReference r:id="rId20"/>
  </externalReferenc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5" i="22" l="1"/>
  <c r="C55" i="22"/>
  <c r="D54" i="22"/>
  <c r="C54" i="22"/>
  <c r="D53" i="22"/>
  <c r="C53" i="22"/>
  <c r="D52" i="22"/>
  <c r="E52" i="22" s="1"/>
  <c r="C52" i="22"/>
  <c r="D51" i="22"/>
  <c r="C51" i="22"/>
  <c r="D50" i="22"/>
  <c r="C50" i="22"/>
  <c r="D49" i="22"/>
  <c r="C49" i="22"/>
  <c r="D48" i="22"/>
  <c r="E48" i="22" s="1"/>
  <c r="C48" i="22"/>
  <c r="D47" i="22"/>
  <c r="C47" i="22"/>
  <c r="D46" i="22"/>
  <c r="C46" i="22"/>
  <c r="D45" i="22"/>
  <c r="C45" i="22"/>
  <c r="D44" i="22"/>
  <c r="C44" i="22"/>
  <c r="D43" i="22"/>
  <c r="C43" i="22"/>
  <c r="D42" i="22"/>
  <c r="C42" i="22"/>
  <c r="D41" i="22"/>
  <c r="C41" i="22"/>
  <c r="D40" i="22"/>
  <c r="C40" i="22"/>
  <c r="D39" i="22"/>
  <c r="C39" i="22"/>
  <c r="D38" i="22"/>
  <c r="C38" i="22"/>
  <c r="D37" i="22"/>
  <c r="C37" i="22"/>
  <c r="D36" i="22"/>
  <c r="C36" i="22"/>
  <c r="D35" i="22"/>
  <c r="C35" i="22"/>
  <c r="D34" i="22"/>
  <c r="C34" i="22"/>
  <c r="D33" i="22"/>
  <c r="C33" i="22"/>
  <c r="D32" i="22"/>
  <c r="C32" i="22"/>
  <c r="D31" i="22"/>
  <c r="C31" i="22"/>
  <c r="D30" i="22"/>
  <c r="C30" i="22"/>
  <c r="D29" i="22"/>
  <c r="C29" i="22"/>
  <c r="D28" i="22"/>
  <c r="C28" i="22"/>
  <c r="D27" i="22"/>
  <c r="C27" i="22"/>
  <c r="D26" i="22"/>
  <c r="C26" i="22"/>
  <c r="D25" i="22"/>
  <c r="C25" i="22"/>
  <c r="D24" i="22"/>
  <c r="C24" i="22"/>
  <c r="D23" i="22"/>
  <c r="C23" i="22"/>
  <c r="D22" i="22"/>
  <c r="C22" i="22"/>
  <c r="D21" i="22"/>
  <c r="C21" i="22"/>
  <c r="D20" i="22"/>
  <c r="C20" i="22"/>
  <c r="D19" i="22"/>
  <c r="C19" i="22"/>
  <c r="D18" i="22"/>
  <c r="C18" i="22"/>
  <c r="D17" i="22"/>
  <c r="C17" i="22"/>
  <c r="D16" i="22"/>
  <c r="C16" i="22"/>
  <c r="D15" i="22"/>
  <c r="C15" i="22"/>
  <c r="D14" i="22"/>
  <c r="C14" i="22"/>
  <c r="D13" i="22"/>
  <c r="C13" i="22"/>
  <c r="D12" i="22"/>
  <c r="C12" i="22"/>
  <c r="D11" i="22"/>
  <c r="C11" i="22"/>
  <c r="D10" i="22"/>
  <c r="C10" i="22"/>
  <c r="D9" i="22"/>
  <c r="C9" i="22"/>
  <c r="D8" i="22"/>
  <c r="C8" i="22"/>
  <c r="D7" i="22"/>
  <c r="C7" i="22"/>
  <c r="D6" i="22"/>
  <c r="C6" i="22"/>
  <c r="D5" i="22"/>
  <c r="C5" i="22"/>
  <c r="D4" i="22"/>
  <c r="C4" i="22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2" i="13"/>
  <c r="E43" i="13"/>
  <c r="E44" i="13"/>
  <c r="E45" i="13"/>
  <c r="E46" i="13"/>
  <c r="E47" i="13"/>
  <c r="E48" i="13"/>
  <c r="E49" i="13"/>
  <c r="E50" i="13"/>
  <c r="E51" i="13"/>
  <c r="E52" i="13"/>
  <c r="E53" i="13"/>
  <c r="E54" i="13"/>
  <c r="E55" i="13"/>
  <c r="E5" i="13"/>
  <c r="E4" i="13"/>
  <c r="D55" i="13"/>
  <c r="C55" i="13"/>
  <c r="D54" i="13"/>
  <c r="C54" i="13"/>
  <c r="D53" i="13"/>
  <c r="C53" i="13"/>
  <c r="D52" i="13"/>
  <c r="C52" i="13"/>
  <c r="D51" i="13"/>
  <c r="C51" i="13"/>
  <c r="D50" i="13"/>
  <c r="C50" i="13"/>
  <c r="D49" i="13"/>
  <c r="C49" i="13"/>
  <c r="D48" i="13"/>
  <c r="C48" i="13"/>
  <c r="D47" i="13"/>
  <c r="C47" i="13"/>
  <c r="D46" i="13"/>
  <c r="C46" i="13"/>
  <c r="D45" i="13"/>
  <c r="C45" i="13"/>
  <c r="D44" i="13"/>
  <c r="C44" i="13"/>
  <c r="D43" i="13"/>
  <c r="C43" i="13"/>
  <c r="D42" i="13"/>
  <c r="C42" i="13"/>
  <c r="D41" i="13"/>
  <c r="C41" i="13"/>
  <c r="D40" i="13"/>
  <c r="C40" i="13"/>
  <c r="D39" i="13"/>
  <c r="C39" i="13"/>
  <c r="D38" i="13"/>
  <c r="C38" i="13"/>
  <c r="D37" i="13"/>
  <c r="C37" i="13"/>
  <c r="D36" i="13"/>
  <c r="C36" i="13"/>
  <c r="D35" i="13"/>
  <c r="C35" i="13"/>
  <c r="D34" i="13"/>
  <c r="C34" i="13"/>
  <c r="D33" i="13"/>
  <c r="C33" i="13"/>
  <c r="D32" i="13"/>
  <c r="C32" i="13"/>
  <c r="D31" i="13"/>
  <c r="C31" i="13"/>
  <c r="D30" i="13"/>
  <c r="C30" i="13"/>
  <c r="D29" i="13"/>
  <c r="C29" i="13"/>
  <c r="D28" i="13"/>
  <c r="C28" i="13"/>
  <c r="D27" i="13"/>
  <c r="C27" i="13"/>
  <c r="D26" i="13"/>
  <c r="C26" i="13"/>
  <c r="D25" i="13"/>
  <c r="C25" i="13"/>
  <c r="D24" i="13"/>
  <c r="C24" i="13"/>
  <c r="D23" i="13"/>
  <c r="C23" i="13"/>
  <c r="D22" i="13"/>
  <c r="C22" i="13"/>
  <c r="D21" i="13"/>
  <c r="C21" i="13"/>
  <c r="D20" i="13"/>
  <c r="C20" i="13"/>
  <c r="D19" i="13"/>
  <c r="C19" i="13"/>
  <c r="D18" i="13"/>
  <c r="C18" i="13"/>
  <c r="D17" i="13"/>
  <c r="C17" i="13"/>
  <c r="D16" i="13"/>
  <c r="C16" i="13"/>
  <c r="D15" i="13"/>
  <c r="C15" i="13"/>
  <c r="D14" i="13"/>
  <c r="C14" i="13"/>
  <c r="D13" i="13"/>
  <c r="C13" i="13"/>
  <c r="D12" i="13"/>
  <c r="C12" i="13"/>
  <c r="D11" i="13"/>
  <c r="C11" i="13"/>
  <c r="D10" i="13"/>
  <c r="C10" i="13"/>
  <c r="D9" i="13"/>
  <c r="C9" i="13"/>
  <c r="D8" i="13"/>
  <c r="C8" i="13"/>
  <c r="D7" i="13"/>
  <c r="C7" i="13"/>
  <c r="D6" i="13"/>
  <c r="C6" i="13"/>
  <c r="D5" i="13"/>
  <c r="C5" i="13"/>
  <c r="D4" i="13"/>
  <c r="C4" i="13"/>
  <c r="D55" i="12"/>
  <c r="E55" i="12" s="1"/>
  <c r="C55" i="12"/>
  <c r="D54" i="12"/>
  <c r="C54" i="12"/>
  <c r="D53" i="12"/>
  <c r="C53" i="12"/>
  <c r="D52" i="12"/>
  <c r="C52" i="12"/>
  <c r="D51" i="12"/>
  <c r="E51" i="12" s="1"/>
  <c r="C51" i="12"/>
  <c r="D50" i="12"/>
  <c r="C50" i="12"/>
  <c r="D49" i="12"/>
  <c r="C49" i="12"/>
  <c r="D48" i="12"/>
  <c r="C48" i="12"/>
  <c r="D47" i="12"/>
  <c r="C47" i="12"/>
  <c r="D46" i="12"/>
  <c r="C46" i="12"/>
  <c r="D45" i="12"/>
  <c r="C45" i="12"/>
  <c r="D44" i="12"/>
  <c r="C44" i="12"/>
  <c r="D43" i="12"/>
  <c r="C43" i="12"/>
  <c r="D42" i="12"/>
  <c r="C42" i="12"/>
  <c r="D41" i="12"/>
  <c r="C41" i="12"/>
  <c r="D40" i="12"/>
  <c r="E40" i="12" s="1"/>
  <c r="C40" i="12"/>
  <c r="D39" i="12"/>
  <c r="C39" i="12"/>
  <c r="D38" i="12"/>
  <c r="C38" i="12"/>
  <c r="D37" i="12"/>
  <c r="C37" i="12"/>
  <c r="D36" i="12"/>
  <c r="E36" i="12" s="1"/>
  <c r="C36" i="12"/>
  <c r="D35" i="12"/>
  <c r="C35" i="12"/>
  <c r="D34" i="12"/>
  <c r="E34" i="12" s="1"/>
  <c r="C34" i="12"/>
  <c r="D33" i="12"/>
  <c r="C33" i="12"/>
  <c r="D32" i="12"/>
  <c r="E32" i="12" s="1"/>
  <c r="C32" i="12"/>
  <c r="D31" i="12"/>
  <c r="C31" i="12"/>
  <c r="D30" i="12"/>
  <c r="C30" i="12"/>
  <c r="D29" i="12"/>
  <c r="C29" i="12"/>
  <c r="D28" i="12"/>
  <c r="C28" i="12"/>
  <c r="D27" i="12"/>
  <c r="C27" i="12"/>
  <c r="D26" i="12"/>
  <c r="E26" i="12" s="1"/>
  <c r="C26" i="12"/>
  <c r="D25" i="12"/>
  <c r="C25" i="12"/>
  <c r="D24" i="12"/>
  <c r="C24" i="12"/>
  <c r="D23" i="12"/>
  <c r="C23" i="12"/>
  <c r="D22" i="12"/>
  <c r="E22" i="12" s="1"/>
  <c r="C22" i="12"/>
  <c r="D21" i="12"/>
  <c r="C21" i="12"/>
  <c r="D20" i="12"/>
  <c r="C20" i="12"/>
  <c r="D19" i="12"/>
  <c r="C19" i="12"/>
  <c r="D18" i="12"/>
  <c r="C18" i="12"/>
  <c r="D17" i="12"/>
  <c r="C17" i="12"/>
  <c r="D16" i="12"/>
  <c r="C16" i="12"/>
  <c r="D15" i="12"/>
  <c r="C15" i="12"/>
  <c r="D14" i="12"/>
  <c r="C14" i="12"/>
  <c r="D13" i="12"/>
  <c r="C13" i="12"/>
  <c r="D12" i="12"/>
  <c r="C12" i="12"/>
  <c r="D11" i="12"/>
  <c r="C11" i="12"/>
  <c r="D10" i="12"/>
  <c r="C10" i="12"/>
  <c r="D9" i="12"/>
  <c r="E9" i="12" s="1"/>
  <c r="C9" i="12"/>
  <c r="D8" i="12"/>
  <c r="C8" i="12"/>
  <c r="D7" i="12"/>
  <c r="C7" i="12"/>
  <c r="D6" i="12"/>
  <c r="C6" i="12"/>
  <c r="D5" i="12"/>
  <c r="C5" i="12"/>
  <c r="D4" i="12"/>
  <c r="C4" i="12"/>
  <c r="D55" i="11"/>
  <c r="C55" i="11"/>
  <c r="D54" i="11"/>
  <c r="C54" i="11"/>
  <c r="D53" i="11"/>
  <c r="C53" i="11"/>
  <c r="D52" i="11"/>
  <c r="E52" i="11" s="1"/>
  <c r="C52" i="11"/>
  <c r="D51" i="11"/>
  <c r="C51" i="11"/>
  <c r="D50" i="11"/>
  <c r="E50" i="11" s="1"/>
  <c r="C50" i="11"/>
  <c r="D49" i="11"/>
  <c r="E49" i="11" s="1"/>
  <c r="C49" i="11"/>
  <c r="D48" i="11"/>
  <c r="E48" i="11" s="1"/>
  <c r="C48" i="11"/>
  <c r="D47" i="11"/>
  <c r="C47" i="11"/>
  <c r="D46" i="11"/>
  <c r="C46" i="11"/>
  <c r="D45" i="11"/>
  <c r="E45" i="11" s="1"/>
  <c r="C45" i="11"/>
  <c r="D44" i="11"/>
  <c r="C44" i="11"/>
  <c r="D43" i="11"/>
  <c r="C43" i="11"/>
  <c r="D42" i="11"/>
  <c r="E42" i="11" s="1"/>
  <c r="C42" i="11"/>
  <c r="D41" i="11"/>
  <c r="C41" i="11"/>
  <c r="D40" i="11"/>
  <c r="E40" i="11" s="1"/>
  <c r="C40" i="11"/>
  <c r="D39" i="11"/>
  <c r="C39" i="11"/>
  <c r="D38" i="11"/>
  <c r="E38" i="11" s="1"/>
  <c r="C38" i="11"/>
  <c r="D37" i="11"/>
  <c r="C37" i="11"/>
  <c r="D36" i="11"/>
  <c r="C36" i="11"/>
  <c r="D35" i="11"/>
  <c r="C35" i="11"/>
  <c r="D34" i="11"/>
  <c r="C34" i="11"/>
  <c r="E34" i="11" s="1"/>
  <c r="D33" i="11"/>
  <c r="C33" i="11"/>
  <c r="D32" i="11"/>
  <c r="E32" i="11" s="1"/>
  <c r="C32" i="11"/>
  <c r="D31" i="11"/>
  <c r="E31" i="11" s="1"/>
  <c r="C31" i="11"/>
  <c r="D30" i="11"/>
  <c r="C30" i="11"/>
  <c r="D29" i="11"/>
  <c r="C29" i="11"/>
  <c r="D28" i="11"/>
  <c r="C28" i="11"/>
  <c r="D27" i="11"/>
  <c r="E27" i="11" s="1"/>
  <c r="C27" i="11"/>
  <c r="D26" i="11"/>
  <c r="E26" i="11" s="1"/>
  <c r="C26" i="11"/>
  <c r="D25" i="11"/>
  <c r="C25" i="11"/>
  <c r="E24" i="11"/>
  <c r="D24" i="11"/>
  <c r="C24" i="11"/>
  <c r="D23" i="11"/>
  <c r="C23" i="11"/>
  <c r="D22" i="11"/>
  <c r="C22" i="11"/>
  <c r="D21" i="11"/>
  <c r="C21" i="11"/>
  <c r="D20" i="11"/>
  <c r="E20" i="11" s="1"/>
  <c r="C20" i="11"/>
  <c r="D19" i="11"/>
  <c r="C19" i="11"/>
  <c r="D18" i="11"/>
  <c r="E18" i="11" s="1"/>
  <c r="C18" i="11"/>
  <c r="D17" i="11"/>
  <c r="E17" i="11" s="1"/>
  <c r="C17" i="11"/>
  <c r="D16" i="11"/>
  <c r="E16" i="11" s="1"/>
  <c r="C16" i="11"/>
  <c r="D15" i="11"/>
  <c r="C15" i="11"/>
  <c r="D14" i="11"/>
  <c r="C14" i="11"/>
  <c r="D13" i="11"/>
  <c r="E13" i="11" s="1"/>
  <c r="C13" i="11"/>
  <c r="D12" i="11"/>
  <c r="C12" i="11"/>
  <c r="D11" i="11"/>
  <c r="C11" i="11"/>
  <c r="D10" i="11"/>
  <c r="E10" i="11" s="1"/>
  <c r="C10" i="11"/>
  <c r="D9" i="11"/>
  <c r="C9" i="11"/>
  <c r="D8" i="11"/>
  <c r="E8" i="11" s="1"/>
  <c r="C8" i="11"/>
  <c r="D7" i="11"/>
  <c r="C7" i="11"/>
  <c r="D6" i="11"/>
  <c r="E6" i="11" s="1"/>
  <c r="C6" i="11"/>
  <c r="D5" i="11"/>
  <c r="C5" i="11"/>
  <c r="D4" i="11"/>
  <c r="C4" i="11"/>
  <c r="D55" i="18"/>
  <c r="C55" i="18"/>
  <c r="D54" i="18"/>
  <c r="E54" i="18" s="1"/>
  <c r="C54" i="18"/>
  <c r="D53" i="18"/>
  <c r="C53" i="18"/>
  <c r="D52" i="18"/>
  <c r="E52" i="18" s="1"/>
  <c r="C52" i="18"/>
  <c r="D51" i="18"/>
  <c r="C51" i="18"/>
  <c r="D50" i="18"/>
  <c r="C50" i="18"/>
  <c r="D49" i="18"/>
  <c r="C49" i="18"/>
  <c r="E48" i="18"/>
  <c r="D48" i="18"/>
  <c r="C48" i="18"/>
  <c r="D47" i="18"/>
  <c r="C47" i="18"/>
  <c r="D46" i="18"/>
  <c r="C46" i="18"/>
  <c r="E45" i="18"/>
  <c r="D45" i="18"/>
  <c r="C45" i="18"/>
  <c r="D44" i="18"/>
  <c r="C44" i="18"/>
  <c r="D43" i="18"/>
  <c r="C43" i="18"/>
  <c r="D42" i="18"/>
  <c r="C42" i="18"/>
  <c r="D41" i="18"/>
  <c r="E41" i="18" s="1"/>
  <c r="C41" i="18"/>
  <c r="D40" i="18"/>
  <c r="E40" i="18" s="1"/>
  <c r="C40" i="18"/>
  <c r="D39" i="18"/>
  <c r="C39" i="18"/>
  <c r="D38" i="18"/>
  <c r="E38" i="18" s="1"/>
  <c r="C38" i="18"/>
  <c r="D37" i="18"/>
  <c r="E37" i="18" s="1"/>
  <c r="C37" i="18"/>
  <c r="D36" i="18"/>
  <c r="C36" i="18"/>
  <c r="D35" i="18"/>
  <c r="C35" i="18"/>
  <c r="D34" i="18"/>
  <c r="E34" i="18" s="1"/>
  <c r="C34" i="18"/>
  <c r="D33" i="18"/>
  <c r="C33" i="18"/>
  <c r="D32" i="18"/>
  <c r="E32" i="18" s="1"/>
  <c r="C32" i="18"/>
  <c r="D31" i="18"/>
  <c r="E31" i="18" s="1"/>
  <c r="C31" i="18"/>
  <c r="D30" i="18"/>
  <c r="C30" i="18"/>
  <c r="D29" i="18"/>
  <c r="E29" i="18" s="1"/>
  <c r="C29" i="18"/>
  <c r="D28" i="18"/>
  <c r="C28" i="18"/>
  <c r="D27" i="18"/>
  <c r="E27" i="18" s="1"/>
  <c r="C27" i="18"/>
  <c r="D26" i="18"/>
  <c r="C26" i="18"/>
  <c r="D25" i="18"/>
  <c r="C25" i="18"/>
  <c r="D24" i="18"/>
  <c r="E24" i="18" s="1"/>
  <c r="C24" i="18"/>
  <c r="D23" i="18"/>
  <c r="C23" i="18"/>
  <c r="D22" i="18"/>
  <c r="C22" i="18"/>
  <c r="D21" i="18"/>
  <c r="E21" i="18" s="1"/>
  <c r="C21" i="18"/>
  <c r="D20" i="18"/>
  <c r="E20" i="18" s="1"/>
  <c r="C20" i="18"/>
  <c r="D19" i="18"/>
  <c r="C19" i="18"/>
  <c r="D18" i="18"/>
  <c r="C18" i="18"/>
  <c r="D17" i="18"/>
  <c r="C17" i="18"/>
  <c r="E16" i="18"/>
  <c r="D16" i="18"/>
  <c r="C16" i="18"/>
  <c r="D15" i="18"/>
  <c r="C15" i="18"/>
  <c r="D14" i="18"/>
  <c r="C14" i="18"/>
  <c r="E13" i="18"/>
  <c r="D13" i="18"/>
  <c r="C13" i="18"/>
  <c r="D12" i="18"/>
  <c r="C12" i="18"/>
  <c r="D11" i="18"/>
  <c r="C11" i="18"/>
  <c r="D10" i="18"/>
  <c r="C10" i="18"/>
  <c r="D9" i="18"/>
  <c r="E9" i="18" s="1"/>
  <c r="C9" i="18"/>
  <c r="D8" i="18"/>
  <c r="E8" i="18" s="1"/>
  <c r="C8" i="18"/>
  <c r="D7" i="18"/>
  <c r="C7" i="18"/>
  <c r="D6" i="18"/>
  <c r="E6" i="18" s="1"/>
  <c r="C6" i="18"/>
  <c r="D5" i="18"/>
  <c r="E5" i="18" s="1"/>
  <c r="C5" i="18"/>
  <c r="D4" i="18"/>
  <c r="C4" i="18"/>
  <c r="D55" i="10"/>
  <c r="E55" i="10" s="1"/>
  <c r="C55" i="10"/>
  <c r="D54" i="10"/>
  <c r="E54" i="10" s="1"/>
  <c r="C54" i="10"/>
  <c r="D53" i="10"/>
  <c r="E53" i="10" s="1"/>
  <c r="C53" i="10"/>
  <c r="D52" i="10"/>
  <c r="C52" i="10"/>
  <c r="D51" i="10"/>
  <c r="C51" i="10"/>
  <c r="D50" i="10"/>
  <c r="E50" i="10" s="1"/>
  <c r="C50" i="10"/>
  <c r="E49" i="10"/>
  <c r="D49" i="10"/>
  <c r="C49" i="10"/>
  <c r="D48" i="10"/>
  <c r="E48" i="10" s="1"/>
  <c r="C48" i="10"/>
  <c r="D47" i="10"/>
  <c r="E47" i="10" s="1"/>
  <c r="C47" i="10"/>
  <c r="D46" i="10"/>
  <c r="E46" i="10" s="1"/>
  <c r="C46" i="10"/>
  <c r="D45" i="10"/>
  <c r="C45" i="10"/>
  <c r="D44" i="10"/>
  <c r="C44" i="10"/>
  <c r="D43" i="10"/>
  <c r="C43" i="10"/>
  <c r="D42" i="10"/>
  <c r="E42" i="10" s="1"/>
  <c r="C42" i="10"/>
  <c r="D41" i="10"/>
  <c r="E41" i="10" s="1"/>
  <c r="C41" i="10"/>
  <c r="D40" i="10"/>
  <c r="E40" i="10" s="1"/>
  <c r="C40" i="10"/>
  <c r="E39" i="10"/>
  <c r="D39" i="10"/>
  <c r="C39" i="10"/>
  <c r="D38" i="10"/>
  <c r="C38" i="10"/>
  <c r="D37" i="10"/>
  <c r="C37" i="10"/>
  <c r="D36" i="10"/>
  <c r="E36" i="10" s="1"/>
  <c r="C36" i="10"/>
  <c r="D35" i="10"/>
  <c r="E35" i="10" s="1"/>
  <c r="C35" i="10"/>
  <c r="D34" i="10"/>
  <c r="C34" i="10"/>
  <c r="D33" i="10"/>
  <c r="E33" i="10" s="1"/>
  <c r="C33" i="10"/>
  <c r="D32" i="10"/>
  <c r="E32" i="10" s="1"/>
  <c r="C32" i="10"/>
  <c r="D31" i="10"/>
  <c r="C31" i="10"/>
  <c r="E31" i="10" s="1"/>
  <c r="D30" i="10"/>
  <c r="C30" i="10"/>
  <c r="D29" i="10"/>
  <c r="E29" i="10" s="1"/>
  <c r="C29" i="10"/>
  <c r="D28" i="10"/>
  <c r="E28" i="10" s="1"/>
  <c r="C28" i="10"/>
  <c r="D27" i="10"/>
  <c r="C27" i="10"/>
  <c r="D26" i="10"/>
  <c r="C26" i="10"/>
  <c r="E25" i="10"/>
  <c r="D25" i="10"/>
  <c r="C25" i="10"/>
  <c r="D24" i="10"/>
  <c r="E24" i="10" s="1"/>
  <c r="C24" i="10"/>
  <c r="D23" i="10"/>
  <c r="C23" i="10"/>
  <c r="E23" i="10" s="1"/>
  <c r="D22" i="10"/>
  <c r="E22" i="10" s="1"/>
  <c r="C22" i="10"/>
  <c r="D21" i="10"/>
  <c r="E21" i="10" s="1"/>
  <c r="C21" i="10"/>
  <c r="D20" i="10"/>
  <c r="C20" i="10"/>
  <c r="D19" i="10"/>
  <c r="C19" i="10"/>
  <c r="D18" i="10"/>
  <c r="E18" i="10" s="1"/>
  <c r="C18" i="10"/>
  <c r="E17" i="10"/>
  <c r="D17" i="10"/>
  <c r="C17" i="10"/>
  <c r="D16" i="10"/>
  <c r="E16" i="10" s="1"/>
  <c r="C16" i="10"/>
  <c r="D15" i="10"/>
  <c r="C15" i="10"/>
  <c r="D14" i="10"/>
  <c r="E14" i="10" s="1"/>
  <c r="C14" i="10"/>
  <c r="D13" i="10"/>
  <c r="C13" i="10"/>
  <c r="D12" i="10"/>
  <c r="C12" i="10"/>
  <c r="D11" i="10"/>
  <c r="E11" i="10" s="1"/>
  <c r="C11" i="10"/>
  <c r="D10" i="10"/>
  <c r="E10" i="10" s="1"/>
  <c r="C10" i="10"/>
  <c r="D9" i="10"/>
  <c r="C9" i="10"/>
  <c r="E9" i="10" s="1"/>
  <c r="D8" i="10"/>
  <c r="E8" i="10" s="1"/>
  <c r="C8" i="10"/>
  <c r="D7" i="10"/>
  <c r="C7" i="10"/>
  <c r="E7" i="10" s="1"/>
  <c r="D6" i="10"/>
  <c r="C6" i="10"/>
  <c r="D5" i="10"/>
  <c r="C5" i="10"/>
  <c r="D4" i="10"/>
  <c r="C4" i="10"/>
  <c r="D55" i="20"/>
  <c r="E55" i="20" s="1"/>
  <c r="C55" i="20"/>
  <c r="D54" i="20"/>
  <c r="C54" i="20"/>
  <c r="D53" i="20"/>
  <c r="C53" i="20"/>
  <c r="E53" i="20" s="1"/>
  <c r="D52" i="20"/>
  <c r="C52" i="20"/>
  <c r="D51" i="20"/>
  <c r="E51" i="20" s="1"/>
  <c r="C51" i="20"/>
  <c r="D50" i="20"/>
  <c r="C50" i="20"/>
  <c r="D49" i="20"/>
  <c r="C49" i="20"/>
  <c r="D48" i="20"/>
  <c r="E48" i="20" s="1"/>
  <c r="C48" i="20"/>
  <c r="D47" i="20"/>
  <c r="C47" i="20"/>
  <c r="D46" i="20"/>
  <c r="C46" i="20"/>
  <c r="D45" i="20"/>
  <c r="C45" i="20"/>
  <c r="D44" i="20"/>
  <c r="E44" i="20" s="1"/>
  <c r="C44" i="20"/>
  <c r="D43" i="20"/>
  <c r="C43" i="20"/>
  <c r="D42" i="20"/>
  <c r="C42" i="20"/>
  <c r="D41" i="20"/>
  <c r="C41" i="20"/>
  <c r="D40" i="20"/>
  <c r="E40" i="20" s="1"/>
  <c r="C40" i="20"/>
  <c r="D39" i="20"/>
  <c r="C39" i="20"/>
  <c r="D38" i="20"/>
  <c r="C38" i="20"/>
  <c r="D37" i="20"/>
  <c r="C37" i="20"/>
  <c r="D36" i="20"/>
  <c r="C36" i="20"/>
  <c r="D35" i="20"/>
  <c r="C35" i="20"/>
  <c r="D34" i="20"/>
  <c r="C34" i="20"/>
  <c r="D33" i="20"/>
  <c r="C33" i="20"/>
  <c r="D32" i="20"/>
  <c r="C32" i="20"/>
  <c r="D31" i="20"/>
  <c r="C31" i="20"/>
  <c r="D30" i="20"/>
  <c r="C30" i="20"/>
  <c r="D29" i="20"/>
  <c r="C29" i="20"/>
  <c r="D28" i="20"/>
  <c r="C28" i="20"/>
  <c r="D27" i="20"/>
  <c r="C27" i="20"/>
  <c r="D26" i="20"/>
  <c r="C26" i="20"/>
  <c r="D25" i="20"/>
  <c r="E25" i="20" s="1"/>
  <c r="C25" i="20"/>
  <c r="D24" i="20"/>
  <c r="C24" i="20"/>
  <c r="D23" i="20"/>
  <c r="C23" i="20"/>
  <c r="D22" i="20"/>
  <c r="C22" i="20"/>
  <c r="D21" i="20"/>
  <c r="C21" i="20"/>
  <c r="D20" i="20"/>
  <c r="C20" i="20"/>
  <c r="D19" i="20"/>
  <c r="C19" i="20"/>
  <c r="D18" i="20"/>
  <c r="C18" i="20"/>
  <c r="D17" i="20"/>
  <c r="E17" i="20" s="1"/>
  <c r="C17" i="20"/>
  <c r="D16" i="20"/>
  <c r="C16" i="20"/>
  <c r="D15" i="20"/>
  <c r="C15" i="20"/>
  <c r="D14" i="20"/>
  <c r="C14" i="20"/>
  <c r="D13" i="20"/>
  <c r="C13" i="20"/>
  <c r="D12" i="20"/>
  <c r="C12" i="20"/>
  <c r="D11" i="20"/>
  <c r="C11" i="20"/>
  <c r="D10" i="20"/>
  <c r="C10" i="20"/>
  <c r="D9" i="20"/>
  <c r="C9" i="20"/>
  <c r="D8" i="20"/>
  <c r="C8" i="20"/>
  <c r="D7" i="20"/>
  <c r="C7" i="20"/>
  <c r="D6" i="20"/>
  <c r="C6" i="20"/>
  <c r="D5" i="20"/>
  <c r="E5" i="20" s="1"/>
  <c r="C5" i="20"/>
  <c r="D4" i="20"/>
  <c r="C4" i="20"/>
  <c r="E41" i="22" l="1"/>
  <c r="E37" i="22"/>
  <c r="E33" i="22"/>
  <c r="E45" i="22"/>
  <c r="E22" i="22"/>
  <c r="E8" i="22"/>
  <c r="E16" i="22"/>
  <c r="E24" i="22"/>
  <c r="E32" i="22"/>
  <c r="E40" i="22"/>
  <c r="E18" i="22"/>
  <c r="E30" i="22"/>
  <c r="E46" i="22"/>
  <c r="E7" i="22"/>
  <c r="E11" i="22"/>
  <c r="E15" i="22"/>
  <c r="E26" i="22"/>
  <c r="E54" i="22"/>
  <c r="E10" i="22"/>
  <c r="E14" i="22"/>
  <c r="E25" i="22"/>
  <c r="E29" i="22"/>
  <c r="E44" i="22"/>
  <c r="E38" i="22"/>
  <c r="E31" i="22"/>
  <c r="E4" i="22"/>
  <c r="E23" i="22"/>
  <c r="E53" i="22"/>
  <c r="E12" i="22"/>
  <c r="E39" i="22"/>
  <c r="E50" i="22"/>
  <c r="E9" i="22"/>
  <c r="E13" i="22"/>
  <c r="E28" i="22"/>
  <c r="E43" i="22"/>
  <c r="E47" i="22"/>
  <c r="E19" i="22"/>
  <c r="E34" i="22"/>
  <c r="E49" i="22"/>
  <c r="E27" i="22"/>
  <c r="E42" i="22"/>
  <c r="E5" i="22"/>
  <c r="E20" i="22"/>
  <c r="E35" i="22"/>
  <c r="E6" i="22"/>
  <c r="E17" i="22"/>
  <c r="E21" i="22"/>
  <c r="E36" i="22"/>
  <c r="E51" i="22"/>
  <c r="E55" i="22"/>
  <c r="E4" i="12"/>
  <c r="E8" i="12"/>
  <c r="E24" i="12"/>
  <c r="E48" i="12"/>
  <c r="E29" i="12"/>
  <c r="E41" i="12"/>
  <c r="E45" i="12"/>
  <c r="E10" i="12"/>
  <c r="E18" i="12"/>
  <c r="E42" i="12"/>
  <c r="E11" i="12"/>
  <c r="E15" i="12"/>
  <c r="E6" i="12"/>
  <c r="E20" i="12"/>
  <c r="E38" i="12"/>
  <c r="E53" i="12"/>
  <c r="E17" i="12"/>
  <c r="E33" i="12"/>
  <c r="E44" i="12"/>
  <c r="E31" i="12"/>
  <c r="E49" i="12"/>
  <c r="E46" i="12"/>
  <c r="E14" i="12"/>
  <c r="E5" i="12"/>
  <c r="E12" i="12"/>
  <c r="E19" i="12"/>
  <c r="E23" i="12"/>
  <c r="E30" i="12"/>
  <c r="E37" i="12"/>
  <c r="E52" i="12"/>
  <c r="E27" i="12"/>
  <c r="E21" i="12"/>
  <c r="E28" i="12"/>
  <c r="E35" i="12"/>
  <c r="E39" i="12"/>
  <c r="E50" i="12"/>
  <c r="E54" i="12"/>
  <c r="E25" i="12"/>
  <c r="E43" i="12"/>
  <c r="E47" i="12"/>
  <c r="E7" i="12"/>
  <c r="E7" i="11"/>
  <c r="E39" i="11"/>
  <c r="E47" i="11"/>
  <c r="E9" i="11"/>
  <c r="E41" i="11"/>
  <c r="E21" i="11"/>
  <c r="E35" i="11"/>
  <c r="E53" i="11"/>
  <c r="E25" i="11"/>
  <c r="E15" i="11"/>
  <c r="E29" i="11"/>
  <c r="E43" i="11"/>
  <c r="E14" i="11"/>
  <c r="E11" i="11"/>
  <c r="E54" i="11"/>
  <c r="E33" i="11"/>
  <c r="E28" i="11"/>
  <c r="E46" i="11"/>
  <c r="E4" i="11"/>
  <c r="E22" i="11"/>
  <c r="E36" i="11"/>
  <c r="E5" i="11"/>
  <c r="E12" i="11"/>
  <c r="E19" i="11"/>
  <c r="E23" i="11"/>
  <c r="E30" i="11"/>
  <c r="E37" i="11"/>
  <c r="E44" i="11"/>
  <c r="E51" i="11"/>
  <c r="E55" i="11"/>
  <c r="E17" i="18"/>
  <c r="E35" i="18"/>
  <c r="E49" i="18"/>
  <c r="E39" i="18"/>
  <c r="E43" i="18"/>
  <c r="E23" i="18"/>
  <c r="E30" i="18"/>
  <c r="E10" i="18"/>
  <c r="E28" i="18"/>
  <c r="E7" i="18"/>
  <c r="E4" i="18"/>
  <c r="E25" i="18"/>
  <c r="E42" i="18"/>
  <c r="E14" i="18"/>
  <c r="E46" i="18"/>
  <c r="E11" i="18"/>
  <c r="E15" i="18"/>
  <c r="E22" i="18"/>
  <c r="E47" i="18"/>
  <c r="E53" i="18"/>
  <c r="E18" i="18"/>
  <c r="E36" i="18"/>
  <c r="E50" i="18"/>
  <c r="E12" i="18"/>
  <c r="E19" i="18"/>
  <c r="E26" i="18"/>
  <c r="E33" i="18"/>
  <c r="E44" i="18"/>
  <c r="E51" i="18"/>
  <c r="E55" i="18"/>
  <c r="E4" i="10"/>
  <c r="E43" i="10"/>
  <c r="E37" i="10"/>
  <c r="E52" i="10"/>
  <c r="E5" i="10"/>
  <c r="E15" i="10"/>
  <c r="E13" i="10"/>
  <c r="E20" i="10"/>
  <c r="E27" i="10"/>
  <c r="E34" i="10"/>
  <c r="E38" i="10"/>
  <c r="E51" i="10"/>
  <c r="E12" i="10"/>
  <c r="E19" i="10"/>
  <c r="E26" i="10"/>
  <c r="E30" i="10"/>
  <c r="E44" i="10"/>
  <c r="E6" i="10"/>
  <c r="E45" i="10"/>
  <c r="E41" i="20"/>
  <c r="E6" i="20"/>
  <c r="E4" i="20"/>
  <c r="E8" i="20"/>
  <c r="E16" i="20"/>
  <c r="E24" i="20"/>
  <c r="E32" i="20"/>
  <c r="E36" i="20"/>
  <c r="E14" i="20"/>
  <c r="E30" i="20"/>
  <c r="E11" i="20"/>
  <c r="E15" i="20"/>
  <c r="E10" i="20"/>
  <c r="E26" i="20"/>
  <c r="E13" i="20"/>
  <c r="E37" i="20"/>
  <c r="E19" i="20"/>
  <c r="E7" i="20"/>
  <c r="E18" i="20"/>
  <c r="E22" i="20"/>
  <c r="E33" i="20"/>
  <c r="E45" i="20"/>
  <c r="E52" i="20"/>
  <c r="E38" i="20"/>
  <c r="E12" i="20"/>
  <c r="E31" i="20"/>
  <c r="E46" i="20"/>
  <c r="E39" i="20"/>
  <c r="E54" i="20"/>
  <c r="E9" i="20"/>
  <c r="E21" i="20"/>
  <c r="E28" i="20"/>
  <c r="E43" i="20"/>
  <c r="E47" i="20"/>
  <c r="E23" i="20"/>
  <c r="E34" i="20"/>
  <c r="E49" i="20"/>
  <c r="E27" i="20"/>
  <c r="E42" i="20"/>
  <c r="E20" i="20"/>
  <c r="E35" i="20"/>
  <c r="E50" i="20"/>
  <c r="E29" i="20"/>
  <c r="D55" i="9" l="1"/>
  <c r="D54" i="9"/>
  <c r="D53" i="9"/>
  <c r="D52" i="9"/>
  <c r="D51" i="9"/>
  <c r="D50" i="9"/>
  <c r="D49" i="9"/>
  <c r="D48" i="9"/>
  <c r="D47" i="9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4" i="9"/>
  <c r="D55" i="5"/>
  <c r="D54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55" i="17"/>
  <c r="D54" i="17"/>
  <c r="D53" i="17"/>
  <c r="D52" i="17"/>
  <c r="D51" i="17"/>
  <c r="D50" i="17"/>
  <c r="D49" i="17"/>
  <c r="D48" i="17"/>
  <c r="D47" i="17"/>
  <c r="D46" i="17"/>
  <c r="D45" i="17"/>
  <c r="D44" i="17"/>
  <c r="D43" i="17"/>
  <c r="D42" i="17"/>
  <c r="D41" i="17"/>
  <c r="D40" i="17"/>
  <c r="D39" i="17"/>
  <c r="D38" i="17"/>
  <c r="D37" i="17"/>
  <c r="D36" i="17"/>
  <c r="D35" i="17"/>
  <c r="D34" i="17"/>
  <c r="D33" i="17"/>
  <c r="D32" i="17"/>
  <c r="D31" i="17"/>
  <c r="D30" i="17"/>
  <c r="D29" i="17"/>
  <c r="D28" i="17"/>
  <c r="D27" i="17"/>
  <c r="D26" i="17"/>
  <c r="D25" i="17"/>
  <c r="D24" i="17"/>
  <c r="D23" i="17"/>
  <c r="D22" i="17"/>
  <c r="D21" i="17"/>
  <c r="D20" i="17"/>
  <c r="D19" i="17"/>
  <c r="D18" i="17"/>
  <c r="D17" i="17"/>
  <c r="D16" i="17"/>
  <c r="D15" i="17"/>
  <c r="D14" i="17"/>
  <c r="D13" i="17"/>
  <c r="D12" i="17"/>
  <c r="D11" i="17"/>
  <c r="D10" i="17"/>
  <c r="D9" i="17"/>
  <c r="D8" i="17"/>
  <c r="D7" i="17"/>
  <c r="D6" i="17"/>
  <c r="D5" i="17"/>
  <c r="D4" i="17"/>
  <c r="D55" i="16"/>
  <c r="D54" i="16"/>
  <c r="D53" i="16"/>
  <c r="D52" i="16"/>
  <c r="D51" i="16"/>
  <c r="D50" i="16"/>
  <c r="D49" i="16"/>
  <c r="D48" i="16"/>
  <c r="D47" i="16"/>
  <c r="D46" i="16"/>
  <c r="D45" i="16"/>
  <c r="D44" i="16"/>
  <c r="D43" i="16"/>
  <c r="D42" i="16"/>
  <c r="D41" i="16"/>
  <c r="D40" i="16"/>
  <c r="D39" i="16"/>
  <c r="D38" i="16"/>
  <c r="D37" i="16"/>
  <c r="D36" i="16"/>
  <c r="D35" i="16"/>
  <c r="D34" i="16"/>
  <c r="D33" i="16"/>
  <c r="D32" i="16"/>
  <c r="D31" i="16"/>
  <c r="D30" i="16"/>
  <c r="D29" i="16"/>
  <c r="D28" i="16"/>
  <c r="D27" i="16"/>
  <c r="D26" i="16"/>
  <c r="D25" i="16"/>
  <c r="D24" i="16"/>
  <c r="D23" i="16"/>
  <c r="D22" i="16"/>
  <c r="D21" i="16"/>
  <c r="D20" i="16"/>
  <c r="D19" i="16"/>
  <c r="D18" i="16"/>
  <c r="D17" i="16"/>
  <c r="D16" i="16"/>
  <c r="D15" i="16"/>
  <c r="D14" i="16"/>
  <c r="D13" i="16"/>
  <c r="D12" i="16"/>
  <c r="D11" i="16"/>
  <c r="D10" i="16"/>
  <c r="D9" i="16"/>
  <c r="D8" i="16"/>
  <c r="D7" i="16"/>
  <c r="D6" i="16"/>
  <c r="D5" i="16"/>
  <c r="D4" i="16"/>
  <c r="D55" i="14"/>
  <c r="D54" i="14"/>
  <c r="D53" i="14"/>
  <c r="D52" i="14"/>
  <c r="D51" i="14"/>
  <c r="D50" i="14"/>
  <c r="D49" i="14"/>
  <c r="D48" i="14"/>
  <c r="D47" i="14"/>
  <c r="D46" i="14"/>
  <c r="D45" i="14"/>
  <c r="D44" i="14"/>
  <c r="D43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7" i="14"/>
  <c r="D6" i="14"/>
  <c r="D5" i="14"/>
  <c r="D4" i="14"/>
  <c r="D55" i="6"/>
  <c r="D54" i="6"/>
  <c r="D53" i="6"/>
  <c r="D52" i="6"/>
  <c r="D51" i="6"/>
  <c r="D50" i="6"/>
  <c r="D49" i="6"/>
  <c r="D48" i="6"/>
  <c r="D47" i="6"/>
  <c r="D46" i="6"/>
  <c r="D45" i="6"/>
  <c r="D44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" i="15"/>
  <c r="D4" i="15"/>
  <c r="B53" i="24" l="1"/>
  <c r="A53" i="24"/>
  <c r="B52" i="24"/>
  <c r="A52" i="24"/>
  <c r="B51" i="24"/>
  <c r="A51" i="24"/>
  <c r="B50" i="24"/>
  <c r="A50" i="24"/>
  <c r="B49" i="24"/>
  <c r="A49" i="24"/>
  <c r="B48" i="24"/>
  <c r="A48" i="24"/>
  <c r="B47" i="24"/>
  <c r="A47" i="24"/>
  <c r="B46" i="24"/>
  <c r="A46" i="24"/>
  <c r="B45" i="24"/>
  <c r="A45" i="24"/>
  <c r="B44" i="24"/>
  <c r="A44" i="24"/>
  <c r="B43" i="24"/>
  <c r="A43" i="24"/>
  <c r="B42" i="24"/>
  <c r="A42" i="24"/>
  <c r="B41" i="24"/>
  <c r="A41" i="24"/>
  <c r="B40" i="24"/>
  <c r="A40" i="24"/>
  <c r="B39" i="24"/>
  <c r="A39" i="24"/>
  <c r="B38" i="24"/>
  <c r="A38" i="24"/>
  <c r="B37" i="24"/>
  <c r="A37" i="24"/>
  <c r="B36" i="24"/>
  <c r="A36" i="24"/>
  <c r="B35" i="24"/>
  <c r="A35" i="24"/>
  <c r="B34" i="24"/>
  <c r="A34" i="24"/>
  <c r="B33" i="24"/>
  <c r="A33" i="24"/>
  <c r="B32" i="24"/>
  <c r="A32" i="24"/>
  <c r="B31" i="24"/>
  <c r="A31" i="24"/>
  <c r="B30" i="24"/>
  <c r="A30" i="24"/>
  <c r="B29" i="24"/>
  <c r="A29" i="24"/>
  <c r="B28" i="24"/>
  <c r="A28" i="24"/>
  <c r="B27" i="24"/>
  <c r="A27" i="24"/>
  <c r="B26" i="24"/>
  <c r="A26" i="24"/>
  <c r="B25" i="24"/>
  <c r="A25" i="24"/>
  <c r="B24" i="24"/>
  <c r="A24" i="24"/>
  <c r="B23" i="24"/>
  <c r="A23" i="24"/>
  <c r="B22" i="24"/>
  <c r="A22" i="24"/>
  <c r="B21" i="24"/>
  <c r="A21" i="24"/>
  <c r="B20" i="24"/>
  <c r="A20" i="24"/>
  <c r="B19" i="24"/>
  <c r="A19" i="24"/>
  <c r="B18" i="24"/>
  <c r="A18" i="24"/>
  <c r="B17" i="24"/>
  <c r="A17" i="24"/>
  <c r="B16" i="24"/>
  <c r="A16" i="24"/>
  <c r="B15" i="24"/>
  <c r="A15" i="24"/>
  <c r="B14" i="24"/>
  <c r="A14" i="24"/>
  <c r="B13" i="24"/>
  <c r="A13" i="24"/>
  <c r="B12" i="24"/>
  <c r="A12" i="24"/>
  <c r="B11" i="24"/>
  <c r="A11" i="24"/>
  <c r="B10" i="24"/>
  <c r="A10" i="24"/>
  <c r="B9" i="24"/>
  <c r="A9" i="24"/>
  <c r="B8" i="24"/>
  <c r="A8" i="24"/>
  <c r="B7" i="24"/>
  <c r="A7" i="24"/>
  <c r="B6" i="24"/>
  <c r="A6" i="24"/>
  <c r="B5" i="24"/>
  <c r="A5" i="24"/>
  <c r="B4" i="24"/>
  <c r="A4" i="24"/>
  <c r="B3" i="24"/>
  <c r="A3" i="24"/>
  <c r="B2" i="24"/>
  <c r="A2" i="24"/>
  <c r="B1" i="24"/>
  <c r="A1" i="24"/>
  <c r="D3" i="19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2" i="19"/>
  <c r="R53" i="19"/>
  <c r="Q53" i="19"/>
  <c r="P53" i="19"/>
  <c r="O53" i="19"/>
  <c r="N53" i="19"/>
  <c r="M53" i="19"/>
  <c r="L53" i="19"/>
  <c r="K53" i="19"/>
  <c r="J53" i="19"/>
  <c r="I53" i="19"/>
  <c r="H53" i="19"/>
  <c r="G53" i="19"/>
  <c r="F53" i="19"/>
  <c r="E53" i="19"/>
  <c r="C53" i="19"/>
  <c r="B53" i="19"/>
  <c r="A53" i="19"/>
  <c r="R52" i="19"/>
  <c r="Q52" i="19"/>
  <c r="P52" i="19"/>
  <c r="O52" i="19"/>
  <c r="N52" i="19"/>
  <c r="M52" i="19"/>
  <c r="L52" i="19"/>
  <c r="K52" i="19"/>
  <c r="J52" i="19"/>
  <c r="I52" i="19"/>
  <c r="H52" i="19"/>
  <c r="G52" i="19"/>
  <c r="F52" i="19"/>
  <c r="E52" i="19"/>
  <c r="C52" i="19"/>
  <c r="B52" i="19"/>
  <c r="A52" i="19"/>
  <c r="R51" i="19"/>
  <c r="Q51" i="19"/>
  <c r="P51" i="19"/>
  <c r="O51" i="19"/>
  <c r="N51" i="19"/>
  <c r="M51" i="19"/>
  <c r="L51" i="19"/>
  <c r="K51" i="19"/>
  <c r="J51" i="19"/>
  <c r="I51" i="19"/>
  <c r="H51" i="19"/>
  <c r="G51" i="19"/>
  <c r="F51" i="19"/>
  <c r="E51" i="19"/>
  <c r="C51" i="19"/>
  <c r="B51" i="19"/>
  <c r="A51" i="19"/>
  <c r="R50" i="19"/>
  <c r="Q50" i="19"/>
  <c r="P50" i="19"/>
  <c r="O50" i="19"/>
  <c r="N50" i="19"/>
  <c r="M50" i="19"/>
  <c r="L50" i="19"/>
  <c r="K50" i="19"/>
  <c r="J50" i="19"/>
  <c r="I50" i="19"/>
  <c r="H50" i="19"/>
  <c r="G50" i="19"/>
  <c r="F50" i="19"/>
  <c r="E50" i="19"/>
  <c r="C50" i="19"/>
  <c r="B50" i="19"/>
  <c r="A50" i="19"/>
  <c r="R49" i="19"/>
  <c r="Q49" i="19"/>
  <c r="P49" i="19"/>
  <c r="O49" i="19"/>
  <c r="N49" i="19"/>
  <c r="M49" i="19"/>
  <c r="L49" i="19"/>
  <c r="K49" i="19"/>
  <c r="J49" i="19"/>
  <c r="I49" i="19"/>
  <c r="H49" i="19"/>
  <c r="G49" i="19"/>
  <c r="F49" i="19"/>
  <c r="E49" i="19"/>
  <c r="C49" i="19"/>
  <c r="B49" i="19"/>
  <c r="A49" i="19"/>
  <c r="R48" i="19"/>
  <c r="Q48" i="19"/>
  <c r="P48" i="19"/>
  <c r="O48" i="19"/>
  <c r="N48" i="19"/>
  <c r="M48" i="19"/>
  <c r="L48" i="19"/>
  <c r="K48" i="19"/>
  <c r="J48" i="19"/>
  <c r="I48" i="19"/>
  <c r="H48" i="19"/>
  <c r="G48" i="19"/>
  <c r="F48" i="19"/>
  <c r="E48" i="19"/>
  <c r="C48" i="19"/>
  <c r="B48" i="19"/>
  <c r="A48" i="19"/>
  <c r="R47" i="19"/>
  <c r="Q47" i="19"/>
  <c r="P47" i="19"/>
  <c r="O47" i="19"/>
  <c r="N47" i="19"/>
  <c r="M47" i="19"/>
  <c r="L47" i="19"/>
  <c r="K47" i="19"/>
  <c r="J47" i="19"/>
  <c r="I47" i="19"/>
  <c r="H47" i="19"/>
  <c r="G47" i="19"/>
  <c r="F47" i="19"/>
  <c r="E47" i="19"/>
  <c r="C47" i="19"/>
  <c r="B47" i="19"/>
  <c r="A47" i="19"/>
  <c r="R46" i="19"/>
  <c r="Q46" i="19"/>
  <c r="P46" i="19"/>
  <c r="O46" i="19"/>
  <c r="N46" i="19"/>
  <c r="M46" i="19"/>
  <c r="L46" i="19"/>
  <c r="K46" i="19"/>
  <c r="J46" i="19"/>
  <c r="I46" i="19"/>
  <c r="H46" i="19"/>
  <c r="G46" i="19"/>
  <c r="F46" i="19"/>
  <c r="E46" i="19"/>
  <c r="C46" i="19"/>
  <c r="B46" i="19"/>
  <c r="A46" i="19"/>
  <c r="R45" i="19"/>
  <c r="Q45" i="19"/>
  <c r="P45" i="19"/>
  <c r="O45" i="19"/>
  <c r="N45" i="19"/>
  <c r="M45" i="19"/>
  <c r="L45" i="19"/>
  <c r="K45" i="19"/>
  <c r="J45" i="19"/>
  <c r="I45" i="19"/>
  <c r="H45" i="19"/>
  <c r="G45" i="19"/>
  <c r="F45" i="19"/>
  <c r="E45" i="19"/>
  <c r="C45" i="19"/>
  <c r="B45" i="19"/>
  <c r="A45" i="19"/>
  <c r="R44" i="19"/>
  <c r="Q44" i="19"/>
  <c r="P44" i="19"/>
  <c r="O44" i="19"/>
  <c r="N44" i="19"/>
  <c r="M44" i="19"/>
  <c r="L44" i="19"/>
  <c r="K44" i="19"/>
  <c r="J44" i="19"/>
  <c r="I44" i="19"/>
  <c r="H44" i="19"/>
  <c r="G44" i="19"/>
  <c r="F44" i="19"/>
  <c r="E44" i="19"/>
  <c r="C44" i="19"/>
  <c r="B44" i="19"/>
  <c r="A44" i="19"/>
  <c r="R43" i="19"/>
  <c r="Q43" i="19"/>
  <c r="P43" i="19"/>
  <c r="O43" i="19"/>
  <c r="N43" i="19"/>
  <c r="M43" i="19"/>
  <c r="L43" i="19"/>
  <c r="K43" i="19"/>
  <c r="J43" i="19"/>
  <c r="I43" i="19"/>
  <c r="H43" i="19"/>
  <c r="G43" i="19"/>
  <c r="F43" i="19"/>
  <c r="E43" i="19"/>
  <c r="C43" i="19"/>
  <c r="B43" i="19"/>
  <c r="A43" i="19"/>
  <c r="R42" i="19"/>
  <c r="Q42" i="19"/>
  <c r="P42" i="19"/>
  <c r="O42" i="19"/>
  <c r="N42" i="19"/>
  <c r="M42" i="19"/>
  <c r="L42" i="19"/>
  <c r="K42" i="19"/>
  <c r="J42" i="19"/>
  <c r="I42" i="19"/>
  <c r="H42" i="19"/>
  <c r="G42" i="19"/>
  <c r="F42" i="19"/>
  <c r="E42" i="19"/>
  <c r="C42" i="19"/>
  <c r="B42" i="19"/>
  <c r="A42" i="19"/>
  <c r="R41" i="19"/>
  <c r="Q41" i="19"/>
  <c r="P41" i="19"/>
  <c r="O41" i="19"/>
  <c r="N41" i="19"/>
  <c r="M41" i="19"/>
  <c r="L41" i="19"/>
  <c r="K41" i="19"/>
  <c r="J41" i="19"/>
  <c r="I41" i="19"/>
  <c r="H41" i="19"/>
  <c r="G41" i="19"/>
  <c r="F41" i="19"/>
  <c r="E41" i="19"/>
  <c r="C41" i="19"/>
  <c r="B41" i="19"/>
  <c r="A41" i="19"/>
  <c r="R40" i="19"/>
  <c r="Q40" i="19"/>
  <c r="P40" i="19"/>
  <c r="O40" i="19"/>
  <c r="N40" i="19"/>
  <c r="M40" i="19"/>
  <c r="L40" i="19"/>
  <c r="K40" i="19"/>
  <c r="J40" i="19"/>
  <c r="I40" i="19"/>
  <c r="H40" i="19"/>
  <c r="G40" i="19"/>
  <c r="F40" i="19"/>
  <c r="E40" i="19"/>
  <c r="C40" i="19"/>
  <c r="B40" i="19"/>
  <c r="A40" i="19"/>
  <c r="R39" i="19"/>
  <c r="Q39" i="19"/>
  <c r="P39" i="19"/>
  <c r="O39" i="19"/>
  <c r="N39" i="19"/>
  <c r="M39" i="19"/>
  <c r="L39" i="19"/>
  <c r="K39" i="19"/>
  <c r="J39" i="19"/>
  <c r="I39" i="19"/>
  <c r="H39" i="19"/>
  <c r="G39" i="19"/>
  <c r="F39" i="19"/>
  <c r="E39" i="19"/>
  <c r="C39" i="19"/>
  <c r="B39" i="19"/>
  <c r="A39" i="19"/>
  <c r="R38" i="19"/>
  <c r="Q38" i="19"/>
  <c r="P38" i="19"/>
  <c r="O38" i="19"/>
  <c r="N38" i="19"/>
  <c r="M38" i="19"/>
  <c r="L38" i="19"/>
  <c r="K38" i="19"/>
  <c r="J38" i="19"/>
  <c r="I38" i="19"/>
  <c r="H38" i="19"/>
  <c r="G38" i="19"/>
  <c r="F38" i="19"/>
  <c r="E38" i="19"/>
  <c r="C38" i="19"/>
  <c r="B38" i="19"/>
  <c r="A38" i="19"/>
  <c r="R37" i="19"/>
  <c r="Q37" i="19"/>
  <c r="P37" i="19"/>
  <c r="O37" i="19"/>
  <c r="N37" i="19"/>
  <c r="M37" i="19"/>
  <c r="L37" i="19"/>
  <c r="K37" i="19"/>
  <c r="J37" i="19"/>
  <c r="I37" i="19"/>
  <c r="H37" i="19"/>
  <c r="G37" i="19"/>
  <c r="F37" i="19"/>
  <c r="E37" i="19"/>
  <c r="C37" i="19"/>
  <c r="B37" i="19"/>
  <c r="A37" i="19"/>
  <c r="R36" i="19"/>
  <c r="Q36" i="19"/>
  <c r="P36" i="19"/>
  <c r="O36" i="19"/>
  <c r="N36" i="19"/>
  <c r="M36" i="19"/>
  <c r="L36" i="19"/>
  <c r="K36" i="19"/>
  <c r="J36" i="19"/>
  <c r="I36" i="19"/>
  <c r="H36" i="19"/>
  <c r="G36" i="19"/>
  <c r="F36" i="19"/>
  <c r="E36" i="19"/>
  <c r="C36" i="19"/>
  <c r="B36" i="19"/>
  <c r="A36" i="19"/>
  <c r="R35" i="19"/>
  <c r="Q35" i="19"/>
  <c r="P35" i="19"/>
  <c r="O35" i="19"/>
  <c r="N35" i="19"/>
  <c r="M35" i="19"/>
  <c r="L35" i="19"/>
  <c r="K35" i="19"/>
  <c r="J35" i="19"/>
  <c r="I35" i="19"/>
  <c r="H35" i="19"/>
  <c r="G35" i="19"/>
  <c r="F35" i="19"/>
  <c r="E35" i="19"/>
  <c r="C35" i="19"/>
  <c r="B35" i="19"/>
  <c r="A35" i="19"/>
  <c r="R34" i="19"/>
  <c r="Q34" i="19"/>
  <c r="P34" i="19"/>
  <c r="O34" i="19"/>
  <c r="N34" i="19"/>
  <c r="M34" i="19"/>
  <c r="L34" i="19"/>
  <c r="K34" i="19"/>
  <c r="J34" i="19"/>
  <c r="I34" i="19"/>
  <c r="H34" i="19"/>
  <c r="G34" i="19"/>
  <c r="F34" i="19"/>
  <c r="E34" i="19"/>
  <c r="C34" i="19"/>
  <c r="B34" i="19"/>
  <c r="A34" i="19"/>
  <c r="R33" i="19"/>
  <c r="Q33" i="19"/>
  <c r="P33" i="19"/>
  <c r="O33" i="19"/>
  <c r="N33" i="19"/>
  <c r="M33" i="19"/>
  <c r="L33" i="19"/>
  <c r="K33" i="19"/>
  <c r="J33" i="19"/>
  <c r="I33" i="19"/>
  <c r="H33" i="19"/>
  <c r="G33" i="19"/>
  <c r="F33" i="19"/>
  <c r="E33" i="19"/>
  <c r="C33" i="19"/>
  <c r="B33" i="19"/>
  <c r="A33" i="19"/>
  <c r="R32" i="19"/>
  <c r="Q32" i="19"/>
  <c r="P32" i="19"/>
  <c r="O32" i="19"/>
  <c r="N32" i="19"/>
  <c r="M32" i="19"/>
  <c r="L32" i="19"/>
  <c r="K32" i="19"/>
  <c r="J32" i="19"/>
  <c r="I32" i="19"/>
  <c r="H32" i="19"/>
  <c r="G32" i="19"/>
  <c r="F32" i="19"/>
  <c r="E32" i="19"/>
  <c r="C32" i="19"/>
  <c r="B32" i="19"/>
  <c r="A32" i="19"/>
  <c r="R31" i="19"/>
  <c r="Q31" i="19"/>
  <c r="P31" i="19"/>
  <c r="O31" i="19"/>
  <c r="N31" i="19"/>
  <c r="M31" i="19"/>
  <c r="L31" i="19"/>
  <c r="K31" i="19"/>
  <c r="J31" i="19"/>
  <c r="I31" i="19"/>
  <c r="H31" i="19"/>
  <c r="G31" i="19"/>
  <c r="F31" i="19"/>
  <c r="E31" i="19"/>
  <c r="C31" i="19"/>
  <c r="B31" i="19"/>
  <c r="A31" i="19"/>
  <c r="R30" i="19"/>
  <c r="Q30" i="19"/>
  <c r="P30" i="19"/>
  <c r="O30" i="19"/>
  <c r="N30" i="19"/>
  <c r="M30" i="19"/>
  <c r="L30" i="19"/>
  <c r="K30" i="19"/>
  <c r="J30" i="19"/>
  <c r="I30" i="19"/>
  <c r="H30" i="19"/>
  <c r="G30" i="19"/>
  <c r="F30" i="19"/>
  <c r="E30" i="19"/>
  <c r="C30" i="19"/>
  <c r="B30" i="19"/>
  <c r="A30" i="19"/>
  <c r="R29" i="19"/>
  <c r="Q29" i="19"/>
  <c r="P29" i="19"/>
  <c r="O29" i="19"/>
  <c r="N29" i="19"/>
  <c r="M29" i="19"/>
  <c r="L29" i="19"/>
  <c r="K29" i="19"/>
  <c r="J29" i="19"/>
  <c r="I29" i="19"/>
  <c r="H29" i="19"/>
  <c r="G29" i="19"/>
  <c r="F29" i="19"/>
  <c r="E29" i="19"/>
  <c r="C29" i="19"/>
  <c r="B29" i="19"/>
  <c r="A29" i="19"/>
  <c r="R28" i="19"/>
  <c r="Q28" i="19"/>
  <c r="P28" i="19"/>
  <c r="O28" i="19"/>
  <c r="N28" i="19"/>
  <c r="M28" i="19"/>
  <c r="L28" i="19"/>
  <c r="K28" i="19"/>
  <c r="J28" i="19"/>
  <c r="I28" i="19"/>
  <c r="H28" i="19"/>
  <c r="G28" i="19"/>
  <c r="F28" i="19"/>
  <c r="E28" i="19"/>
  <c r="C28" i="19"/>
  <c r="B28" i="19"/>
  <c r="A28" i="19"/>
  <c r="R27" i="19"/>
  <c r="Q27" i="19"/>
  <c r="P27" i="19"/>
  <c r="O27" i="19"/>
  <c r="N27" i="19"/>
  <c r="M27" i="19"/>
  <c r="L27" i="19"/>
  <c r="K27" i="19"/>
  <c r="J27" i="19"/>
  <c r="I27" i="19"/>
  <c r="H27" i="19"/>
  <c r="G27" i="19"/>
  <c r="F27" i="19"/>
  <c r="E27" i="19"/>
  <c r="C27" i="19"/>
  <c r="B27" i="19"/>
  <c r="A27" i="19"/>
  <c r="R26" i="19"/>
  <c r="Q26" i="19"/>
  <c r="P26" i="19"/>
  <c r="O26" i="19"/>
  <c r="N26" i="19"/>
  <c r="M26" i="19"/>
  <c r="L26" i="19"/>
  <c r="K26" i="19"/>
  <c r="J26" i="19"/>
  <c r="I26" i="19"/>
  <c r="H26" i="19"/>
  <c r="G26" i="19"/>
  <c r="F26" i="19"/>
  <c r="E26" i="19"/>
  <c r="C26" i="19"/>
  <c r="B26" i="19"/>
  <c r="A26" i="19"/>
  <c r="R25" i="19"/>
  <c r="Q25" i="19"/>
  <c r="P25" i="19"/>
  <c r="O25" i="19"/>
  <c r="N25" i="19"/>
  <c r="M25" i="19"/>
  <c r="L25" i="19"/>
  <c r="K25" i="19"/>
  <c r="J25" i="19"/>
  <c r="I25" i="19"/>
  <c r="H25" i="19"/>
  <c r="G25" i="19"/>
  <c r="F25" i="19"/>
  <c r="E25" i="19"/>
  <c r="C25" i="19"/>
  <c r="B25" i="19"/>
  <c r="A25" i="19"/>
  <c r="R24" i="19"/>
  <c r="Q24" i="19"/>
  <c r="P24" i="19"/>
  <c r="O24" i="19"/>
  <c r="N24" i="19"/>
  <c r="M24" i="19"/>
  <c r="L24" i="19"/>
  <c r="K24" i="19"/>
  <c r="J24" i="19"/>
  <c r="I24" i="19"/>
  <c r="H24" i="19"/>
  <c r="G24" i="19"/>
  <c r="F24" i="19"/>
  <c r="E24" i="19"/>
  <c r="C24" i="19"/>
  <c r="B24" i="19"/>
  <c r="A24" i="19"/>
  <c r="R23" i="19"/>
  <c r="Q23" i="19"/>
  <c r="P23" i="19"/>
  <c r="O23" i="19"/>
  <c r="N23" i="19"/>
  <c r="M23" i="19"/>
  <c r="L23" i="19"/>
  <c r="K23" i="19"/>
  <c r="J23" i="19"/>
  <c r="I23" i="19"/>
  <c r="H23" i="19"/>
  <c r="G23" i="19"/>
  <c r="F23" i="19"/>
  <c r="E23" i="19"/>
  <c r="C23" i="19"/>
  <c r="B23" i="19"/>
  <c r="A23" i="19"/>
  <c r="R22" i="19"/>
  <c r="Q22" i="19"/>
  <c r="P22" i="19"/>
  <c r="O22" i="19"/>
  <c r="N22" i="19"/>
  <c r="M22" i="19"/>
  <c r="L22" i="19"/>
  <c r="K22" i="19"/>
  <c r="J22" i="19"/>
  <c r="I22" i="19"/>
  <c r="H22" i="19"/>
  <c r="G22" i="19"/>
  <c r="F22" i="19"/>
  <c r="E22" i="19"/>
  <c r="C22" i="19"/>
  <c r="B22" i="19"/>
  <c r="A22" i="19"/>
  <c r="R21" i="19"/>
  <c r="Q21" i="19"/>
  <c r="P21" i="19"/>
  <c r="O21" i="19"/>
  <c r="N21" i="19"/>
  <c r="M21" i="19"/>
  <c r="L21" i="19"/>
  <c r="K21" i="19"/>
  <c r="J21" i="19"/>
  <c r="I21" i="19"/>
  <c r="H21" i="19"/>
  <c r="G21" i="19"/>
  <c r="F21" i="19"/>
  <c r="E21" i="19"/>
  <c r="C21" i="19"/>
  <c r="B21" i="19"/>
  <c r="A21" i="19"/>
  <c r="R20" i="19"/>
  <c r="Q20" i="19"/>
  <c r="P20" i="19"/>
  <c r="O20" i="19"/>
  <c r="N20" i="19"/>
  <c r="M20" i="19"/>
  <c r="L20" i="19"/>
  <c r="K20" i="19"/>
  <c r="J20" i="19"/>
  <c r="I20" i="19"/>
  <c r="H20" i="19"/>
  <c r="G20" i="19"/>
  <c r="F20" i="19"/>
  <c r="E20" i="19"/>
  <c r="C20" i="19"/>
  <c r="B20" i="19"/>
  <c r="A20" i="19"/>
  <c r="R19" i="19"/>
  <c r="Q19" i="19"/>
  <c r="P19" i="19"/>
  <c r="O19" i="19"/>
  <c r="N19" i="19"/>
  <c r="M19" i="19"/>
  <c r="L19" i="19"/>
  <c r="K19" i="19"/>
  <c r="J19" i="19"/>
  <c r="I19" i="19"/>
  <c r="H19" i="19"/>
  <c r="G19" i="19"/>
  <c r="F19" i="19"/>
  <c r="E19" i="19"/>
  <c r="C19" i="19"/>
  <c r="B19" i="19"/>
  <c r="A19" i="19"/>
  <c r="R18" i="19"/>
  <c r="Q18" i="19"/>
  <c r="P18" i="19"/>
  <c r="O18" i="19"/>
  <c r="N18" i="19"/>
  <c r="M18" i="19"/>
  <c r="L18" i="19"/>
  <c r="K18" i="19"/>
  <c r="J18" i="19"/>
  <c r="I18" i="19"/>
  <c r="H18" i="19"/>
  <c r="G18" i="19"/>
  <c r="F18" i="19"/>
  <c r="E18" i="19"/>
  <c r="C18" i="19"/>
  <c r="B18" i="19"/>
  <c r="A18" i="19"/>
  <c r="R17" i="19"/>
  <c r="Q17" i="19"/>
  <c r="P17" i="19"/>
  <c r="O17" i="19"/>
  <c r="N17" i="19"/>
  <c r="M17" i="19"/>
  <c r="L17" i="19"/>
  <c r="K17" i="19"/>
  <c r="J17" i="19"/>
  <c r="I17" i="19"/>
  <c r="H17" i="19"/>
  <c r="G17" i="19"/>
  <c r="F17" i="19"/>
  <c r="E17" i="19"/>
  <c r="C17" i="19"/>
  <c r="B17" i="19"/>
  <c r="A17" i="19"/>
  <c r="R16" i="19"/>
  <c r="Q16" i="19"/>
  <c r="P16" i="19"/>
  <c r="O16" i="19"/>
  <c r="N16" i="19"/>
  <c r="M16" i="19"/>
  <c r="L16" i="19"/>
  <c r="K16" i="19"/>
  <c r="J16" i="19"/>
  <c r="I16" i="19"/>
  <c r="H16" i="19"/>
  <c r="G16" i="19"/>
  <c r="F16" i="19"/>
  <c r="E16" i="19"/>
  <c r="C16" i="19"/>
  <c r="B16" i="19"/>
  <c r="A16" i="19"/>
  <c r="R15" i="19"/>
  <c r="Q15" i="19"/>
  <c r="P15" i="19"/>
  <c r="O15" i="19"/>
  <c r="N15" i="19"/>
  <c r="M15" i="19"/>
  <c r="L15" i="19"/>
  <c r="K15" i="19"/>
  <c r="J15" i="19"/>
  <c r="I15" i="19"/>
  <c r="H15" i="19"/>
  <c r="G15" i="19"/>
  <c r="F15" i="19"/>
  <c r="E15" i="19"/>
  <c r="C15" i="19"/>
  <c r="B15" i="19"/>
  <c r="A15" i="19"/>
  <c r="R14" i="19"/>
  <c r="Q14" i="19"/>
  <c r="P14" i="19"/>
  <c r="O14" i="19"/>
  <c r="N14" i="19"/>
  <c r="M14" i="19"/>
  <c r="L14" i="19"/>
  <c r="K14" i="19"/>
  <c r="J14" i="19"/>
  <c r="I14" i="19"/>
  <c r="H14" i="19"/>
  <c r="G14" i="19"/>
  <c r="F14" i="19"/>
  <c r="E14" i="19"/>
  <c r="C14" i="19"/>
  <c r="B14" i="19"/>
  <c r="A14" i="19"/>
  <c r="R13" i="19"/>
  <c r="Q13" i="19"/>
  <c r="P13" i="19"/>
  <c r="O13" i="19"/>
  <c r="N13" i="19"/>
  <c r="M13" i="19"/>
  <c r="L13" i="19"/>
  <c r="K13" i="19"/>
  <c r="J13" i="19"/>
  <c r="I13" i="19"/>
  <c r="H13" i="19"/>
  <c r="G13" i="19"/>
  <c r="F13" i="19"/>
  <c r="E13" i="19"/>
  <c r="C13" i="19"/>
  <c r="B13" i="19"/>
  <c r="A13" i="19"/>
  <c r="R12" i="19"/>
  <c r="Q12" i="19"/>
  <c r="P12" i="19"/>
  <c r="O12" i="19"/>
  <c r="N12" i="19"/>
  <c r="M12" i="19"/>
  <c r="L12" i="19"/>
  <c r="K12" i="19"/>
  <c r="J12" i="19"/>
  <c r="I12" i="19"/>
  <c r="H12" i="19"/>
  <c r="G12" i="19"/>
  <c r="F12" i="19"/>
  <c r="E12" i="19"/>
  <c r="C12" i="19"/>
  <c r="B12" i="19"/>
  <c r="A12" i="19"/>
  <c r="R11" i="19"/>
  <c r="Q11" i="19"/>
  <c r="P11" i="19"/>
  <c r="O11" i="19"/>
  <c r="N11" i="19"/>
  <c r="M11" i="19"/>
  <c r="L11" i="19"/>
  <c r="K11" i="19"/>
  <c r="J11" i="19"/>
  <c r="I11" i="19"/>
  <c r="H11" i="19"/>
  <c r="G11" i="19"/>
  <c r="F11" i="19"/>
  <c r="E11" i="19"/>
  <c r="C11" i="19"/>
  <c r="B11" i="19"/>
  <c r="A11" i="19"/>
  <c r="R10" i="19"/>
  <c r="Q10" i="19"/>
  <c r="P10" i="19"/>
  <c r="O10" i="19"/>
  <c r="N10" i="19"/>
  <c r="M10" i="19"/>
  <c r="L10" i="19"/>
  <c r="K10" i="19"/>
  <c r="J10" i="19"/>
  <c r="I10" i="19"/>
  <c r="H10" i="19"/>
  <c r="G10" i="19"/>
  <c r="F10" i="19"/>
  <c r="E10" i="19"/>
  <c r="C10" i="19"/>
  <c r="B10" i="19"/>
  <c r="A10" i="19"/>
  <c r="R9" i="19"/>
  <c r="Q9" i="19"/>
  <c r="P9" i="19"/>
  <c r="O9" i="19"/>
  <c r="N9" i="19"/>
  <c r="M9" i="19"/>
  <c r="L9" i="19"/>
  <c r="K9" i="19"/>
  <c r="J9" i="19"/>
  <c r="I9" i="19"/>
  <c r="H9" i="19"/>
  <c r="G9" i="19"/>
  <c r="F9" i="19"/>
  <c r="E9" i="19"/>
  <c r="C9" i="19"/>
  <c r="B9" i="19"/>
  <c r="A9" i="19"/>
  <c r="R8" i="19"/>
  <c r="Q8" i="19"/>
  <c r="P8" i="19"/>
  <c r="O8" i="19"/>
  <c r="N8" i="19"/>
  <c r="M8" i="19"/>
  <c r="L8" i="19"/>
  <c r="K8" i="19"/>
  <c r="J8" i="19"/>
  <c r="I8" i="19"/>
  <c r="H8" i="19"/>
  <c r="G8" i="19"/>
  <c r="F8" i="19"/>
  <c r="E8" i="19"/>
  <c r="C8" i="19"/>
  <c r="B8" i="19"/>
  <c r="A8" i="19"/>
  <c r="R7" i="19"/>
  <c r="Q7" i="19"/>
  <c r="P7" i="19"/>
  <c r="O7" i="19"/>
  <c r="N7" i="19"/>
  <c r="M7" i="19"/>
  <c r="L7" i="19"/>
  <c r="K7" i="19"/>
  <c r="J7" i="19"/>
  <c r="I7" i="19"/>
  <c r="H7" i="19"/>
  <c r="G7" i="19"/>
  <c r="F7" i="19"/>
  <c r="E7" i="19"/>
  <c r="C7" i="19"/>
  <c r="B7" i="19"/>
  <c r="A7" i="19"/>
  <c r="R6" i="19"/>
  <c r="Q6" i="19"/>
  <c r="P6" i="19"/>
  <c r="O6" i="19"/>
  <c r="N6" i="19"/>
  <c r="M6" i="19"/>
  <c r="L6" i="19"/>
  <c r="K6" i="19"/>
  <c r="J6" i="19"/>
  <c r="I6" i="19"/>
  <c r="H6" i="19"/>
  <c r="G6" i="19"/>
  <c r="F6" i="19"/>
  <c r="E6" i="19"/>
  <c r="C6" i="19"/>
  <c r="B6" i="19"/>
  <c r="A6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C5" i="19"/>
  <c r="B5" i="19"/>
  <c r="A5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C4" i="19"/>
  <c r="B4" i="19"/>
  <c r="A4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C3" i="19"/>
  <c r="B3" i="19"/>
  <c r="A3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C2" i="19"/>
  <c r="B2" i="19"/>
  <c r="A2" i="19"/>
  <c r="R1" i="19"/>
  <c r="Q1" i="19"/>
  <c r="P1" i="19"/>
  <c r="O1" i="19"/>
  <c r="N1" i="19"/>
  <c r="M1" i="19"/>
  <c r="L1" i="19"/>
  <c r="K1" i="19"/>
  <c r="J1" i="19"/>
  <c r="I1" i="19"/>
  <c r="H1" i="19"/>
  <c r="G1" i="19"/>
  <c r="F1" i="19"/>
  <c r="E1" i="19"/>
  <c r="D1" i="19"/>
  <c r="C1" i="19"/>
  <c r="B1" i="19"/>
  <c r="A1" i="19"/>
  <c r="C48" i="9" l="1"/>
  <c r="E48" i="9" s="1"/>
  <c r="C44" i="9"/>
  <c r="E44" i="9" s="1"/>
  <c r="C40" i="9"/>
  <c r="E40" i="9" s="1"/>
  <c r="C36" i="9"/>
  <c r="E36" i="9" s="1"/>
  <c r="C32" i="9"/>
  <c r="E32" i="9" s="1"/>
  <c r="C28" i="9"/>
  <c r="E28" i="9" s="1"/>
  <c r="C13" i="17"/>
  <c r="E13" i="17" s="1"/>
  <c r="C9" i="17"/>
  <c r="E9" i="17" s="1"/>
  <c r="C5" i="17"/>
  <c r="E5" i="17" s="1"/>
  <c r="C53" i="16"/>
  <c r="E53" i="16" s="1"/>
  <c r="C49" i="16"/>
  <c r="E49" i="16" s="1"/>
  <c r="C45" i="16"/>
  <c r="E45" i="16" s="1"/>
  <c r="C41" i="16"/>
  <c r="E41" i="16" s="1"/>
  <c r="C55" i="9"/>
  <c r="E55" i="9" s="1"/>
  <c r="C51" i="9"/>
  <c r="E51" i="9" s="1"/>
  <c r="C24" i="9"/>
  <c r="E24" i="9" s="1"/>
  <c r="C20" i="9"/>
  <c r="E20" i="9" s="1"/>
  <c r="C16" i="9"/>
  <c r="E16" i="9" s="1"/>
  <c r="C12" i="9"/>
  <c r="E12" i="9" s="1"/>
  <c r="C8" i="9"/>
  <c r="E8" i="9" s="1"/>
  <c r="C4" i="9"/>
  <c r="E4" i="9" s="1"/>
  <c r="C52" i="5"/>
  <c r="E52" i="5" s="1"/>
  <c r="C48" i="5"/>
  <c r="E48" i="5" s="1"/>
  <c r="C44" i="5"/>
  <c r="E44" i="5" s="1"/>
  <c r="C40" i="5"/>
  <c r="E40" i="5" s="1"/>
  <c r="C36" i="5"/>
  <c r="E36" i="5" s="1"/>
  <c r="C32" i="5"/>
  <c r="E32" i="5" s="1"/>
  <c r="C28" i="5"/>
  <c r="E28" i="5" s="1"/>
  <c r="C24" i="5"/>
  <c r="E24" i="5" s="1"/>
  <c r="C20" i="5"/>
  <c r="E20" i="5" s="1"/>
  <c r="C16" i="5"/>
  <c r="E16" i="5" s="1"/>
  <c r="C12" i="5"/>
  <c r="E12" i="5" s="1"/>
  <c r="C8" i="5"/>
  <c r="E8" i="5" s="1"/>
  <c r="C4" i="5"/>
  <c r="E4" i="5" s="1"/>
  <c r="C52" i="17"/>
  <c r="E52" i="17" s="1"/>
  <c r="C48" i="17"/>
  <c r="E48" i="17" s="1"/>
  <c r="C44" i="17"/>
  <c r="E44" i="17" s="1"/>
  <c r="C40" i="17"/>
  <c r="E40" i="17" s="1"/>
  <c r="C36" i="17"/>
  <c r="E36" i="17" s="1"/>
  <c r="C32" i="17"/>
  <c r="E32" i="17" s="1"/>
  <c r="C28" i="17"/>
  <c r="E28" i="17" s="1"/>
  <c r="C24" i="17"/>
  <c r="E24" i="17" s="1"/>
  <c r="C20" i="17"/>
  <c r="E20" i="17" s="1"/>
  <c r="C33" i="6"/>
  <c r="E33" i="6" s="1"/>
  <c r="C49" i="9"/>
  <c r="E49" i="9" s="1"/>
  <c r="C45" i="9"/>
  <c r="E45" i="9" s="1"/>
  <c r="C41" i="9"/>
  <c r="E41" i="9" s="1"/>
  <c r="C37" i="9"/>
  <c r="E37" i="9" s="1"/>
  <c r="C33" i="9"/>
  <c r="E33" i="9" s="1"/>
  <c r="C29" i="9"/>
  <c r="E29" i="9" s="1"/>
  <c r="C14" i="17"/>
  <c r="E14" i="17" s="1"/>
  <c r="C10" i="17"/>
  <c r="E10" i="17" s="1"/>
  <c r="C6" i="17"/>
  <c r="E6" i="17" s="1"/>
  <c r="C54" i="16"/>
  <c r="E54" i="16" s="1"/>
  <c r="C50" i="16"/>
  <c r="E50" i="16" s="1"/>
  <c r="C46" i="16"/>
  <c r="E46" i="16" s="1"/>
  <c r="C42" i="16"/>
  <c r="E42" i="16" s="1"/>
  <c r="C38" i="16"/>
  <c r="E38" i="16" s="1"/>
  <c r="C34" i="16"/>
  <c r="E34" i="16" s="1"/>
  <c r="C30" i="16"/>
  <c r="E30" i="16" s="1"/>
  <c r="C26" i="16"/>
  <c r="E26" i="16" s="1"/>
  <c r="C22" i="16"/>
  <c r="E22" i="16" s="1"/>
  <c r="C18" i="16"/>
  <c r="E18" i="16" s="1"/>
  <c r="C14" i="16"/>
  <c r="E14" i="16" s="1"/>
  <c r="C10" i="16"/>
  <c r="E10" i="16" s="1"/>
  <c r="C6" i="16"/>
  <c r="E6" i="16" s="1"/>
  <c r="C54" i="14"/>
  <c r="E54" i="14" s="1"/>
  <c r="C50" i="14"/>
  <c r="E50" i="14" s="1"/>
  <c r="C46" i="14"/>
  <c r="E46" i="14" s="1"/>
  <c r="C42" i="14"/>
  <c r="E42" i="14" s="1"/>
  <c r="C38" i="14"/>
  <c r="E38" i="14" s="1"/>
  <c r="C34" i="14"/>
  <c r="E34" i="14" s="1"/>
  <c r="C30" i="14"/>
  <c r="E30" i="14" s="1"/>
  <c r="C26" i="14"/>
  <c r="E26" i="14" s="1"/>
  <c r="C22" i="14"/>
  <c r="E22" i="14" s="1"/>
  <c r="C18" i="14"/>
  <c r="E18" i="14" s="1"/>
  <c r="C14" i="14"/>
  <c r="E14" i="14" s="1"/>
  <c r="C10" i="14"/>
  <c r="E10" i="14" s="1"/>
  <c r="C6" i="14"/>
  <c r="E6" i="14" s="1"/>
  <c r="C54" i="6"/>
  <c r="E54" i="6" s="1"/>
  <c r="C50" i="6"/>
  <c r="E50" i="6" s="1"/>
  <c r="C46" i="6"/>
  <c r="E46" i="6" s="1"/>
  <c r="C42" i="6"/>
  <c r="E42" i="6" s="1"/>
  <c r="C38" i="6"/>
  <c r="E38" i="6" s="1"/>
  <c r="C27" i="6"/>
  <c r="E27" i="6" s="1"/>
  <c r="C23" i="6"/>
  <c r="E23" i="6" s="1"/>
  <c r="C19" i="6"/>
  <c r="E19" i="6" s="1"/>
  <c r="C15" i="6"/>
  <c r="E15" i="6" s="1"/>
  <c r="C11" i="6"/>
  <c r="E11" i="6" s="1"/>
  <c r="C7" i="6"/>
  <c r="E7" i="6" s="1"/>
  <c r="C55" i="4"/>
  <c r="E55" i="4" s="1"/>
  <c r="C51" i="4"/>
  <c r="E51" i="4" s="1"/>
  <c r="C47" i="4"/>
  <c r="E47" i="4" s="1"/>
  <c r="C43" i="4"/>
  <c r="E43" i="4" s="1"/>
  <c r="C39" i="4"/>
  <c r="E39" i="4" s="1"/>
  <c r="C35" i="4"/>
  <c r="E35" i="4" s="1"/>
  <c r="C31" i="4"/>
  <c r="E31" i="4" s="1"/>
  <c r="C27" i="4"/>
  <c r="E27" i="4" s="1"/>
  <c r="C23" i="4"/>
  <c r="E23" i="4" s="1"/>
  <c r="C19" i="4"/>
  <c r="E19" i="4" s="1"/>
  <c r="C15" i="4"/>
  <c r="E15" i="4" s="1"/>
  <c r="C11" i="4"/>
  <c r="E11" i="4" s="1"/>
  <c r="C7" i="4"/>
  <c r="E7" i="4" s="1"/>
  <c r="C55" i="2"/>
  <c r="E55" i="2" s="1"/>
  <c r="C51" i="2"/>
  <c r="E51" i="2" s="1"/>
  <c r="C47" i="2"/>
  <c r="E47" i="2" s="1"/>
  <c r="C43" i="2"/>
  <c r="E43" i="2" s="1"/>
  <c r="C39" i="2"/>
  <c r="E39" i="2" s="1"/>
  <c r="C35" i="2"/>
  <c r="E35" i="2" s="1"/>
  <c r="C31" i="2"/>
  <c r="E31" i="2" s="1"/>
  <c r="C27" i="2"/>
  <c r="E27" i="2" s="1"/>
  <c r="C23" i="2"/>
  <c r="E23" i="2" s="1"/>
  <c r="C19" i="2"/>
  <c r="E19" i="2" s="1"/>
  <c r="C15" i="2"/>
  <c r="E15" i="2" s="1"/>
  <c r="C11" i="2"/>
  <c r="E11" i="2" s="1"/>
  <c r="C7" i="2"/>
  <c r="E7" i="2" s="1"/>
  <c r="C46" i="9"/>
  <c r="E46" i="9" s="1"/>
  <c r="C35" i="9"/>
  <c r="E35" i="9" s="1"/>
  <c r="C30" i="9"/>
  <c r="E30" i="9" s="1"/>
  <c r="C21" i="9"/>
  <c r="E21" i="9" s="1"/>
  <c r="C7" i="9"/>
  <c r="E7" i="9" s="1"/>
  <c r="C50" i="5"/>
  <c r="E50" i="5" s="1"/>
  <c r="C41" i="5"/>
  <c r="E41" i="5" s="1"/>
  <c r="C27" i="5"/>
  <c r="E27" i="5" s="1"/>
  <c r="C18" i="5"/>
  <c r="E18" i="5" s="1"/>
  <c r="C9" i="5"/>
  <c r="E9" i="5" s="1"/>
  <c r="C47" i="17"/>
  <c r="E47" i="17" s="1"/>
  <c r="C38" i="17"/>
  <c r="E38" i="17" s="1"/>
  <c r="C29" i="17"/>
  <c r="E29" i="17" s="1"/>
  <c r="C36" i="16"/>
  <c r="E36" i="16" s="1"/>
  <c r="C27" i="16"/>
  <c r="E27" i="16" s="1"/>
  <c r="C13" i="16"/>
  <c r="E13" i="16" s="1"/>
  <c r="C4" i="16"/>
  <c r="E4" i="16" s="1"/>
  <c r="C47" i="14"/>
  <c r="E47" i="14" s="1"/>
  <c r="C33" i="14"/>
  <c r="E33" i="14" s="1"/>
  <c r="C24" i="14"/>
  <c r="E24" i="14" s="1"/>
  <c r="C15" i="14"/>
  <c r="E15" i="14" s="1"/>
  <c r="C53" i="6"/>
  <c r="E53" i="6" s="1"/>
  <c r="C44" i="6"/>
  <c r="E44" i="6" s="1"/>
  <c r="C31" i="6"/>
  <c r="E31" i="6" s="1"/>
  <c r="C18" i="6"/>
  <c r="E18" i="6" s="1"/>
  <c r="C9" i="6"/>
  <c r="E9" i="6" s="1"/>
  <c r="C52" i="4"/>
  <c r="E52" i="4" s="1"/>
  <c r="C38" i="4"/>
  <c r="E38" i="4" s="1"/>
  <c r="C29" i="4"/>
  <c r="E29" i="4" s="1"/>
  <c r="C20" i="4"/>
  <c r="E20" i="4" s="1"/>
  <c r="C6" i="4"/>
  <c r="E6" i="4" s="1"/>
  <c r="C49" i="2"/>
  <c r="E49" i="2" s="1"/>
  <c r="C40" i="2"/>
  <c r="E40" i="2" s="1"/>
  <c r="C26" i="2"/>
  <c r="E26" i="2" s="1"/>
  <c r="C17" i="2"/>
  <c r="E17" i="2" s="1"/>
  <c r="C8" i="2"/>
  <c r="E8" i="2" s="1"/>
  <c r="C50" i="9"/>
  <c r="E50" i="9" s="1"/>
  <c r="C25" i="9"/>
  <c r="E25" i="9" s="1"/>
  <c r="C11" i="9"/>
  <c r="E11" i="9" s="1"/>
  <c r="C54" i="5"/>
  <c r="E54" i="5" s="1"/>
  <c r="C45" i="5"/>
  <c r="E45" i="5" s="1"/>
  <c r="C31" i="5"/>
  <c r="E31" i="5" s="1"/>
  <c r="C22" i="5"/>
  <c r="E22" i="5" s="1"/>
  <c r="C13" i="5"/>
  <c r="E13" i="5" s="1"/>
  <c r="C51" i="17"/>
  <c r="E51" i="17" s="1"/>
  <c r="C42" i="17"/>
  <c r="E42" i="17" s="1"/>
  <c r="C33" i="17"/>
  <c r="E33" i="17" s="1"/>
  <c r="C19" i="17"/>
  <c r="E19" i="17" s="1"/>
  <c r="C15" i="17"/>
  <c r="E15" i="17" s="1"/>
  <c r="C4" i="17"/>
  <c r="E4" i="17" s="1"/>
  <c r="C51" i="16"/>
  <c r="E51" i="16" s="1"/>
  <c r="C40" i="16"/>
  <c r="E40" i="16" s="1"/>
  <c r="C31" i="16"/>
  <c r="E31" i="16" s="1"/>
  <c r="C17" i="16"/>
  <c r="E17" i="16" s="1"/>
  <c r="C8" i="16"/>
  <c r="E8" i="16" s="1"/>
  <c r="C51" i="14"/>
  <c r="E51" i="14" s="1"/>
  <c r="C37" i="14"/>
  <c r="E37" i="14" s="1"/>
  <c r="C28" i="14"/>
  <c r="E28" i="14" s="1"/>
  <c r="C19" i="14"/>
  <c r="E19" i="14" s="1"/>
  <c r="C19" i="9"/>
  <c r="E19" i="9" s="1"/>
  <c r="C10" i="9"/>
  <c r="E10" i="9" s="1"/>
  <c r="C53" i="5"/>
  <c r="E53" i="5" s="1"/>
  <c r="C39" i="5"/>
  <c r="E39" i="5" s="1"/>
  <c r="C30" i="5"/>
  <c r="E30" i="5" s="1"/>
  <c r="C21" i="5"/>
  <c r="E21" i="5" s="1"/>
  <c r="C7" i="5"/>
  <c r="E7" i="5" s="1"/>
  <c r="C50" i="17"/>
  <c r="E50" i="17" s="1"/>
  <c r="C41" i="17"/>
  <c r="E41" i="17" s="1"/>
  <c r="C27" i="17"/>
  <c r="E27" i="17" s="1"/>
  <c r="C18" i="17"/>
  <c r="E18" i="17" s="1"/>
  <c r="C8" i="17"/>
  <c r="E8" i="17" s="1"/>
  <c r="C55" i="16"/>
  <c r="E55" i="16" s="1"/>
  <c r="C44" i="16"/>
  <c r="E44" i="16" s="1"/>
  <c r="C39" i="16"/>
  <c r="E39" i="16" s="1"/>
  <c r="C25" i="16"/>
  <c r="E25" i="16" s="1"/>
  <c r="C16" i="16"/>
  <c r="E16" i="16" s="1"/>
  <c r="C7" i="16"/>
  <c r="E7" i="16" s="1"/>
  <c r="C45" i="14"/>
  <c r="E45" i="14" s="1"/>
  <c r="C36" i="14"/>
  <c r="E36" i="14" s="1"/>
  <c r="C27" i="14"/>
  <c r="E27" i="14" s="1"/>
  <c r="C13" i="14"/>
  <c r="E13" i="14" s="1"/>
  <c r="C4" i="14"/>
  <c r="E4" i="14" s="1"/>
  <c r="C47" i="6"/>
  <c r="E47" i="6" s="1"/>
  <c r="C34" i="6"/>
  <c r="E34" i="6" s="1"/>
  <c r="C21" i="6"/>
  <c r="E21" i="6" s="1"/>
  <c r="C12" i="6"/>
  <c r="E12" i="6" s="1"/>
  <c r="C50" i="4"/>
  <c r="E50" i="4" s="1"/>
  <c r="C41" i="4"/>
  <c r="E41" i="4" s="1"/>
  <c r="C32" i="4"/>
  <c r="E32" i="4" s="1"/>
  <c r="C18" i="4"/>
  <c r="E18" i="4" s="1"/>
  <c r="C9" i="4"/>
  <c r="E9" i="4" s="1"/>
  <c r="C52" i="2"/>
  <c r="E52" i="2" s="1"/>
  <c r="C38" i="2"/>
  <c r="E38" i="2" s="1"/>
  <c r="C29" i="2"/>
  <c r="E29" i="2" s="1"/>
  <c r="C20" i="2"/>
  <c r="E20" i="2" s="1"/>
  <c r="C6" i="2"/>
  <c r="E6" i="2" s="1"/>
  <c r="C52" i="9"/>
  <c r="E52" i="9" s="1"/>
  <c r="C47" i="9"/>
  <c r="E47" i="9" s="1"/>
  <c r="C42" i="9"/>
  <c r="E42" i="9" s="1"/>
  <c r="C31" i="9"/>
  <c r="E31" i="9" s="1"/>
  <c r="C26" i="9"/>
  <c r="E26" i="9" s="1"/>
  <c r="C22" i="9"/>
  <c r="E22" i="9" s="1"/>
  <c r="C13" i="9"/>
  <c r="E13" i="9" s="1"/>
  <c r="C51" i="5"/>
  <c r="E51" i="5" s="1"/>
  <c r="C42" i="5"/>
  <c r="E42" i="5" s="1"/>
  <c r="C33" i="5"/>
  <c r="E33" i="5" s="1"/>
  <c r="C19" i="5"/>
  <c r="E19" i="5" s="1"/>
  <c r="C10" i="5"/>
  <c r="E10" i="5" s="1"/>
  <c r="C53" i="17"/>
  <c r="E53" i="17" s="1"/>
  <c r="C39" i="17"/>
  <c r="E39" i="17" s="1"/>
  <c r="C30" i="17"/>
  <c r="E30" i="17" s="1"/>
  <c r="C21" i="17"/>
  <c r="E21" i="17" s="1"/>
  <c r="C37" i="16"/>
  <c r="E37" i="16" s="1"/>
  <c r="C28" i="16"/>
  <c r="E28" i="16" s="1"/>
  <c r="C19" i="16"/>
  <c r="E19" i="16" s="1"/>
  <c r="C5" i="16"/>
  <c r="E5" i="16" s="1"/>
  <c r="C48" i="14"/>
  <c r="E48" i="14" s="1"/>
  <c r="C39" i="14"/>
  <c r="E39" i="14" s="1"/>
  <c r="C25" i="14"/>
  <c r="E25" i="14" s="1"/>
  <c r="C16" i="14"/>
  <c r="E16" i="14" s="1"/>
  <c r="C7" i="14"/>
  <c r="E7" i="14" s="1"/>
  <c r="C45" i="6"/>
  <c r="E45" i="6" s="1"/>
  <c r="C36" i="6"/>
  <c r="E36" i="6" s="1"/>
  <c r="C32" i="6"/>
  <c r="E32" i="6" s="1"/>
  <c r="C24" i="6"/>
  <c r="E24" i="6" s="1"/>
  <c r="C10" i="6"/>
  <c r="E10" i="6" s="1"/>
  <c r="C53" i="4"/>
  <c r="E53" i="4" s="1"/>
  <c r="C44" i="4"/>
  <c r="E44" i="4" s="1"/>
  <c r="C30" i="4"/>
  <c r="E30" i="4" s="1"/>
  <c r="C21" i="4"/>
  <c r="E21" i="4" s="1"/>
  <c r="C12" i="4"/>
  <c r="E12" i="4" s="1"/>
  <c r="C50" i="2"/>
  <c r="E50" i="2" s="1"/>
  <c r="C41" i="2"/>
  <c r="E41" i="2" s="1"/>
  <c r="C32" i="2"/>
  <c r="E32" i="2" s="1"/>
  <c r="C18" i="2"/>
  <c r="E18" i="2" s="1"/>
  <c r="C9" i="2"/>
  <c r="E9" i="2" s="1"/>
  <c r="C43" i="9"/>
  <c r="E43" i="9" s="1"/>
  <c r="C18" i="9"/>
  <c r="E18" i="9" s="1"/>
  <c r="C47" i="5"/>
  <c r="E47" i="5" s="1"/>
  <c r="C6" i="5"/>
  <c r="E6" i="5" s="1"/>
  <c r="C35" i="17"/>
  <c r="E35" i="17" s="1"/>
  <c r="C12" i="17"/>
  <c r="E12" i="17" s="1"/>
  <c r="C21" i="16"/>
  <c r="E21" i="16" s="1"/>
  <c r="C15" i="16"/>
  <c r="E15" i="16" s="1"/>
  <c r="C55" i="14"/>
  <c r="E55" i="14" s="1"/>
  <c r="C32" i="14"/>
  <c r="E32" i="14" s="1"/>
  <c r="C9" i="14"/>
  <c r="E9" i="14" s="1"/>
  <c r="C35" i="6"/>
  <c r="E35" i="6" s="1"/>
  <c r="C29" i="6"/>
  <c r="E29" i="6" s="1"/>
  <c r="C33" i="4"/>
  <c r="E33" i="4" s="1"/>
  <c r="C22" i="4"/>
  <c r="E22" i="4" s="1"/>
  <c r="C16" i="4"/>
  <c r="E16" i="4" s="1"/>
  <c r="C5" i="4"/>
  <c r="E5" i="4" s="1"/>
  <c r="C46" i="2"/>
  <c r="E46" i="2" s="1"/>
  <c r="C30" i="2"/>
  <c r="E30" i="2" s="1"/>
  <c r="C6" i="9"/>
  <c r="E6" i="9" s="1"/>
  <c r="C35" i="5"/>
  <c r="E35" i="5" s="1"/>
  <c r="C29" i="5"/>
  <c r="E29" i="5" s="1"/>
  <c r="C17" i="5"/>
  <c r="E17" i="5" s="1"/>
  <c r="C46" i="17"/>
  <c r="E46" i="17" s="1"/>
  <c r="C23" i="17"/>
  <c r="E23" i="17" s="1"/>
  <c r="C49" i="14"/>
  <c r="E49" i="14" s="1"/>
  <c r="C39" i="6"/>
  <c r="E39" i="6" s="1"/>
  <c r="C48" i="4"/>
  <c r="E48" i="4" s="1"/>
  <c r="C54" i="9"/>
  <c r="E54" i="9" s="1"/>
  <c r="C11" i="5"/>
  <c r="E11" i="5" s="1"/>
  <c r="C11" i="17"/>
  <c r="E11" i="17" s="1"/>
  <c r="C49" i="6"/>
  <c r="E49" i="6" s="1"/>
  <c r="C17" i="6"/>
  <c r="E17" i="6" s="1"/>
  <c r="C34" i="2"/>
  <c r="E34" i="2" s="1"/>
  <c r="C49" i="5"/>
  <c r="E49" i="5" s="1"/>
  <c r="C55" i="17"/>
  <c r="E55" i="17" s="1"/>
  <c r="C23" i="16"/>
  <c r="E23" i="16" s="1"/>
  <c r="C11" i="14"/>
  <c r="E11" i="14" s="1"/>
  <c r="C41" i="6"/>
  <c r="E41" i="6" s="1"/>
  <c r="C24" i="4"/>
  <c r="E24" i="4" s="1"/>
  <c r="C5" i="9"/>
  <c r="E5" i="9" s="1"/>
  <c r="C34" i="5"/>
  <c r="E34" i="5" s="1"/>
  <c r="C45" i="17"/>
  <c r="E45" i="17" s="1"/>
  <c r="C22" i="17"/>
  <c r="E22" i="17" s="1"/>
  <c r="C16" i="17"/>
  <c r="E16" i="17" s="1"/>
  <c r="C43" i="16"/>
  <c r="E43" i="16" s="1"/>
  <c r="C24" i="16"/>
  <c r="E24" i="16" s="1"/>
  <c r="C53" i="14"/>
  <c r="E53" i="14" s="1"/>
  <c r="C12" i="14"/>
  <c r="E12" i="14" s="1"/>
  <c r="C22" i="6"/>
  <c r="E22" i="6" s="1"/>
  <c r="C36" i="4"/>
  <c r="E36" i="4" s="1"/>
  <c r="C25" i="4"/>
  <c r="E25" i="4" s="1"/>
  <c r="C14" i="4"/>
  <c r="E14" i="4" s="1"/>
  <c r="C28" i="2"/>
  <c r="E28" i="2" s="1"/>
  <c r="C12" i="2"/>
  <c r="E12" i="2" s="1"/>
  <c r="C53" i="9"/>
  <c r="E53" i="9" s="1"/>
  <c r="C34" i="9"/>
  <c r="E34" i="9" s="1"/>
  <c r="C27" i="9"/>
  <c r="E27" i="9" s="1"/>
  <c r="C38" i="5"/>
  <c r="E38" i="5" s="1"/>
  <c r="C15" i="5"/>
  <c r="E15" i="5" s="1"/>
  <c r="C26" i="17"/>
  <c r="E26" i="17" s="1"/>
  <c r="C48" i="16"/>
  <c r="E48" i="16" s="1"/>
  <c r="C35" i="16"/>
  <c r="E35" i="16" s="1"/>
  <c r="C12" i="16"/>
  <c r="E12" i="16" s="1"/>
  <c r="C41" i="14"/>
  <c r="E41" i="14" s="1"/>
  <c r="C35" i="14"/>
  <c r="E35" i="14" s="1"/>
  <c r="C23" i="14"/>
  <c r="E23" i="14" s="1"/>
  <c r="C48" i="6"/>
  <c r="E48" i="6" s="1"/>
  <c r="C37" i="6"/>
  <c r="E37" i="6" s="1"/>
  <c r="C16" i="6"/>
  <c r="E16" i="6" s="1"/>
  <c r="C5" i="6"/>
  <c r="E5" i="6" s="1"/>
  <c r="C46" i="4"/>
  <c r="E46" i="4" s="1"/>
  <c r="C8" i="4"/>
  <c r="E8" i="4" s="1"/>
  <c r="C44" i="2"/>
  <c r="E44" i="2" s="1"/>
  <c r="C33" i="2"/>
  <c r="E33" i="2" s="1"/>
  <c r="C22" i="2"/>
  <c r="E22" i="2" s="1"/>
  <c r="C16" i="2"/>
  <c r="E16" i="2" s="1"/>
  <c r="C5" i="2"/>
  <c r="E5" i="2" s="1"/>
  <c r="C15" i="9"/>
  <c r="E15" i="9" s="1"/>
  <c r="C49" i="17"/>
  <c r="E49" i="17" s="1"/>
  <c r="C29" i="16"/>
  <c r="E29" i="16" s="1"/>
  <c r="C17" i="14"/>
  <c r="E17" i="14" s="1"/>
  <c r="C40" i="4"/>
  <c r="E40" i="4" s="1"/>
  <c r="C54" i="2"/>
  <c r="E54" i="2" s="1"/>
  <c r="C55" i="5"/>
  <c r="E55" i="5" s="1"/>
  <c r="C43" i="5"/>
  <c r="E43" i="5" s="1"/>
  <c r="C37" i="5"/>
  <c r="E37" i="5" s="1"/>
  <c r="C14" i="5"/>
  <c r="E14" i="5" s="1"/>
  <c r="C43" i="17"/>
  <c r="E43" i="17" s="1"/>
  <c r="C31" i="17"/>
  <c r="E31" i="17" s="1"/>
  <c r="C25" i="17"/>
  <c r="E25" i="17" s="1"/>
  <c r="C47" i="16"/>
  <c r="E47" i="16" s="1"/>
  <c r="C11" i="16"/>
  <c r="E11" i="16" s="1"/>
  <c r="C40" i="14"/>
  <c r="E40" i="14" s="1"/>
  <c r="C5" i="14"/>
  <c r="E5" i="14" s="1"/>
  <c r="C30" i="6"/>
  <c r="E30" i="6" s="1"/>
  <c r="C20" i="6"/>
  <c r="E20" i="6" s="1"/>
  <c r="C4" i="6"/>
  <c r="E4" i="6" s="1"/>
  <c r="C45" i="4"/>
  <c r="E45" i="4" s="1"/>
  <c r="C34" i="4"/>
  <c r="E34" i="4" s="1"/>
  <c r="C28" i="4"/>
  <c r="E28" i="4" s="1"/>
  <c r="C17" i="4"/>
  <c r="E17" i="4" s="1"/>
  <c r="C21" i="2"/>
  <c r="E21" i="2" s="1"/>
  <c r="C10" i="2"/>
  <c r="E10" i="2" s="1"/>
  <c r="C4" i="2"/>
  <c r="E4" i="2" s="1"/>
  <c r="C38" i="9"/>
  <c r="E38" i="9" s="1"/>
  <c r="C14" i="9"/>
  <c r="E14" i="9" s="1"/>
  <c r="C54" i="17"/>
  <c r="E54" i="17" s="1"/>
  <c r="C7" i="17"/>
  <c r="E7" i="17" s="1"/>
  <c r="C52" i="16"/>
  <c r="E52" i="16" s="1"/>
  <c r="C33" i="16"/>
  <c r="E33" i="16" s="1"/>
  <c r="C44" i="14"/>
  <c r="E44" i="14" s="1"/>
  <c r="C51" i="6"/>
  <c r="E51" i="6" s="1"/>
  <c r="C40" i="6"/>
  <c r="E40" i="6" s="1"/>
  <c r="C14" i="6"/>
  <c r="E14" i="6" s="1"/>
  <c r="C49" i="4"/>
  <c r="E49" i="4" s="1"/>
  <c r="C42" i="2"/>
  <c r="E42" i="2" s="1"/>
  <c r="C25" i="2"/>
  <c r="E25" i="2" s="1"/>
  <c r="C14" i="2"/>
  <c r="E14" i="2" s="1"/>
  <c r="C32" i="16"/>
  <c r="E32" i="16" s="1"/>
  <c r="C43" i="14"/>
  <c r="E43" i="14" s="1"/>
  <c r="C55" i="6"/>
  <c r="E55" i="6" s="1"/>
  <c r="C13" i="6"/>
  <c r="E13" i="6" s="1"/>
  <c r="C37" i="4"/>
  <c r="E37" i="4" s="1"/>
  <c r="C10" i="4"/>
  <c r="E10" i="4" s="1"/>
  <c r="C13" i="2"/>
  <c r="E13" i="2" s="1"/>
  <c r="C17" i="9"/>
  <c r="E17" i="9" s="1"/>
  <c r="C23" i="5"/>
  <c r="E23" i="5" s="1"/>
  <c r="C34" i="17"/>
  <c r="E34" i="17" s="1"/>
  <c r="C20" i="16"/>
  <c r="E20" i="16" s="1"/>
  <c r="C8" i="14"/>
  <c r="E8" i="14" s="1"/>
  <c r="C28" i="6"/>
  <c r="E28" i="6" s="1"/>
  <c r="C42" i="4"/>
  <c r="E42" i="4" s="1"/>
  <c r="C45" i="2"/>
  <c r="E45" i="2" s="1"/>
  <c r="C9" i="9"/>
  <c r="E9" i="9" s="1"/>
  <c r="C26" i="5"/>
  <c r="E26" i="5" s="1"/>
  <c r="C29" i="14"/>
  <c r="E29" i="14" s="1"/>
  <c r="C52" i="6"/>
  <c r="E52" i="6" s="1"/>
  <c r="C13" i="4"/>
  <c r="E13" i="4" s="1"/>
  <c r="C37" i="2"/>
  <c r="E37" i="2" s="1"/>
  <c r="C25" i="5"/>
  <c r="E25" i="5" s="1"/>
  <c r="C21" i="14"/>
  <c r="E21" i="14" s="1"/>
  <c r="C25" i="6"/>
  <c r="E25" i="6" s="1"/>
  <c r="C8" i="6"/>
  <c r="E8" i="6" s="1"/>
  <c r="C53" i="2"/>
  <c r="E53" i="2" s="1"/>
  <c r="C36" i="2"/>
  <c r="E36" i="2" s="1"/>
  <c r="C17" i="17"/>
  <c r="E17" i="17" s="1"/>
  <c r="C9" i="16"/>
  <c r="E9" i="16" s="1"/>
  <c r="C20" i="14"/>
  <c r="E20" i="14" s="1"/>
  <c r="C54" i="4"/>
  <c r="E54" i="4" s="1"/>
  <c r="C26" i="4"/>
  <c r="E26" i="4" s="1"/>
  <c r="C24" i="2"/>
  <c r="E24" i="2" s="1"/>
  <c r="C23" i="9"/>
  <c r="E23" i="9" s="1"/>
  <c r="C46" i="5"/>
  <c r="E46" i="5" s="1"/>
  <c r="C5" i="5"/>
  <c r="E5" i="5" s="1"/>
  <c r="C31" i="14"/>
  <c r="E31" i="14" s="1"/>
  <c r="C43" i="6"/>
  <c r="E43" i="6" s="1"/>
  <c r="C6" i="6"/>
  <c r="E6" i="6" s="1"/>
  <c r="C4" i="4"/>
  <c r="E4" i="4" s="1"/>
  <c r="C39" i="9"/>
  <c r="E39" i="9" s="1"/>
  <c r="C37" i="17"/>
  <c r="E37" i="17" s="1"/>
  <c r="C52" i="14"/>
  <c r="E52" i="14" s="1"/>
  <c r="C26" i="6"/>
  <c r="E26" i="6" s="1"/>
  <c r="C48" i="2"/>
  <c r="E48" i="2" s="1"/>
  <c r="C45" i="15"/>
  <c r="E45" i="15" s="1"/>
  <c r="C12" i="15"/>
  <c r="E12" i="15" s="1"/>
  <c r="C26" i="15"/>
  <c r="E26" i="15" s="1"/>
  <c r="C24" i="15"/>
  <c r="E24" i="15" s="1"/>
  <c r="C52" i="15"/>
  <c r="E52" i="15" s="1"/>
  <c r="C28" i="15"/>
  <c r="E28" i="15" s="1"/>
  <c r="C42" i="15"/>
  <c r="E42" i="15" s="1"/>
  <c r="C37" i="15"/>
  <c r="E37" i="15" s="1"/>
  <c r="C20" i="15"/>
  <c r="E20" i="15" s="1"/>
  <c r="C23" i="15"/>
  <c r="E23" i="15" s="1"/>
  <c r="C17" i="15"/>
  <c r="E17" i="15" s="1"/>
  <c r="C7" i="15"/>
  <c r="E7" i="15" s="1"/>
  <c r="C44" i="15"/>
  <c r="E44" i="15" s="1"/>
  <c r="C19" i="15"/>
  <c r="E19" i="15" s="1"/>
  <c r="C15" i="15"/>
  <c r="E15" i="15" s="1"/>
  <c r="C29" i="15"/>
  <c r="E29" i="15" s="1"/>
  <c r="C39" i="15"/>
  <c r="E39" i="15" s="1"/>
  <c r="C5" i="15"/>
  <c r="E5" i="15" s="1"/>
  <c r="C4" i="15"/>
  <c r="E4" i="15" s="1"/>
  <c r="C9" i="15"/>
  <c r="E9" i="15" s="1"/>
  <c r="C11" i="15"/>
  <c r="E11" i="15" s="1"/>
  <c r="C16" i="15"/>
  <c r="E16" i="15" s="1"/>
  <c r="C47" i="15"/>
  <c r="E47" i="15" s="1"/>
  <c r="C27" i="15"/>
  <c r="E27" i="15" s="1"/>
  <c r="C18" i="15"/>
  <c r="E18" i="15" s="1"/>
  <c r="C14" i="15"/>
  <c r="E14" i="15" s="1"/>
  <c r="C35" i="15"/>
  <c r="E35" i="15" s="1"/>
  <c r="C38" i="15"/>
  <c r="E38" i="15" s="1"/>
  <c r="C33" i="15"/>
  <c r="E33" i="15" s="1"/>
  <c r="C43" i="15"/>
  <c r="E43" i="15" s="1"/>
  <c r="C36" i="15"/>
  <c r="E36" i="15" s="1"/>
  <c r="C53" i="15"/>
  <c r="E53" i="15" s="1"/>
  <c r="C54" i="15"/>
  <c r="E54" i="15" s="1"/>
  <c r="C32" i="15"/>
  <c r="E32" i="15" s="1"/>
  <c r="C10" i="15"/>
  <c r="E10" i="15" s="1"/>
  <c r="C48" i="15"/>
  <c r="E48" i="15" s="1"/>
  <c r="C6" i="15"/>
  <c r="E6" i="15" s="1"/>
  <c r="C51" i="15"/>
  <c r="E51" i="15" s="1"/>
  <c r="C22" i="15"/>
  <c r="E22" i="15" s="1"/>
  <c r="C49" i="15"/>
  <c r="E49" i="15" s="1"/>
  <c r="C31" i="15"/>
  <c r="E31" i="15" s="1"/>
  <c r="C34" i="15"/>
  <c r="E34" i="15" s="1"/>
  <c r="C30" i="15"/>
  <c r="E30" i="15" s="1"/>
  <c r="C21" i="15"/>
  <c r="E21" i="15" s="1"/>
  <c r="C40" i="15"/>
  <c r="E40" i="15" s="1"/>
  <c r="C50" i="15"/>
  <c r="E50" i="15" s="1"/>
  <c r="C46" i="15"/>
  <c r="E46" i="15" s="1"/>
  <c r="C41" i="15"/>
  <c r="E41" i="15" s="1"/>
  <c r="C13" i="15"/>
  <c r="E13" i="15" s="1"/>
  <c r="C8" i="15"/>
  <c r="E8" i="15" s="1"/>
  <c r="C25" i="15"/>
  <c r="E25" i="15" s="1"/>
  <c r="C55" i="15"/>
  <c r="E55" i="15" s="1"/>
</calcChain>
</file>

<file path=xl/sharedStrings.xml><?xml version="1.0" encoding="utf-8"?>
<sst xmlns="http://schemas.openxmlformats.org/spreadsheetml/2006/main" count="1935" uniqueCount="171">
  <si>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</si>
  <si>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</si>
  <si>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</si>
  <si>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</si>
  <si>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</si>
  <si>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</si>
  <si>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</si>
  <si>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</si>
  <si>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</si>
  <si>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</si>
  <si>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</si>
  <si>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</si>
  <si>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</si>
  <si>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</si>
  <si>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</si>
  <si>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</si>
  <si>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</si>
  <si>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</si>
  <si>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</si>
  <si>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</si>
  <si>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</si>
  <si>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</si>
  <si>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</si>
  <si>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</si>
  <si>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</si>
  <si>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</si>
  <si>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</si>
  <si>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</si>
  <si>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</si>
  <si>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</si>
  <si>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</si>
  <si>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</si>
  <si>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</si>
  <si>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</si>
  <si>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</si>
  <si>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</si>
  <si>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</si>
  <si>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</si>
  <si>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</si>
  <si>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</si>
  <si>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</si>
  <si>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</si>
  <si>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</si>
  <si>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</si>
  <si>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United States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</si>
  <si>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</si>
  <si>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</si>
  <si>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</si>
  <si>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</si>
  <si>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</si>
  <si>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</si>
  <si>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</si>
  <si>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</si>
  <si>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</si>
  <si>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</si>
  <si>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</si>
  <si>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</si>
  <si>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</si>
  <si>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</si>
  <si>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</si>
  <si>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</si>
  <si>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</si>
  <si>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</si>
  <si>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</si>
  <si>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</si>
  <si>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</si>
  <si>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</si>
  <si>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</si>
  <si>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</si>
  <si>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</si>
  <si>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</si>
  <si>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</si>
  <si>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</si>
  <si>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</si>
  <si>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</si>
  <si>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</si>
  <si>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</si>
  <si>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</si>
  <si>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</si>
  <si>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</si>
  <si>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</si>
  <si>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</si>
  <si>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</si>
  <si>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</si>
  <si>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</si>
  <si>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</si>
  <si>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</si>
  <si>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</si>
  <si>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</si>
  <si>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</si>
  <si>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</si>
  <si>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</si>
  <si>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</si>
  <si>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</si>
  <si>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</si>
  <si>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</si>
  <si>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US</t>
  </si>
  <si>
    <t>UT</t>
  </si>
  <si>
    <t>VT</t>
  </si>
  <si>
    <t>VA</t>
  </si>
  <si>
    <t>WA</t>
  </si>
  <si>
    <t>WV</t>
  </si>
  <si>
    <t>WI</t>
  </si>
  <si>
    <t>WY</t>
  </si>
  <si>
    <t>Code</t>
  </si>
  <si>
    <t xml:space="preserve">State </t>
  </si>
  <si>
    <t>Police</t>
  </si>
  <si>
    <t>Fire</t>
  </si>
  <si>
    <t>Water</t>
  </si>
  <si>
    <t>Gas</t>
  </si>
  <si>
    <t>Total Expenditures Net of Charges</t>
  </si>
  <si>
    <t>Transit</t>
  </si>
  <si>
    <t>Sewerage</t>
  </si>
  <si>
    <t>k12</t>
  </si>
  <si>
    <t>higher</t>
  </si>
  <si>
    <t>Highways</t>
  </si>
  <si>
    <t>Corrections</t>
  </si>
  <si>
    <t>Natural Resources</t>
  </si>
  <si>
    <t xml:space="preserve">Housing and Community Development </t>
  </si>
  <si>
    <t xml:space="preserve">Parks </t>
  </si>
  <si>
    <t>Solid Waste</t>
  </si>
  <si>
    <t xml:space="preserve">Electric </t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</si>
  <si>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rFont val="Calibri"/>
      </rPr>
      <t xml:space="preserve"> Expenditure Data from the US Census Bureau's 2012 Census of Governments: State and Local Finances. Highways pulls from census codes 44 and 45. 
</t>
    </r>
    <r>
      <rPr>
        <b/>
        <sz val="12"/>
        <color theme="1"/>
        <rFont val="Calibri"/>
        <family val="2"/>
        <scheme val="minor"/>
      </rPr>
      <t xml:space="preserve">Notes: </t>
    </r>
    <r>
      <rPr>
        <sz val="12"/>
        <color theme="1"/>
        <rFont val="Calibri"/>
        <family val="2"/>
        <scheme val="minor"/>
      </rPr>
      <t xml:space="preserve">Current Operations coveres direct expenditures for compensation, supplies, materials and contractial services. Capital Outlays includes consturction, purchasing of property and equipment, additions, and replacements. For more information, see - U.S. Bureau of the Census: Government Finance and Employment Classification Manual. http://www2.census.gov/govs/pubs/classification/2006_classification_manual.pdf </t>
    </r>
  </si>
  <si>
    <t>Admin</t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</si>
  <si>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rFont val="Calibri"/>
      </rPr>
      <t xml:space="preserve"> Expenditure Data from the US Census Bureau's 2012 Census of Governments: State and Local Finances. K12 pulls from Census code 12.
</t>
    </r>
    <r>
      <rPr>
        <b/>
        <sz val="12"/>
        <color theme="1"/>
        <rFont val="Calibri"/>
        <family val="2"/>
        <scheme val="minor"/>
      </rPr>
      <t>Notes:</t>
    </r>
    <r>
      <rPr>
        <sz val="11"/>
        <rFont val="Calibri"/>
      </rPr>
      <t xml:space="preserve"> Current Operations covers direct expenditures for compensation, supplies, materials and contractual services. Capital Outlays includes construction, purchasing of property and equipment, additions, and replacements. For more information, see - U.S. Bureau of the Census: Government Finance and Employment Classification Manual.  Note also that we do not use charges in the actual decomposition although we present the results here. http://www2.census.gov/govs/pubs/classification/2006_classification_manual.pdf</t>
    </r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</si>
  <si>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rFont val="Calibri"/>
      </rPr>
      <t xml:space="preserve"> Expenditure Data from the US Census Bureau's 2012 Census of Governments: State and Local Finances. Higher education pulls from census codes 16, 18, and J19.  
</t>
    </r>
    <r>
      <rPr>
        <b/>
        <sz val="12"/>
        <color theme="1"/>
        <rFont val="Calibri"/>
        <family val="2"/>
        <scheme val="minor"/>
      </rPr>
      <t xml:space="preserve">Notes: </t>
    </r>
    <r>
      <rPr>
        <sz val="12"/>
        <color theme="1"/>
        <rFont val="Calibri"/>
        <family val="2"/>
        <scheme val="minor"/>
      </rPr>
      <t xml:space="preserve">Current Operations coveres direct expenditures for compensation, supplies, materials and contractial services. Capital Outlays includes consturction, purchasing of property and equipment, additions, and replacements. For more information, see - U.S. Bureau of the Census: Government Finance and Employment Classification Manual. http://www2.census.gov/govs/pubs/classification/2006_classification_manual.pdf </t>
    </r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</si>
  <si>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rFont val="Calibri"/>
      </rPr>
      <t xml:space="preserve"> Expenditure Data from the US Census Bureau's 2012 Census of Governments: State and Local Finances. Administration pulls from census codes 23, 25, 29, and 31.
</t>
    </r>
    <r>
      <rPr>
        <b/>
        <sz val="12"/>
        <color theme="1"/>
        <rFont val="Calibri"/>
        <family val="2"/>
        <scheme val="minor"/>
      </rPr>
      <t>Notes:</t>
    </r>
    <r>
      <rPr>
        <sz val="11"/>
        <rFont val="Calibri"/>
      </rPr>
      <t xml:space="preserve"> Current Operations coveres direct expenditures for compensation, supplies, materials and contractial services. Capital Outlays includes consturction, purchasing of property and equipment, additions, and replacements. For more information, see - U.S. Bureau of the Census: Government Finance and Employment Classification Manual. http://www2.census.gov/govs/pubs/classification/2006_classification_manual.pdf </t>
    </r>
  </si>
  <si>
    <t>Population</t>
  </si>
  <si>
    <t>Spending Per Capita in 2012 Dollars</t>
  </si>
  <si>
    <t xml:space="preserve">Payroll Per Capita </t>
  </si>
  <si>
    <t>K12</t>
  </si>
  <si>
    <t>Higher</t>
  </si>
  <si>
    <t>Financial</t>
  </si>
  <si>
    <t>Judicial</t>
  </si>
  <si>
    <t>Payroll as a Percent of Total Expenditures</t>
  </si>
  <si>
    <t>Table 1 - Payroll as a Share of Total Expenditures for Elementary and Secondary Edcuation</t>
  </si>
  <si>
    <t>highways</t>
  </si>
  <si>
    <t>Table 3 - Payroll as a Share of Total Expenditures for Highways</t>
  </si>
  <si>
    <t>Table 2 - Payroll as a Share of Total Expenditures for Higher Edcuation</t>
  </si>
  <si>
    <t>transit</t>
  </si>
  <si>
    <t>Table 4 - Payroll as a Share of Total Expenditures for Transit</t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</si>
  <si>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rFont val="Calibri"/>
      </rPr>
      <t xml:space="preserve"> Expenditure Data from the US Census Bureau's 2012 Census of Governments: State and Local Finances. Transit pulls from Census code 94.
</t>
    </r>
    <r>
      <rPr>
        <b/>
        <sz val="12"/>
        <color theme="1"/>
        <rFont val="Calibri"/>
        <family val="2"/>
        <scheme val="minor"/>
      </rPr>
      <t xml:space="preserve">Notes: </t>
    </r>
    <r>
      <rPr>
        <sz val="12"/>
        <color theme="1"/>
        <rFont val="Calibri"/>
        <family val="2"/>
        <scheme val="minor"/>
      </rPr>
      <t xml:space="preserve">Current Operations coveres direct expenditures for compensation, supplies, materials and contractial services. Capital Outlays includes consturction, purchasing of property and equipment, additions, and replacements. For more information, see - U.S. Bureau of the Census: Government Finance and Employment Classification Manual. http://www2.census.gov/govs/pubs/classification/2006_classification_manual.pdf </t>
    </r>
  </si>
  <si>
    <t>Table 5 - Payroll as a Share of Total Expenditures for Police</t>
  </si>
  <si>
    <t>fire</t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</si>
  <si>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rFont val="Calibri"/>
      </rPr>
      <t xml:space="preserve"> Expenditure Data from the US Census Bureau's 2012 Census of Governments: State and Local Finances. Fire pulls from Census code 24. 
</t>
    </r>
    <r>
      <rPr>
        <b/>
        <sz val="12"/>
        <color theme="1"/>
        <rFont val="Calibri"/>
        <family val="2"/>
        <scheme val="minor"/>
      </rPr>
      <t xml:space="preserve">Notes: </t>
    </r>
    <r>
      <rPr>
        <sz val="12"/>
        <color theme="1"/>
        <rFont val="Calibri"/>
        <family val="2"/>
        <scheme val="minor"/>
      </rPr>
      <t xml:space="preserve">Current Operations coveres direct expenditures for compensation, supplies, materials and contractial services. Capital Outlays includes consturction, purchasing of property and equipment, additions, and replacements. For more information, see - U.S. Bureau of the Census: Government Finance and Employment Classification Manual. http://www2.census.gov/govs/pubs/classification/2006_classification_manual.pdf </t>
    </r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</si>
  <si>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rFont val="Calibri"/>
      </rPr>
      <t xml:space="preserve"> Expenditure Data from the US Census Bureau's 2012 Census of Governments: State and Local Finances. Corrections pulls from Census codes 04 and 05. 
</t>
    </r>
    <r>
      <rPr>
        <b/>
        <sz val="12"/>
        <color theme="1"/>
        <rFont val="Calibri"/>
        <family val="2"/>
        <scheme val="minor"/>
      </rPr>
      <t xml:space="preserve">Notes: </t>
    </r>
    <r>
      <rPr>
        <sz val="12"/>
        <color theme="1"/>
        <rFont val="Calibri"/>
        <family val="2"/>
        <scheme val="minor"/>
      </rPr>
      <t xml:space="preserve">Current Operations coveres direct expenditures for compensation, supplies, materials and contractial services. Capital Outlays includes consturction, purchasing of property and equipment, additions, and replacements. For more information, see - U.S. Bureau of the Census: Government Finance and Employment Classification Manual. http://www2.census.gov/govs/pubs/classification/2006_classification_manual.pdf </t>
    </r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</si>
  <si>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rFont val="Calibri"/>
      </rPr>
      <t xml:space="preserve"> Expenditure Data from the US Census Bureau's 2012 Census of Governments: State and Local Finances. Police pulls from Census code 64.
</t>
    </r>
    <r>
      <rPr>
        <b/>
        <sz val="12"/>
        <color theme="1"/>
        <rFont val="Calibri"/>
        <family val="2"/>
        <scheme val="minor"/>
      </rPr>
      <t xml:space="preserve">Notes: </t>
    </r>
    <r>
      <rPr>
        <sz val="12"/>
        <color theme="1"/>
        <rFont val="Calibri"/>
        <family val="2"/>
        <scheme val="minor"/>
      </rPr>
      <t xml:space="preserve">Current Operations coveres direct expenditures for compensation, supplies, materials and contractial services. Capital Outlays includes consturction, purchasing of property and equipment, additions, and replacements. For more information, see - U.S. Bureau of the Census: Government Finance and Employment Classification Manual. http://www2.census.gov/govs/pubs/classification/2006_classification_manual.pdf </t>
    </r>
  </si>
  <si>
    <t>Table 6 - Payroll as a Share of Total Expenditures for Corrections</t>
  </si>
  <si>
    <t>Table 7 - Payroll as a Share of Total Expenditures for Fire</t>
  </si>
  <si>
    <t>Table 8 - Payroll as a Share of Total Expenditures for Housing</t>
  </si>
  <si>
    <t>natural resources</t>
  </si>
  <si>
    <t>Table 9 - Payroll as a Share of Total Expenditures for Natural Resources</t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</si>
  <si>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rFont val="Calibri"/>
      </rPr>
      <t xml:space="preserve"> Expenditure Data from the US Census Bureau's 2012 Census of Governments: State and Local Finances. Natural Resources pulls from Census codes 59.
</t>
    </r>
    <r>
      <rPr>
        <b/>
        <sz val="12"/>
        <color theme="1"/>
        <rFont val="Calibri"/>
        <family val="2"/>
        <scheme val="minor"/>
      </rPr>
      <t xml:space="preserve">Notes: </t>
    </r>
    <r>
      <rPr>
        <sz val="12"/>
        <color theme="1"/>
        <rFont val="Calibri"/>
        <family val="2"/>
        <scheme val="minor"/>
      </rPr>
      <t xml:space="preserve">Current Operations coveres direct expenditures for compensation, supplies, materials and contractial services. Capital Outlays includes consturction, purchasing of property and equipment, additions, and replacements. For more information, see - U.S. Bureau of the Census: Government Finance and Employment Classification Manual. http://www2.census.gov/govs/pubs/classification/2006_classification_manual.pdf </t>
    </r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</si>
  <si>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rFont val="Calibri"/>
      </rPr>
      <t xml:space="preserve"> Expenditure Data from the US Census Bureau's 2012 Census of Governments: State and Local Finances. Housing and Community Development pulls from Census codes 50. 
</t>
    </r>
    <r>
      <rPr>
        <b/>
        <sz val="12"/>
        <color theme="1"/>
        <rFont val="Calibri"/>
        <family val="2"/>
        <scheme val="minor"/>
      </rPr>
      <t xml:space="preserve">Notes: </t>
    </r>
    <r>
      <rPr>
        <sz val="12"/>
        <color theme="1"/>
        <rFont val="Calibri"/>
        <family val="2"/>
        <scheme val="minor"/>
      </rPr>
      <t xml:space="preserve">Current Operations coveres direct expenditures for compensation, supplies, materials and contractial services. Capital Outlays includes consturction, purchasing of property and equipment, additions, and replacements. For more information, see - U.S. Bureau of the Census: Government Finance and Employment Classification Manual. http://www2.census.gov/govs/pubs/classification/2006_classification_manual.pdf </t>
    </r>
  </si>
  <si>
    <t xml:space="preserve">parks </t>
  </si>
  <si>
    <t>Table 10 - Payroll as a Share of Total Expenditures for Parks</t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</si>
  <si>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rFont val="Calibri"/>
      </rPr>
      <t xml:space="preserve"> Expenditure Data from the US Census Bureau's 2012 Census of Governments: State and Local Finances. Parks pulls from Census codes 60.
</t>
    </r>
    <r>
      <rPr>
        <b/>
        <sz val="12"/>
        <color theme="1"/>
        <rFont val="Calibri"/>
        <family val="2"/>
        <scheme val="minor"/>
      </rPr>
      <t xml:space="preserve">Notes: </t>
    </r>
    <r>
      <rPr>
        <sz val="12"/>
        <color theme="1"/>
        <rFont val="Calibri"/>
        <family val="2"/>
        <scheme val="minor"/>
      </rPr>
      <t xml:space="preserve">Current Operations coveres direct expenditures for compensation, supplies, materials and contractial services. Capital Outlays includes consturction, purchasing of property and equipment, additions, and replacements. For more information, see - U.S. Bureau of the Census: Government Finance and Employment Classification Manual. http://www2.census.gov/govs/pubs/classification/2006_classification_manual.pdf </t>
    </r>
  </si>
  <si>
    <t>Table 11 - Payroll as a Share of Total Expenditures for Sewerage</t>
  </si>
  <si>
    <t>Table 12 - Payroll as a Share of Total Expenditures for Solid Waste</t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</si>
  <si>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rFont val="Calibri"/>
      </rPr>
      <t xml:space="preserve"> Expenditure Data from the US Census Bureau's 2012 Census of Governments: State and Local Finances. Water pulls from Census codes 91.
</t>
    </r>
    <r>
      <rPr>
        <b/>
        <sz val="12"/>
        <color theme="1"/>
        <rFont val="Calibri"/>
        <family val="2"/>
        <scheme val="minor"/>
      </rPr>
      <t xml:space="preserve">Notes: </t>
    </r>
    <r>
      <rPr>
        <sz val="12"/>
        <color theme="1"/>
        <rFont val="Calibri"/>
        <family val="2"/>
        <scheme val="minor"/>
      </rPr>
      <t xml:space="preserve">Current Operations coveres direct expenditures for compensation, supplies, materials and contractial services. Capital Outlays includes consturction, purchasing of property and equipment, additions, and replacements. For more information, see - U.S. Bureau of the Census: Government Finance and Employment Classification Manual. http://www2.census.gov/govs/pubs/classification/2006_classification_manual.pdf </t>
    </r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</si>
  <si>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rFont val="Calibri"/>
      </rPr>
      <t xml:space="preserve"> Expenditure Data from the US Census Bureau's 2012 Census of Governments: State and Local Finances. Solid waste pulls from Census codes 81.
</t>
    </r>
    <r>
      <rPr>
        <b/>
        <sz val="12"/>
        <color theme="1"/>
        <rFont val="Calibri"/>
        <family val="2"/>
        <scheme val="minor"/>
      </rPr>
      <t xml:space="preserve">Notes: </t>
    </r>
    <r>
      <rPr>
        <sz val="12"/>
        <color theme="1"/>
        <rFont val="Calibri"/>
        <family val="2"/>
        <scheme val="minor"/>
      </rPr>
      <t xml:space="preserve">Current Operations coveres direct expenditures for compensation, supplies, materials and contractial services. Capital Outlays includes consturction, purchasing of property and equipment, additions, and replacements. For more information, see - U.S. Bureau of the Census: Government Finance and Employment Classification Manual. http://www2.census.gov/govs/pubs/classification/2006_classification_manual.pdf </t>
    </r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</si>
  <si>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rFont val="Calibri"/>
      </rPr>
      <t xml:space="preserve"> Expenditure Data from the US Census Bureau's 2012 Census of Governments: State and Local Finances. Seweage pulls from Census codes 80.
</t>
    </r>
    <r>
      <rPr>
        <b/>
        <sz val="12"/>
        <color theme="1"/>
        <rFont val="Calibri"/>
        <family val="2"/>
        <scheme val="minor"/>
      </rPr>
      <t xml:space="preserve">Notes: </t>
    </r>
    <r>
      <rPr>
        <sz val="12"/>
        <color theme="1"/>
        <rFont val="Calibri"/>
        <family val="2"/>
        <scheme val="minor"/>
      </rPr>
      <t xml:space="preserve">Current Operations coveres direct expenditures for compensation, supplies, materials and contractial services. Capital Outlays includes consturction, purchasing of property and equipment, additions, and replacements. For more information, see - U.S. Bureau of the Census: Government Finance and Employment Classification Manual. http://www2.census.gov/govs/pubs/classification/2006_classification_manual.pdf </t>
    </r>
  </si>
  <si>
    <t>Table 12 - Payroll as a Share of Total Expenditures for Water Supply</t>
  </si>
  <si>
    <t>Table 13 - Payroll as a Share of Total Expenditures for Electric Utilities</t>
  </si>
  <si>
    <t>.</t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</si>
  <si>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rFont val="Calibri"/>
      </rPr>
      <t xml:space="preserve"> Expenditure Data from the US Census Bureau's 2012 Census of Governments: State and Local Finances. Electric pulls from Census codes 92.
</t>
    </r>
    <r>
      <rPr>
        <b/>
        <sz val="12"/>
        <color theme="1"/>
        <rFont val="Calibri"/>
        <family val="2"/>
        <scheme val="minor"/>
      </rPr>
      <t xml:space="preserve">Notes: </t>
    </r>
    <r>
      <rPr>
        <sz val="12"/>
        <color theme="1"/>
        <rFont val="Calibri"/>
        <family val="2"/>
        <scheme val="minor"/>
      </rPr>
      <t xml:space="preserve">Current Operations coveres direct expenditures for compensation, supplies, materials and contractial services. Capital Outlays includes consturction, purchasing of property and equipment, additions, and replacements. For more information, see - U.S. Bureau of the Census: Government Finance and Employment Classification Manual. http://www2.census.gov/govs/pubs/classification/2006_classification_manual.pdf </t>
    </r>
  </si>
  <si>
    <t>gas</t>
  </si>
  <si>
    <t>Table 14 - Payroll as a Share of Total Expenditures for Gas Utilities</t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</si>
  <si>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rFont val="Calibri"/>
      </rPr>
      <t xml:space="preserve"> Expenditure Data from the US Census Bureau's 2012 Census of Governments: State and Local Finances. Gas pulls from Census codes 93.
</t>
    </r>
    <r>
      <rPr>
        <b/>
        <sz val="12"/>
        <color theme="1"/>
        <rFont val="Calibri"/>
        <family val="2"/>
        <scheme val="minor"/>
      </rPr>
      <t xml:space="preserve">Notes: </t>
    </r>
    <r>
      <rPr>
        <sz val="12"/>
        <color theme="1"/>
        <rFont val="Calibri"/>
        <family val="2"/>
        <scheme val="minor"/>
      </rPr>
      <t xml:space="preserve">Current Operations coveres direct expenditures for compensation, supplies, materials and contractial services. Capital Outlays includes consturction, purchasing of property and equipment, additions, and replacements. For more information, see - U.S. Bureau of the Census: Government Finance and Employment Classification Manual. http://www2.census.gov/govs/pubs/classification/2006_classification_manual.pdf </t>
    </r>
  </si>
  <si>
    <t>admin</t>
  </si>
  <si>
    <t>Table 15 - Payroll as a Share of Total Expenditures for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</si>
</sst>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9">
    <font>
      <sz val="11"/>
      <name val="Calibri"/>
    </font>
    <font>
      <sz val="12"/>
      <color theme="1"/>
      <name val="Calibri"/>
      <family val="2"/>
      <scheme val="minor"/>
    </font>
    <font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</cellStyleXfs>
  <cellXfs count="5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5" fillId="0" borderId="0" xfId="2"/>
    <xf numFmtId="43" fontId="0" fillId="0" borderId="0" xfId="0" applyNumberFormat="1"/>
    <xf numFmtId="43" fontId="0" fillId="0" borderId="0" xfId="1" applyFont="1"/>
    <xf numFmtId="164" fontId="0" fillId="0" borderId="2" xfId="1" applyNumberFormat="1" applyFont="1" applyBorder="1"/>
    <xf numFmtId="164" fontId="0" fillId="0" borderId="3" xfId="1" applyNumberFormat="1" applyFont="1" applyBorder="1"/>
    <xf numFmtId="164" fontId="0" fillId="0" borderId="4" xfId="1" applyNumberFormat="1" applyFont="1" applyBorder="1"/>
    <xf numFmtId="164" fontId="0" fillId="0" borderId="7" xfId="1" applyNumberFormat="1" applyFont="1" applyBorder="1"/>
    <xf numFmtId="164" fontId="0" fillId="0" borderId="9" xfId="1" applyNumberFormat="1" applyFont="1" applyBorder="1"/>
    <xf numFmtId="0" fontId="4" fillId="0" borderId="3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8" fillId="0" borderId="0" xfId="0" applyFont="1"/>
    <xf numFmtId="43" fontId="8" fillId="0" borderId="0" xfId="1" applyFont="1"/>
    <xf numFmtId="164" fontId="0" fillId="0" borderId="0" xfId="0" applyNumberFormat="1"/>
    <xf numFmtId="0" fontId="2" fillId="0" borderId="0" xfId="0" applyFont="1"/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wrapText="1"/>
    </xf>
    <xf numFmtId="164" fontId="0" fillId="0" borderId="0" xfId="1" applyNumberFormat="1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0" borderId="4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43" fontId="0" fillId="0" borderId="4" xfId="1" applyFont="1" applyBorder="1"/>
    <xf numFmtId="165" fontId="0" fillId="0" borderId="1" xfId="1" applyNumberFormat="1" applyFont="1" applyBorder="1"/>
    <xf numFmtId="165" fontId="0" fillId="0" borderId="2" xfId="1" applyNumberFormat="1" applyFont="1" applyBorder="1"/>
    <xf numFmtId="165" fontId="0" fillId="0" borderId="3" xfId="1" applyNumberFormat="1" applyFont="1" applyBorder="1"/>
    <xf numFmtId="0" fontId="2" fillId="0" borderId="5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4" fillId="0" borderId="3" xfId="0" applyFont="1" applyBorder="1" applyAlignment="1"/>
  </cellXfs>
  <cellStyles count="4">
    <cellStyle name="Comma" xfId="1" builtinId="3"/>
    <cellStyle name="Hyperlink" xfId="2" builtinId="8"/>
    <cellStyle name="Normal" xfId="0" builtinId="0"/>
    <cellStyle name="Normal 2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Iselin/Box%20Sync/Spending%20Drivers/Data%20Files/Census%20of%20Governments%20Data/Current,%20Capital%20and%20Charges/2012_expenditure_By%20Expenditure%20Typ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harges"/>
      <sheetName val="Current"/>
      <sheetName val="Construction"/>
      <sheetName val="Other Capital"/>
      <sheetName val="Subsidies"/>
      <sheetName val="All Capital"/>
      <sheetName val="Expenditures Net of Charges"/>
      <sheetName val="K12"/>
    </sheetNames>
    <sheetDataSet>
      <sheetData sheetId="0"/>
      <sheetData sheetId="1"/>
      <sheetData sheetId="2">
        <row r="1">
          <cell r="A1" t="str">
            <v>Code</v>
          </cell>
        </row>
      </sheetData>
      <sheetData sheetId="3"/>
      <sheetData sheetId="4"/>
      <sheetData sheetId="5"/>
      <sheetData sheetId="6">
        <row r="1">
          <cell r="A1" t="str">
            <v>Code</v>
          </cell>
        </row>
      </sheetData>
      <sheetData sheetId="7">
        <row r="1">
          <cell r="A1" t="str">
            <v>Code</v>
          </cell>
          <cell r="B1" t="str">
            <v xml:space="preserve">State </v>
          </cell>
          <cell r="C1" t="str">
            <v>K12</v>
          </cell>
          <cell r="D1" t="str">
            <v>Higher</v>
          </cell>
          <cell r="E1" t="str">
            <v>Highways</v>
          </cell>
          <cell r="F1" t="str">
            <v>Transit</v>
          </cell>
          <cell r="G1" t="str">
            <v>Police</v>
          </cell>
          <cell r="H1" t="str">
            <v>Corrections</v>
          </cell>
          <cell r="I1" t="str">
            <v>Fire</v>
          </cell>
          <cell r="J1" t="str">
            <v xml:space="preserve">Housing and Community Development </v>
          </cell>
          <cell r="K1" t="str">
            <v xml:space="preserve">Parks </v>
          </cell>
          <cell r="L1" t="str">
            <v>Natural Resources</v>
          </cell>
          <cell r="M1" t="str">
            <v>Sewerage</v>
          </cell>
          <cell r="N1" t="str">
            <v>Solid Waste</v>
          </cell>
          <cell r="O1" t="str">
            <v>Water</v>
          </cell>
          <cell r="P1" t="str">
            <v xml:space="preserve">Electric </v>
          </cell>
          <cell r="Q1" t="str">
            <v>Gas</v>
          </cell>
          <cell r="R1" t="str">
            <v>Admin</v>
          </cell>
        </row>
        <row r="2">
          <cell r="A2" t="str">
            <v>US</v>
          </cell>
          <cell r="B2" t="str">
            <v>United States</v>
          </cell>
          <cell r="C2">
            <v>558827559</v>
          </cell>
          <cell r="D2">
            <v>187659730</v>
          </cell>
          <cell r="E2">
            <v>146914086</v>
          </cell>
          <cell r="F2">
            <v>46035124</v>
          </cell>
          <cell r="G2">
            <v>96924511</v>
          </cell>
          <cell r="H2">
            <v>61146065</v>
          </cell>
          <cell r="I2">
            <v>42450083</v>
          </cell>
          <cell r="J2">
            <v>47304191</v>
          </cell>
          <cell r="K2">
            <v>27725914</v>
          </cell>
          <cell r="L2">
            <v>24446891</v>
          </cell>
          <cell r="M2">
            <v>4372577</v>
          </cell>
          <cell r="N2">
            <v>7607650</v>
          </cell>
          <cell r="O2">
            <v>-471360</v>
          </cell>
          <cell r="P2">
            <v>-4639481</v>
          </cell>
          <cell r="Q2">
            <v>-508781</v>
          </cell>
          <cell r="R2">
            <v>123710789</v>
          </cell>
        </row>
        <row r="3">
          <cell r="A3" t="str">
            <v>AL</v>
          </cell>
          <cell r="B3" t="str">
            <v>Alabama</v>
          </cell>
          <cell r="C3">
            <v>7018743</v>
          </cell>
          <cell r="D3">
            <v>3025370</v>
          </cell>
          <cell r="E3">
            <v>2232959</v>
          </cell>
          <cell r="F3">
            <v>71238</v>
          </cell>
          <cell r="G3">
            <v>1155975</v>
          </cell>
          <cell r="H3">
            <v>711823</v>
          </cell>
          <cell r="I3">
            <v>431853</v>
          </cell>
          <cell r="J3">
            <v>427868</v>
          </cell>
          <cell r="K3">
            <v>264408</v>
          </cell>
          <cell r="L3">
            <v>252781</v>
          </cell>
          <cell r="M3">
            <v>-102305</v>
          </cell>
          <cell r="N3">
            <v>58775</v>
          </cell>
          <cell r="O3">
            <v>-50173</v>
          </cell>
          <cell r="P3">
            <v>-108231</v>
          </cell>
          <cell r="Q3">
            <v>-116871</v>
          </cell>
          <cell r="R3">
            <v>1467475</v>
          </cell>
        </row>
        <row r="4">
          <cell r="A4" t="str">
            <v>AK</v>
          </cell>
          <cell r="B4" t="str">
            <v>Alaska</v>
          </cell>
          <cell r="C4">
            <v>2269522</v>
          </cell>
          <cell r="D4">
            <v>736874</v>
          </cell>
          <cell r="E4">
            <v>1211530</v>
          </cell>
          <cell r="F4">
            <v>53455</v>
          </cell>
          <cell r="G4">
            <v>345376</v>
          </cell>
          <cell r="H4">
            <v>316239</v>
          </cell>
          <cell r="I4">
            <v>168518</v>
          </cell>
          <cell r="J4">
            <v>286337</v>
          </cell>
          <cell r="K4">
            <v>98221</v>
          </cell>
          <cell r="L4">
            <v>299641</v>
          </cell>
          <cell r="M4">
            <v>6775</v>
          </cell>
          <cell r="N4">
            <v>8622</v>
          </cell>
          <cell r="O4">
            <v>34618</v>
          </cell>
          <cell r="P4">
            <v>213753</v>
          </cell>
          <cell r="Q4">
            <v>8788</v>
          </cell>
          <cell r="R4">
            <v>976258</v>
          </cell>
        </row>
        <row r="5">
          <cell r="A5" t="str">
            <v>AZ</v>
          </cell>
          <cell r="B5" t="str">
            <v>Arizona</v>
          </cell>
          <cell r="C5">
            <v>7763838</v>
          </cell>
          <cell r="D5">
            <v>3404763</v>
          </cell>
          <cell r="E5">
            <v>2317919</v>
          </cell>
          <cell r="F5">
            <v>576438</v>
          </cell>
          <cell r="G5">
            <v>2061378</v>
          </cell>
          <cell r="H5">
            <v>1544480</v>
          </cell>
          <cell r="I5">
            <v>1048938</v>
          </cell>
          <cell r="J5">
            <v>552187</v>
          </cell>
          <cell r="K5">
            <v>487826</v>
          </cell>
          <cell r="L5">
            <v>386158</v>
          </cell>
          <cell r="M5">
            <v>44059</v>
          </cell>
          <cell r="N5">
            <v>-84307</v>
          </cell>
          <cell r="O5">
            <v>-403090</v>
          </cell>
          <cell r="P5">
            <v>-349443</v>
          </cell>
          <cell r="Q5">
            <v>-1307</v>
          </cell>
          <cell r="R5">
            <v>2151266</v>
          </cell>
        </row>
        <row r="6">
          <cell r="A6" t="str">
            <v>AR</v>
          </cell>
          <cell r="B6" t="str">
            <v>Arkansas</v>
          </cell>
          <cell r="C6">
            <v>4899437</v>
          </cell>
          <cell r="D6">
            <v>2292298</v>
          </cell>
          <cell r="E6">
            <v>1436003</v>
          </cell>
          <cell r="F6">
            <v>24227</v>
          </cell>
          <cell r="G6">
            <v>586879</v>
          </cell>
          <cell r="H6">
            <v>558134</v>
          </cell>
          <cell r="I6">
            <v>248272</v>
          </cell>
          <cell r="J6">
            <v>188210</v>
          </cell>
          <cell r="K6">
            <v>143542</v>
          </cell>
          <cell r="L6">
            <v>236474</v>
          </cell>
          <cell r="M6">
            <v>4672</v>
          </cell>
          <cell r="N6">
            <v>52607</v>
          </cell>
          <cell r="O6">
            <v>2463</v>
          </cell>
          <cell r="P6">
            <v>-45794</v>
          </cell>
          <cell r="Q6">
            <v>-608</v>
          </cell>
          <cell r="R6">
            <v>1018387</v>
          </cell>
        </row>
        <row r="7">
          <cell r="A7" t="str">
            <v>CA</v>
          </cell>
          <cell r="B7" t="str">
            <v>California</v>
          </cell>
          <cell r="C7">
            <v>66230070</v>
          </cell>
          <cell r="D7">
            <v>31672161</v>
          </cell>
          <cell r="E7">
            <v>17608547</v>
          </cell>
          <cell r="F7">
            <v>8196503</v>
          </cell>
          <cell r="G7">
            <v>14893191</v>
          </cell>
          <cell r="H7">
            <v>13691104</v>
          </cell>
          <cell r="I7">
            <v>6772039</v>
          </cell>
          <cell r="J7">
            <v>8036768</v>
          </cell>
          <cell r="K7">
            <v>3918365</v>
          </cell>
          <cell r="L7">
            <v>3407322</v>
          </cell>
          <cell r="M7">
            <v>-117105</v>
          </cell>
          <cell r="N7">
            <v>1276646</v>
          </cell>
          <cell r="O7">
            <v>1208950</v>
          </cell>
          <cell r="P7">
            <v>127034</v>
          </cell>
          <cell r="Q7">
            <v>-85571</v>
          </cell>
          <cell r="R7">
            <v>19892897</v>
          </cell>
        </row>
        <row r="8">
          <cell r="A8" t="str">
            <v>CO</v>
          </cell>
          <cell r="B8" t="str">
            <v>Colorado</v>
          </cell>
          <cell r="C8">
            <v>7724900</v>
          </cell>
          <cell r="D8">
            <v>2616879</v>
          </cell>
          <cell r="E8">
            <v>2353581</v>
          </cell>
          <cell r="F8">
            <v>952966</v>
          </cell>
          <cell r="G8">
            <v>1594966</v>
          </cell>
          <cell r="H8">
            <v>1243601</v>
          </cell>
          <cell r="I8">
            <v>847815</v>
          </cell>
          <cell r="J8">
            <v>680127</v>
          </cell>
          <cell r="K8">
            <v>887170</v>
          </cell>
          <cell r="L8">
            <v>360136</v>
          </cell>
          <cell r="M8">
            <v>61689</v>
          </cell>
          <cell r="N8">
            <v>-1345</v>
          </cell>
          <cell r="O8">
            <v>-62325</v>
          </cell>
          <cell r="P8">
            <v>-14875</v>
          </cell>
          <cell r="Q8">
            <v>-11075</v>
          </cell>
          <cell r="R8">
            <v>2374834</v>
          </cell>
        </row>
        <row r="9">
          <cell r="A9" t="str">
            <v>CT</v>
          </cell>
          <cell r="B9" t="str">
            <v>Connecticut</v>
          </cell>
          <cell r="C9">
            <v>8661924</v>
          </cell>
          <cell r="D9">
            <v>1809775</v>
          </cell>
          <cell r="E9">
            <v>1698387</v>
          </cell>
          <cell r="F9">
            <v>662214</v>
          </cell>
          <cell r="G9">
            <v>1117648</v>
          </cell>
          <cell r="H9">
            <v>684889</v>
          </cell>
          <cell r="I9">
            <v>568863</v>
          </cell>
          <cell r="J9">
            <v>736019</v>
          </cell>
          <cell r="K9">
            <v>171058</v>
          </cell>
          <cell r="L9">
            <v>180853</v>
          </cell>
          <cell r="M9">
            <v>229089</v>
          </cell>
          <cell r="N9">
            <v>121422</v>
          </cell>
          <cell r="O9">
            <v>-23143</v>
          </cell>
          <cell r="P9">
            <v>23908</v>
          </cell>
          <cell r="Q9">
            <v>3391</v>
          </cell>
          <cell r="R9">
            <v>1788417</v>
          </cell>
        </row>
        <row r="10">
          <cell r="A10" t="str">
            <v>DE</v>
          </cell>
          <cell r="B10" t="str">
            <v>Delaware</v>
          </cell>
          <cell r="C10">
            <v>1838482</v>
          </cell>
          <cell r="D10">
            <v>621216</v>
          </cell>
          <cell r="E10">
            <v>439445</v>
          </cell>
          <cell r="F10">
            <v>119050</v>
          </cell>
          <cell r="G10">
            <v>304486</v>
          </cell>
          <cell r="H10">
            <v>282052</v>
          </cell>
          <cell r="I10">
            <v>31195</v>
          </cell>
          <cell r="J10">
            <v>155239</v>
          </cell>
          <cell r="K10">
            <v>49014</v>
          </cell>
          <cell r="L10">
            <v>95107</v>
          </cell>
          <cell r="M10">
            <v>48580</v>
          </cell>
          <cell r="N10">
            <v>5580</v>
          </cell>
          <cell r="O10">
            <v>-3793</v>
          </cell>
          <cell r="P10">
            <v>-31768</v>
          </cell>
          <cell r="Q10">
            <v>0</v>
          </cell>
          <cell r="R10">
            <v>588305</v>
          </cell>
        </row>
        <row r="11">
          <cell r="A11" t="str">
            <v>DC</v>
          </cell>
          <cell r="B11" t="str">
            <v>District of Columbia</v>
          </cell>
          <cell r="C11">
            <v>2200776</v>
          </cell>
          <cell r="D11">
            <v>142125</v>
          </cell>
          <cell r="E11">
            <v>525480</v>
          </cell>
          <cell r="F11">
            <v>1362209</v>
          </cell>
          <cell r="G11">
            <v>563763</v>
          </cell>
          <cell r="H11">
            <v>240658</v>
          </cell>
          <cell r="I11">
            <v>211472</v>
          </cell>
          <cell r="J11">
            <v>517153</v>
          </cell>
          <cell r="K11">
            <v>180897</v>
          </cell>
          <cell r="L11">
            <v>44753</v>
          </cell>
          <cell r="M11">
            <v>230326</v>
          </cell>
          <cell r="N11">
            <v>100059</v>
          </cell>
          <cell r="O11">
            <v>121848</v>
          </cell>
          <cell r="P11">
            <v>0</v>
          </cell>
          <cell r="Q11">
            <v>0</v>
          </cell>
          <cell r="R11">
            <v>440064</v>
          </cell>
        </row>
        <row r="12">
          <cell r="A12" t="str">
            <v>FL</v>
          </cell>
          <cell r="B12" t="str">
            <v>Florida</v>
          </cell>
          <cell r="C12">
            <v>23904413</v>
          </cell>
          <cell r="D12">
            <v>8278871</v>
          </cell>
          <cell r="E12">
            <v>6682978</v>
          </cell>
          <cell r="F12">
            <v>1383345</v>
          </cell>
          <cell r="G12">
            <v>7317993</v>
          </cell>
          <cell r="H12">
            <v>4065514</v>
          </cell>
          <cell r="I12">
            <v>3539686</v>
          </cell>
          <cell r="J12">
            <v>2450035</v>
          </cell>
          <cell r="K12">
            <v>2188962</v>
          </cell>
          <cell r="L12">
            <v>3063999</v>
          </cell>
          <cell r="M12">
            <v>161246</v>
          </cell>
          <cell r="N12">
            <v>150048</v>
          </cell>
          <cell r="O12">
            <v>-498702</v>
          </cell>
          <cell r="P12">
            <v>-383167</v>
          </cell>
          <cell r="Q12">
            <v>-41299</v>
          </cell>
          <cell r="R12">
            <v>6557459</v>
          </cell>
        </row>
        <row r="13">
          <cell r="A13" t="str">
            <v>GA</v>
          </cell>
          <cell r="B13" t="str">
            <v>Georgia</v>
          </cell>
          <cell r="C13">
            <v>16817996</v>
          </cell>
          <cell r="D13">
            <v>4590329</v>
          </cell>
          <cell r="E13">
            <v>3063146</v>
          </cell>
          <cell r="F13">
            <v>547604</v>
          </cell>
          <cell r="G13">
            <v>2378974</v>
          </cell>
          <cell r="H13">
            <v>2330927</v>
          </cell>
          <cell r="I13">
            <v>1023580</v>
          </cell>
          <cell r="J13">
            <v>1223315</v>
          </cell>
          <cell r="K13">
            <v>603218</v>
          </cell>
          <cell r="L13">
            <v>443094</v>
          </cell>
          <cell r="M13">
            <v>68213</v>
          </cell>
          <cell r="N13">
            <v>26000</v>
          </cell>
          <cell r="O13">
            <v>-165389</v>
          </cell>
          <cell r="P13">
            <v>139663</v>
          </cell>
          <cell r="Q13">
            <v>-65588</v>
          </cell>
          <cell r="R13">
            <v>3353868</v>
          </cell>
        </row>
        <row r="14">
          <cell r="A14" t="str">
            <v>HI</v>
          </cell>
          <cell r="B14" t="str">
            <v>Hawaii</v>
          </cell>
          <cell r="C14">
            <v>1891438</v>
          </cell>
          <cell r="D14">
            <v>1225208</v>
          </cell>
          <cell r="E14">
            <v>634952</v>
          </cell>
          <cell r="F14">
            <v>587990</v>
          </cell>
          <cell r="G14">
            <v>388551</v>
          </cell>
          <cell r="H14">
            <v>198207</v>
          </cell>
          <cell r="I14">
            <v>194866</v>
          </cell>
          <cell r="J14">
            <v>185461</v>
          </cell>
          <cell r="K14">
            <v>225244</v>
          </cell>
          <cell r="L14">
            <v>75249</v>
          </cell>
          <cell r="M14">
            <v>-156627</v>
          </cell>
          <cell r="N14">
            <v>155732</v>
          </cell>
          <cell r="O14">
            <v>-2955</v>
          </cell>
          <cell r="P14">
            <v>0</v>
          </cell>
          <cell r="Q14">
            <v>0</v>
          </cell>
          <cell r="R14">
            <v>689442</v>
          </cell>
        </row>
        <row r="15">
          <cell r="A15" t="str">
            <v>ID</v>
          </cell>
          <cell r="B15" t="str">
            <v>Idaho</v>
          </cell>
          <cell r="C15">
            <v>1847277</v>
          </cell>
          <cell r="D15">
            <v>676066</v>
          </cell>
          <cell r="E15">
            <v>846547</v>
          </cell>
          <cell r="F15">
            <v>13720</v>
          </cell>
          <cell r="G15">
            <v>400205</v>
          </cell>
          <cell r="H15">
            <v>304877</v>
          </cell>
          <cell r="I15">
            <v>169100</v>
          </cell>
          <cell r="J15">
            <v>105324</v>
          </cell>
          <cell r="K15">
            <v>92113</v>
          </cell>
          <cell r="L15">
            <v>177108</v>
          </cell>
          <cell r="M15">
            <v>-5034</v>
          </cell>
          <cell r="N15">
            <v>1018</v>
          </cell>
          <cell r="O15">
            <v>27299</v>
          </cell>
          <cell r="P15">
            <v>-11837</v>
          </cell>
          <cell r="Q15">
            <v>24</v>
          </cell>
          <cell r="R15">
            <v>575922</v>
          </cell>
        </row>
        <row r="16">
          <cell r="A16" t="str">
            <v>IL</v>
          </cell>
          <cell r="B16" t="str">
            <v>Illinois</v>
          </cell>
          <cell r="C16">
            <v>24584179</v>
          </cell>
          <cell r="D16">
            <v>6297777</v>
          </cell>
          <cell r="E16">
            <v>6470037</v>
          </cell>
          <cell r="F16">
            <v>2531758</v>
          </cell>
          <cell r="G16">
            <v>4604976</v>
          </cell>
          <cell r="H16">
            <v>2062068</v>
          </cell>
          <cell r="I16">
            <v>2267188</v>
          </cell>
          <cell r="J16">
            <v>1964844</v>
          </cell>
          <cell r="K16">
            <v>1687156</v>
          </cell>
          <cell r="L16">
            <v>585562</v>
          </cell>
          <cell r="M16">
            <v>864196</v>
          </cell>
          <cell r="N16">
            <v>250466</v>
          </cell>
          <cell r="O16">
            <v>-126134</v>
          </cell>
          <cell r="P16">
            <v>89088</v>
          </cell>
          <cell r="Q16">
            <v>-3459</v>
          </cell>
          <cell r="R16">
            <v>4757663</v>
          </cell>
        </row>
        <row r="17">
          <cell r="A17" t="str">
            <v>IN</v>
          </cell>
          <cell r="B17" t="str">
            <v>Indiana</v>
          </cell>
          <cell r="C17">
            <v>9667774</v>
          </cell>
          <cell r="D17">
            <v>3534095</v>
          </cell>
          <cell r="E17">
            <v>2817317</v>
          </cell>
          <cell r="F17">
            <v>135964</v>
          </cell>
          <cell r="G17">
            <v>1154509</v>
          </cell>
          <cell r="H17">
            <v>958650</v>
          </cell>
          <cell r="I17">
            <v>675507</v>
          </cell>
          <cell r="J17">
            <v>1058175</v>
          </cell>
          <cell r="K17">
            <v>521512</v>
          </cell>
          <cell r="L17">
            <v>317564</v>
          </cell>
          <cell r="M17">
            <v>115968</v>
          </cell>
          <cell r="N17">
            <v>106210</v>
          </cell>
          <cell r="O17">
            <v>-118207</v>
          </cell>
          <cell r="P17">
            <v>36417</v>
          </cell>
          <cell r="Q17">
            <v>154862</v>
          </cell>
          <cell r="R17">
            <v>1903391</v>
          </cell>
        </row>
        <row r="18">
          <cell r="A18" t="str">
            <v>IA</v>
          </cell>
          <cell r="B18" t="str">
            <v>Iowa</v>
          </cell>
          <cell r="C18">
            <v>5854848</v>
          </cell>
          <cell r="D18">
            <v>2170296</v>
          </cell>
          <cell r="E18">
            <v>2361085</v>
          </cell>
          <cell r="F18">
            <v>87237</v>
          </cell>
          <cell r="G18">
            <v>688761</v>
          </cell>
          <cell r="H18">
            <v>522885</v>
          </cell>
          <cell r="I18">
            <v>236974</v>
          </cell>
          <cell r="J18">
            <v>226959</v>
          </cell>
          <cell r="K18">
            <v>268889</v>
          </cell>
          <cell r="L18">
            <v>539458</v>
          </cell>
          <cell r="M18">
            <v>193259</v>
          </cell>
          <cell r="N18">
            <v>12194</v>
          </cell>
          <cell r="O18">
            <v>27113</v>
          </cell>
          <cell r="P18">
            <v>-3494</v>
          </cell>
          <cell r="Q18">
            <v>-1470</v>
          </cell>
          <cell r="R18">
            <v>1024949</v>
          </cell>
        </row>
        <row r="19">
          <cell r="A19" t="str">
            <v>KS</v>
          </cell>
          <cell r="B19" t="str">
            <v>Kansas</v>
          </cell>
          <cell r="C19">
            <v>5040328</v>
          </cell>
          <cell r="D19">
            <v>1997673</v>
          </cell>
          <cell r="E19">
            <v>1713965</v>
          </cell>
          <cell r="F19">
            <v>40575</v>
          </cell>
          <cell r="G19">
            <v>738489</v>
          </cell>
          <cell r="H19">
            <v>480617</v>
          </cell>
          <cell r="I19">
            <v>294485</v>
          </cell>
          <cell r="J19">
            <v>234666</v>
          </cell>
          <cell r="K19">
            <v>227314</v>
          </cell>
          <cell r="L19">
            <v>242469</v>
          </cell>
          <cell r="M19">
            <v>-40053</v>
          </cell>
          <cell r="N19">
            <v>-3454</v>
          </cell>
          <cell r="O19">
            <v>-53540</v>
          </cell>
          <cell r="P19">
            <v>-76438</v>
          </cell>
          <cell r="Q19">
            <v>-9269</v>
          </cell>
          <cell r="R19">
            <v>1107374</v>
          </cell>
        </row>
        <row r="20">
          <cell r="A20" t="str">
            <v>KY</v>
          </cell>
          <cell r="B20" t="str">
            <v>Kentucky</v>
          </cell>
          <cell r="C20">
            <v>6920078</v>
          </cell>
          <cell r="D20">
            <v>3149683</v>
          </cell>
          <cell r="E20">
            <v>2484353</v>
          </cell>
          <cell r="F20">
            <v>120180</v>
          </cell>
          <cell r="G20">
            <v>679586</v>
          </cell>
          <cell r="H20">
            <v>738949</v>
          </cell>
          <cell r="I20">
            <v>414942</v>
          </cell>
          <cell r="J20">
            <v>412943</v>
          </cell>
          <cell r="K20">
            <v>164091</v>
          </cell>
          <cell r="L20">
            <v>296609</v>
          </cell>
          <cell r="M20">
            <v>240195</v>
          </cell>
          <cell r="N20">
            <v>80483</v>
          </cell>
          <cell r="O20">
            <v>254760</v>
          </cell>
          <cell r="P20">
            <v>-15918</v>
          </cell>
          <cell r="Q20">
            <v>-40699</v>
          </cell>
          <cell r="R20">
            <v>1460155</v>
          </cell>
        </row>
        <row r="21">
          <cell r="A21" t="str">
            <v>LA</v>
          </cell>
          <cell r="B21" t="str">
            <v>Louisiana</v>
          </cell>
          <cell r="C21">
            <v>8718725</v>
          </cell>
          <cell r="D21">
            <v>2324803</v>
          </cell>
          <cell r="E21">
            <v>2714945</v>
          </cell>
          <cell r="F21">
            <v>188454</v>
          </cell>
          <cell r="G21">
            <v>1552150</v>
          </cell>
          <cell r="H21">
            <v>1329243</v>
          </cell>
          <cell r="I21">
            <v>650734</v>
          </cell>
          <cell r="J21">
            <v>1436066</v>
          </cell>
          <cell r="K21">
            <v>561844</v>
          </cell>
          <cell r="L21">
            <v>917025</v>
          </cell>
          <cell r="M21">
            <v>486179</v>
          </cell>
          <cell r="N21">
            <v>149474</v>
          </cell>
          <cell r="O21">
            <v>61224</v>
          </cell>
          <cell r="P21">
            <v>-89585</v>
          </cell>
          <cell r="Q21">
            <v>-31391</v>
          </cell>
          <cell r="R21">
            <v>2129864</v>
          </cell>
        </row>
        <row r="22">
          <cell r="A22" t="str">
            <v>ME</v>
          </cell>
          <cell r="B22" t="str">
            <v>Maine</v>
          </cell>
          <cell r="C22">
            <v>2335878</v>
          </cell>
          <cell r="D22">
            <v>564158</v>
          </cell>
          <cell r="E22">
            <v>771821</v>
          </cell>
          <cell r="F22">
            <v>12932</v>
          </cell>
          <cell r="G22">
            <v>245875</v>
          </cell>
          <cell r="H22">
            <v>193735</v>
          </cell>
          <cell r="I22">
            <v>137184</v>
          </cell>
          <cell r="J22">
            <v>304506</v>
          </cell>
          <cell r="K22">
            <v>98661</v>
          </cell>
          <cell r="L22">
            <v>157681</v>
          </cell>
          <cell r="M22">
            <v>27819</v>
          </cell>
          <cell r="N22">
            <v>51078</v>
          </cell>
          <cell r="O22">
            <v>10802</v>
          </cell>
          <cell r="P22">
            <v>-344</v>
          </cell>
          <cell r="Q22">
            <v>0</v>
          </cell>
          <cell r="R22">
            <v>499640</v>
          </cell>
        </row>
        <row r="23">
          <cell r="A23" t="str">
            <v>MD</v>
          </cell>
          <cell r="B23" t="str">
            <v>Maryland</v>
          </cell>
          <cell r="C23">
            <v>11947759</v>
          </cell>
          <cell r="D23">
            <v>4073179</v>
          </cell>
          <cell r="E23">
            <v>4601683</v>
          </cell>
          <cell r="F23">
            <v>1014365</v>
          </cell>
          <cell r="G23">
            <v>2123384</v>
          </cell>
          <cell r="H23">
            <v>1749707</v>
          </cell>
          <cell r="I23">
            <v>890714</v>
          </cell>
          <cell r="J23">
            <v>1212078</v>
          </cell>
          <cell r="K23">
            <v>670491</v>
          </cell>
          <cell r="L23">
            <v>494841</v>
          </cell>
          <cell r="M23">
            <v>104897</v>
          </cell>
          <cell r="N23">
            <v>227848</v>
          </cell>
          <cell r="O23">
            <v>219513</v>
          </cell>
          <cell r="P23">
            <v>9847</v>
          </cell>
          <cell r="Q23">
            <v>0</v>
          </cell>
          <cell r="R23">
            <v>2727900</v>
          </cell>
        </row>
        <row r="24">
          <cell r="A24" t="str">
            <v>MA</v>
          </cell>
          <cell r="B24" t="str">
            <v>Massachusetts</v>
          </cell>
          <cell r="C24">
            <v>14407193</v>
          </cell>
          <cell r="D24">
            <v>3127354</v>
          </cell>
          <cell r="E24">
            <v>2102053</v>
          </cell>
          <cell r="F24">
            <v>1558608</v>
          </cell>
          <cell r="G24">
            <v>2136398</v>
          </cell>
          <cell r="H24">
            <v>1056190</v>
          </cell>
          <cell r="I24">
            <v>1074996</v>
          </cell>
          <cell r="J24">
            <v>2581039</v>
          </cell>
          <cell r="K24">
            <v>256047</v>
          </cell>
          <cell r="L24">
            <v>270255</v>
          </cell>
          <cell r="M24">
            <v>-404015</v>
          </cell>
          <cell r="N24">
            <v>265838</v>
          </cell>
          <cell r="O24">
            <v>-235314</v>
          </cell>
          <cell r="P24">
            <v>-156500</v>
          </cell>
          <cell r="Q24">
            <v>-2708</v>
          </cell>
          <cell r="R24">
            <v>2554585</v>
          </cell>
        </row>
        <row r="25">
          <cell r="A25" t="str">
            <v>MI</v>
          </cell>
          <cell r="B25" t="str">
            <v>Michigan</v>
          </cell>
          <cell r="C25">
            <v>16657455</v>
          </cell>
          <cell r="D25">
            <v>6709549</v>
          </cell>
          <cell r="E25">
            <v>3164736</v>
          </cell>
          <cell r="F25">
            <v>526953</v>
          </cell>
          <cell r="G25">
            <v>2340459</v>
          </cell>
          <cell r="H25">
            <v>2245657</v>
          </cell>
          <cell r="I25">
            <v>946508</v>
          </cell>
          <cell r="J25">
            <v>1279152</v>
          </cell>
          <cell r="K25">
            <v>570339</v>
          </cell>
          <cell r="L25">
            <v>335926</v>
          </cell>
          <cell r="M25">
            <v>-1552</v>
          </cell>
          <cell r="N25">
            <v>205587</v>
          </cell>
          <cell r="O25">
            <v>-95140</v>
          </cell>
          <cell r="P25">
            <v>40681</v>
          </cell>
          <cell r="Q25">
            <v>0</v>
          </cell>
          <cell r="R25">
            <v>2845482</v>
          </cell>
        </row>
        <row r="26">
          <cell r="A26" t="str">
            <v>MN</v>
          </cell>
          <cell r="B26" t="str">
            <v>Minnesota</v>
          </cell>
          <cell r="C26">
            <v>9881766</v>
          </cell>
          <cell r="D26">
            <v>3100350</v>
          </cell>
          <cell r="E26">
            <v>3557279</v>
          </cell>
          <cell r="F26">
            <v>289411</v>
          </cell>
          <cell r="G26">
            <v>1635734</v>
          </cell>
          <cell r="H26">
            <v>863920</v>
          </cell>
          <cell r="I26">
            <v>411774</v>
          </cell>
          <cell r="J26">
            <v>725054</v>
          </cell>
          <cell r="K26">
            <v>737812</v>
          </cell>
          <cell r="L26">
            <v>638890</v>
          </cell>
          <cell r="M26">
            <v>30939</v>
          </cell>
          <cell r="N26">
            <v>77953</v>
          </cell>
          <cell r="O26">
            <v>58884</v>
          </cell>
          <cell r="P26">
            <v>-124876</v>
          </cell>
          <cell r="Q26">
            <v>-12208</v>
          </cell>
          <cell r="R26">
            <v>2089381</v>
          </cell>
        </row>
        <row r="27">
          <cell r="A27" t="str">
            <v>MS</v>
          </cell>
          <cell r="B27" t="str">
            <v>Mississippi</v>
          </cell>
          <cell r="C27">
            <v>4215203</v>
          </cell>
          <cell r="D27">
            <v>1938235</v>
          </cell>
          <cell r="E27">
            <v>1733363</v>
          </cell>
          <cell r="F27">
            <v>15035</v>
          </cell>
          <cell r="G27">
            <v>661915</v>
          </cell>
          <cell r="H27">
            <v>558273</v>
          </cell>
          <cell r="I27">
            <v>260001</v>
          </cell>
          <cell r="J27">
            <v>297025</v>
          </cell>
          <cell r="K27">
            <v>223037</v>
          </cell>
          <cell r="L27">
            <v>256896</v>
          </cell>
          <cell r="M27">
            <v>184688</v>
          </cell>
          <cell r="N27">
            <v>42461</v>
          </cell>
          <cell r="O27">
            <v>20387</v>
          </cell>
          <cell r="P27">
            <v>-27725</v>
          </cell>
          <cell r="Q27">
            <v>-17357</v>
          </cell>
          <cell r="R27">
            <v>1003451</v>
          </cell>
        </row>
        <row r="28">
          <cell r="A28" t="str">
            <v>MO</v>
          </cell>
          <cell r="B28" t="str">
            <v>Missouri</v>
          </cell>
          <cell r="C28">
            <v>9259412</v>
          </cell>
          <cell r="D28">
            <v>2493507</v>
          </cell>
          <cell r="E28">
            <v>2910020</v>
          </cell>
          <cell r="F28">
            <v>348088</v>
          </cell>
          <cell r="G28">
            <v>1691859</v>
          </cell>
          <cell r="H28">
            <v>862170</v>
          </cell>
          <cell r="I28">
            <v>786008</v>
          </cell>
          <cell r="J28">
            <v>595800</v>
          </cell>
          <cell r="K28">
            <v>499117</v>
          </cell>
          <cell r="L28">
            <v>384646</v>
          </cell>
          <cell r="M28">
            <v>148076</v>
          </cell>
          <cell r="N28">
            <v>46911</v>
          </cell>
          <cell r="O28">
            <v>-73498</v>
          </cell>
          <cell r="P28">
            <v>51935</v>
          </cell>
          <cell r="Q28">
            <v>2142</v>
          </cell>
          <cell r="R28">
            <v>1501085</v>
          </cell>
        </row>
        <row r="29">
          <cell r="A29" t="str">
            <v>MT</v>
          </cell>
          <cell r="B29" t="str">
            <v>Montana</v>
          </cell>
          <cell r="C29">
            <v>1581080</v>
          </cell>
          <cell r="D29">
            <v>469730</v>
          </cell>
          <cell r="E29">
            <v>1036312</v>
          </cell>
          <cell r="F29">
            <v>31911</v>
          </cell>
          <cell r="G29">
            <v>275343</v>
          </cell>
          <cell r="H29">
            <v>237556</v>
          </cell>
          <cell r="I29">
            <v>94245</v>
          </cell>
          <cell r="J29">
            <v>103973</v>
          </cell>
          <cell r="K29">
            <v>56132</v>
          </cell>
          <cell r="L29">
            <v>247871</v>
          </cell>
          <cell r="M29">
            <v>25865</v>
          </cell>
          <cell r="N29">
            <v>19756</v>
          </cell>
          <cell r="O29">
            <v>28857</v>
          </cell>
          <cell r="P29">
            <v>315</v>
          </cell>
          <cell r="Q29">
            <v>0</v>
          </cell>
          <cell r="R29">
            <v>536191</v>
          </cell>
        </row>
        <row r="30">
          <cell r="A30" t="str">
            <v>NE</v>
          </cell>
          <cell r="B30" t="str">
            <v>Nebraska</v>
          </cell>
          <cell r="C30">
            <v>3693853</v>
          </cell>
          <cell r="D30">
            <v>1337784</v>
          </cell>
          <cell r="E30">
            <v>1178384</v>
          </cell>
          <cell r="F30">
            <v>34259</v>
          </cell>
          <cell r="G30">
            <v>404442</v>
          </cell>
          <cell r="H30">
            <v>361679</v>
          </cell>
          <cell r="I30">
            <v>189843</v>
          </cell>
          <cell r="J30">
            <v>149313</v>
          </cell>
          <cell r="K30">
            <v>177952</v>
          </cell>
          <cell r="L30">
            <v>292114</v>
          </cell>
          <cell r="M30">
            <v>41355</v>
          </cell>
          <cell r="N30">
            <v>33574</v>
          </cell>
          <cell r="O30">
            <v>-5446</v>
          </cell>
          <cell r="P30">
            <v>-167532</v>
          </cell>
          <cell r="Q30">
            <v>18005</v>
          </cell>
          <cell r="R30">
            <v>577548</v>
          </cell>
        </row>
        <row r="31">
          <cell r="A31" t="str">
            <v>NV</v>
          </cell>
          <cell r="B31" t="str">
            <v>Nevada</v>
          </cell>
          <cell r="C31">
            <v>3862457</v>
          </cell>
          <cell r="D31">
            <v>994231</v>
          </cell>
          <cell r="E31">
            <v>1667856</v>
          </cell>
          <cell r="F31">
            <v>269586</v>
          </cell>
          <cell r="G31">
            <v>1098930</v>
          </cell>
          <cell r="H31">
            <v>704917</v>
          </cell>
          <cell r="I31">
            <v>512282</v>
          </cell>
          <cell r="J31">
            <v>148560</v>
          </cell>
          <cell r="K31">
            <v>473642</v>
          </cell>
          <cell r="L31">
            <v>334494</v>
          </cell>
          <cell r="M31">
            <v>-35047</v>
          </cell>
          <cell r="N31">
            <v>-16807</v>
          </cell>
          <cell r="O31">
            <v>35435</v>
          </cell>
          <cell r="P31">
            <v>-12481</v>
          </cell>
          <cell r="Q31">
            <v>0</v>
          </cell>
          <cell r="R31">
            <v>1221274</v>
          </cell>
        </row>
        <row r="32">
          <cell r="A32" t="str">
            <v>NH</v>
          </cell>
          <cell r="B32" t="str">
            <v>New Hampshire</v>
          </cell>
          <cell r="C32">
            <v>2754045</v>
          </cell>
          <cell r="D32">
            <v>455397</v>
          </cell>
          <cell r="E32">
            <v>590757</v>
          </cell>
          <cell r="F32">
            <v>10551</v>
          </cell>
          <cell r="G32">
            <v>352167</v>
          </cell>
          <cell r="H32">
            <v>182525</v>
          </cell>
          <cell r="I32">
            <v>201424</v>
          </cell>
          <cell r="J32">
            <v>179712</v>
          </cell>
          <cell r="K32">
            <v>46672</v>
          </cell>
          <cell r="L32">
            <v>62353</v>
          </cell>
          <cell r="M32">
            <v>11977</v>
          </cell>
          <cell r="N32">
            <v>83882</v>
          </cell>
          <cell r="O32">
            <v>-2544</v>
          </cell>
          <cell r="P32">
            <v>-1329</v>
          </cell>
          <cell r="Q32">
            <v>0</v>
          </cell>
          <cell r="R32">
            <v>511062</v>
          </cell>
        </row>
        <row r="33">
          <cell r="A33" t="str">
            <v>NJ</v>
          </cell>
          <cell r="B33" t="str">
            <v>New Jersey</v>
          </cell>
          <cell r="C33">
            <v>23641152</v>
          </cell>
          <cell r="D33">
            <v>3769222</v>
          </cell>
          <cell r="E33">
            <v>2687742</v>
          </cell>
          <cell r="F33">
            <v>1414825</v>
          </cell>
          <cell r="G33">
            <v>3322725</v>
          </cell>
          <cell r="H33">
            <v>2074942</v>
          </cell>
          <cell r="I33">
            <v>973639</v>
          </cell>
          <cell r="J33">
            <v>1161856</v>
          </cell>
          <cell r="K33">
            <v>521423</v>
          </cell>
          <cell r="L33">
            <v>611307</v>
          </cell>
          <cell r="M33">
            <v>-217166</v>
          </cell>
          <cell r="N33">
            <v>498548</v>
          </cell>
          <cell r="O33">
            <v>-137601</v>
          </cell>
          <cell r="P33">
            <v>-3289</v>
          </cell>
          <cell r="Q33">
            <v>0</v>
          </cell>
          <cell r="R33">
            <v>3364941</v>
          </cell>
        </row>
        <row r="34">
          <cell r="A34" t="str">
            <v>NM</v>
          </cell>
          <cell r="B34" t="str">
            <v>New Mexico</v>
          </cell>
          <cell r="C34">
            <v>3515736</v>
          </cell>
          <cell r="D34">
            <v>1950766</v>
          </cell>
          <cell r="E34">
            <v>1022150</v>
          </cell>
          <cell r="F34">
            <v>120094</v>
          </cell>
          <cell r="G34">
            <v>647654</v>
          </cell>
          <cell r="H34">
            <v>602064</v>
          </cell>
          <cell r="I34">
            <v>306330</v>
          </cell>
          <cell r="J34">
            <v>169015</v>
          </cell>
          <cell r="K34">
            <v>299501</v>
          </cell>
          <cell r="L34">
            <v>245037</v>
          </cell>
          <cell r="M34">
            <v>-5207</v>
          </cell>
          <cell r="N34">
            <v>3676</v>
          </cell>
          <cell r="O34">
            <v>4591</v>
          </cell>
          <cell r="P34">
            <v>-29151</v>
          </cell>
          <cell r="Q34">
            <v>-8067</v>
          </cell>
          <cell r="R34">
            <v>1069551</v>
          </cell>
        </row>
        <row r="35">
          <cell r="A35" t="str">
            <v>NY</v>
          </cell>
          <cell r="B35" t="str">
            <v>New York</v>
          </cell>
          <cell r="C35">
            <v>55392350</v>
          </cell>
          <cell r="D35">
            <v>12044515</v>
          </cell>
          <cell r="E35">
            <v>6925976</v>
          </cell>
          <cell r="F35">
            <v>13071666</v>
          </cell>
          <cell r="G35">
            <v>9284057</v>
          </cell>
          <cell r="H35">
            <v>5771741</v>
          </cell>
          <cell r="I35">
            <v>3417015</v>
          </cell>
          <cell r="J35">
            <v>4762704</v>
          </cell>
          <cell r="K35">
            <v>2037834</v>
          </cell>
          <cell r="L35">
            <v>666200</v>
          </cell>
          <cell r="M35">
            <v>1827916</v>
          </cell>
          <cell r="N35">
            <v>2359168</v>
          </cell>
          <cell r="O35">
            <v>-693970</v>
          </cell>
          <cell r="P35">
            <v>-593174</v>
          </cell>
          <cell r="Q35">
            <v>5041</v>
          </cell>
          <cell r="R35">
            <v>10178393</v>
          </cell>
        </row>
        <row r="36">
          <cell r="A36" t="str">
            <v>NC</v>
          </cell>
          <cell r="B36" t="str">
            <v>North Carolina</v>
          </cell>
          <cell r="C36">
            <v>12824291</v>
          </cell>
          <cell r="D36">
            <v>7026156</v>
          </cell>
          <cell r="E36">
            <v>3898808</v>
          </cell>
          <cell r="F36">
            <v>487615</v>
          </cell>
          <cell r="G36">
            <v>2852058</v>
          </cell>
          <cell r="H36">
            <v>1892107</v>
          </cell>
          <cell r="I36">
            <v>935309</v>
          </cell>
          <cell r="J36">
            <v>1332947</v>
          </cell>
          <cell r="K36">
            <v>759549</v>
          </cell>
          <cell r="L36">
            <v>717904</v>
          </cell>
          <cell r="M36">
            <v>40746</v>
          </cell>
          <cell r="N36">
            <v>267483</v>
          </cell>
          <cell r="O36">
            <v>133228</v>
          </cell>
          <cell r="P36">
            <v>-469604</v>
          </cell>
          <cell r="Q36">
            <v>-14358</v>
          </cell>
          <cell r="R36">
            <v>2620583</v>
          </cell>
        </row>
        <row r="37">
          <cell r="A37" t="str">
            <v>ND</v>
          </cell>
          <cell r="B37" t="str">
            <v>North Dakota</v>
          </cell>
          <cell r="C37">
            <v>1283014</v>
          </cell>
          <cell r="D37">
            <v>611623</v>
          </cell>
          <cell r="E37">
            <v>1260494</v>
          </cell>
          <cell r="F37">
            <v>9203</v>
          </cell>
          <cell r="G37">
            <v>172399</v>
          </cell>
          <cell r="H37">
            <v>139825</v>
          </cell>
          <cell r="I37">
            <v>54647</v>
          </cell>
          <cell r="J37">
            <v>71711</v>
          </cell>
          <cell r="K37">
            <v>123059</v>
          </cell>
          <cell r="L37">
            <v>335774</v>
          </cell>
          <cell r="M37">
            <v>22806</v>
          </cell>
          <cell r="N37">
            <v>-6548</v>
          </cell>
          <cell r="O37">
            <v>87607</v>
          </cell>
          <cell r="P37">
            <v>-2076</v>
          </cell>
          <cell r="Q37">
            <v>-30</v>
          </cell>
          <cell r="R37">
            <v>286920</v>
          </cell>
        </row>
        <row r="38">
          <cell r="A38" t="str">
            <v>OH</v>
          </cell>
          <cell r="B38" t="str">
            <v>Ohio</v>
          </cell>
          <cell r="C38">
            <v>21753758</v>
          </cell>
          <cell r="D38">
            <v>4924731</v>
          </cell>
          <cell r="E38">
            <v>5083314</v>
          </cell>
          <cell r="F38">
            <v>594837</v>
          </cell>
          <cell r="G38">
            <v>3226478</v>
          </cell>
          <cell r="H38">
            <v>1819327</v>
          </cell>
          <cell r="I38">
            <v>1724366</v>
          </cell>
          <cell r="J38">
            <v>2206959</v>
          </cell>
          <cell r="K38">
            <v>910144</v>
          </cell>
          <cell r="L38">
            <v>399351</v>
          </cell>
          <cell r="M38">
            <v>16076</v>
          </cell>
          <cell r="N38">
            <v>148586</v>
          </cell>
          <cell r="O38">
            <v>-32675</v>
          </cell>
          <cell r="P38">
            <v>-67588</v>
          </cell>
          <cell r="Q38">
            <v>-3351</v>
          </cell>
          <cell r="R38">
            <v>4989181</v>
          </cell>
        </row>
        <row r="39">
          <cell r="A39" t="str">
            <v>OK</v>
          </cell>
          <cell r="B39" t="str">
            <v>Oklahoma</v>
          </cell>
          <cell r="C39">
            <v>5304279</v>
          </cell>
          <cell r="D39">
            <v>2060584</v>
          </cell>
          <cell r="E39">
            <v>2085836</v>
          </cell>
          <cell r="F39">
            <v>58936</v>
          </cell>
          <cell r="G39">
            <v>902397</v>
          </cell>
          <cell r="H39">
            <v>680777</v>
          </cell>
          <cell r="I39">
            <v>479791</v>
          </cell>
          <cell r="J39">
            <v>430076</v>
          </cell>
          <cell r="K39">
            <v>301879</v>
          </cell>
          <cell r="L39">
            <v>224559</v>
          </cell>
          <cell r="M39">
            <v>-17326</v>
          </cell>
          <cell r="N39">
            <v>-39772</v>
          </cell>
          <cell r="O39">
            <v>-11706</v>
          </cell>
          <cell r="P39">
            <v>-84274</v>
          </cell>
          <cell r="Q39">
            <v>-3383</v>
          </cell>
          <cell r="R39">
            <v>1149429</v>
          </cell>
        </row>
        <row r="40">
          <cell r="A40" t="str">
            <v>OR</v>
          </cell>
          <cell r="B40" t="str">
            <v>Oregon</v>
          </cell>
          <cell r="C40">
            <v>5872576</v>
          </cell>
          <cell r="D40">
            <v>2471499</v>
          </cell>
          <cell r="E40">
            <v>1793190</v>
          </cell>
          <cell r="F40">
            <v>689156</v>
          </cell>
          <cell r="G40">
            <v>1149792</v>
          </cell>
          <cell r="H40">
            <v>1070641</v>
          </cell>
          <cell r="I40">
            <v>638885</v>
          </cell>
          <cell r="J40">
            <v>575307</v>
          </cell>
          <cell r="K40">
            <v>366541</v>
          </cell>
          <cell r="L40">
            <v>379348</v>
          </cell>
          <cell r="M40">
            <v>-345</v>
          </cell>
          <cell r="N40">
            <v>10390</v>
          </cell>
          <cell r="O40">
            <v>47754</v>
          </cell>
          <cell r="P40">
            <v>-51271</v>
          </cell>
          <cell r="Q40">
            <v>24</v>
          </cell>
          <cell r="R40">
            <v>1942193</v>
          </cell>
        </row>
        <row r="41">
          <cell r="A41" t="str">
            <v>PA</v>
          </cell>
          <cell r="B41" t="str">
            <v>Pennsylvania</v>
          </cell>
          <cell r="C41">
            <v>24088051</v>
          </cell>
          <cell r="D41">
            <v>4935790</v>
          </cell>
          <cell r="E41">
            <v>7764427</v>
          </cell>
          <cell r="F41">
            <v>1769725</v>
          </cell>
          <cell r="G41">
            <v>3244571</v>
          </cell>
          <cell r="H41">
            <v>3303388</v>
          </cell>
          <cell r="I41">
            <v>734453</v>
          </cell>
          <cell r="J41">
            <v>1801349</v>
          </cell>
          <cell r="K41">
            <v>737239</v>
          </cell>
          <cell r="L41">
            <v>694798</v>
          </cell>
          <cell r="M41">
            <v>160882</v>
          </cell>
          <cell r="N41">
            <v>190668</v>
          </cell>
          <cell r="O41">
            <v>-169113</v>
          </cell>
          <cell r="P41">
            <v>-32672</v>
          </cell>
          <cell r="Q41">
            <v>-87247</v>
          </cell>
          <cell r="R41">
            <v>6073578</v>
          </cell>
        </row>
        <row r="42">
          <cell r="A42" t="str">
            <v>RI</v>
          </cell>
          <cell r="B42" t="str">
            <v>Rhode Island</v>
          </cell>
          <cell r="C42">
            <v>2193570</v>
          </cell>
          <cell r="D42">
            <v>394034</v>
          </cell>
          <cell r="E42">
            <v>420206</v>
          </cell>
          <cell r="F42">
            <v>116387</v>
          </cell>
          <cell r="G42">
            <v>354223</v>
          </cell>
          <cell r="H42">
            <v>199280</v>
          </cell>
          <cell r="I42">
            <v>288342</v>
          </cell>
          <cell r="J42">
            <v>181574</v>
          </cell>
          <cell r="K42">
            <v>28606</v>
          </cell>
          <cell r="L42">
            <v>63093</v>
          </cell>
          <cell r="M42">
            <v>-62679</v>
          </cell>
          <cell r="N42">
            <v>65451</v>
          </cell>
          <cell r="O42">
            <v>-1392</v>
          </cell>
          <cell r="P42">
            <v>160</v>
          </cell>
          <cell r="Q42">
            <v>0</v>
          </cell>
          <cell r="R42">
            <v>503009</v>
          </cell>
        </row>
        <row r="43">
          <cell r="A43" t="str">
            <v>SC</v>
          </cell>
          <cell r="B43" t="str">
            <v>South Carolina</v>
          </cell>
          <cell r="C43">
            <v>7351545</v>
          </cell>
          <cell r="D43">
            <v>2459093</v>
          </cell>
          <cell r="E43">
            <v>1506033</v>
          </cell>
          <cell r="F43">
            <v>70023</v>
          </cell>
          <cell r="G43">
            <v>1061209</v>
          </cell>
          <cell r="H43">
            <v>675710</v>
          </cell>
          <cell r="I43">
            <v>438428</v>
          </cell>
          <cell r="J43">
            <v>443577</v>
          </cell>
          <cell r="K43">
            <v>346130</v>
          </cell>
          <cell r="L43">
            <v>186582</v>
          </cell>
          <cell r="M43">
            <v>-45496</v>
          </cell>
          <cell r="N43">
            <v>112840</v>
          </cell>
          <cell r="O43">
            <v>-91283</v>
          </cell>
          <cell r="P43">
            <v>-513266</v>
          </cell>
          <cell r="Q43">
            <v>-4650</v>
          </cell>
          <cell r="R43">
            <v>1421100</v>
          </cell>
        </row>
        <row r="44">
          <cell r="A44" t="str">
            <v>SD</v>
          </cell>
          <cell r="B44" t="str">
            <v>South Dakota</v>
          </cell>
          <cell r="C44">
            <v>1239644</v>
          </cell>
          <cell r="D44">
            <v>385687</v>
          </cell>
          <cell r="E44">
            <v>936401</v>
          </cell>
          <cell r="F44">
            <v>8411</v>
          </cell>
          <cell r="G44">
            <v>169492</v>
          </cell>
          <cell r="H44">
            <v>164693</v>
          </cell>
          <cell r="I44">
            <v>61842</v>
          </cell>
          <cell r="J44">
            <v>96956</v>
          </cell>
          <cell r="K44">
            <v>129302</v>
          </cell>
          <cell r="L44">
            <v>149440</v>
          </cell>
          <cell r="M44">
            <v>30186</v>
          </cell>
          <cell r="N44">
            <v>-4474</v>
          </cell>
          <cell r="O44">
            <v>12376</v>
          </cell>
          <cell r="P44">
            <v>-14785</v>
          </cell>
          <cell r="Q44">
            <v>-2469</v>
          </cell>
          <cell r="R44">
            <v>344283</v>
          </cell>
        </row>
        <row r="45">
          <cell r="A45" t="str">
            <v>TN</v>
          </cell>
          <cell r="B45" t="str">
            <v>Tennessee</v>
          </cell>
          <cell r="C45">
            <v>8701312</v>
          </cell>
          <cell r="D45">
            <v>2926913</v>
          </cell>
          <cell r="E45">
            <v>2482426</v>
          </cell>
          <cell r="F45">
            <v>216394</v>
          </cell>
          <cell r="G45">
            <v>1663651</v>
          </cell>
          <cell r="H45">
            <v>1048733</v>
          </cell>
          <cell r="I45">
            <v>684364</v>
          </cell>
          <cell r="J45">
            <v>890561</v>
          </cell>
          <cell r="K45">
            <v>369883</v>
          </cell>
          <cell r="L45">
            <v>336691</v>
          </cell>
          <cell r="M45">
            <v>-73325</v>
          </cell>
          <cell r="N45">
            <v>127302</v>
          </cell>
          <cell r="O45">
            <v>16540</v>
          </cell>
          <cell r="P45">
            <v>-20903</v>
          </cell>
          <cell r="Q45">
            <v>-305955</v>
          </cell>
          <cell r="R45">
            <v>1975240</v>
          </cell>
        </row>
        <row r="46">
          <cell r="A46" t="str">
            <v>TX</v>
          </cell>
          <cell r="B46" t="str">
            <v>Texas</v>
          </cell>
          <cell r="C46">
            <v>44032028</v>
          </cell>
          <cell r="D46">
            <v>17926524</v>
          </cell>
          <cell r="E46">
            <v>10071798</v>
          </cell>
          <cell r="F46">
            <v>2412299</v>
          </cell>
          <cell r="G46">
            <v>6465479</v>
          </cell>
          <cell r="H46">
            <v>5482193</v>
          </cell>
          <cell r="I46">
            <v>2832360</v>
          </cell>
          <cell r="J46">
            <v>1945222</v>
          </cell>
          <cell r="K46">
            <v>1687227</v>
          </cell>
          <cell r="L46">
            <v>1540209</v>
          </cell>
          <cell r="M46">
            <v>-76265</v>
          </cell>
          <cell r="N46">
            <v>-44863</v>
          </cell>
          <cell r="O46">
            <v>-34919</v>
          </cell>
          <cell r="P46">
            <v>-781322</v>
          </cell>
          <cell r="Q46">
            <v>182814</v>
          </cell>
          <cell r="R46">
            <v>6944396</v>
          </cell>
        </row>
        <row r="47">
          <cell r="A47" t="str">
            <v>UT</v>
          </cell>
          <cell r="B47" t="str">
            <v>Utah</v>
          </cell>
          <cell r="C47">
            <v>4202501</v>
          </cell>
          <cell r="D47">
            <v>2416122</v>
          </cell>
          <cell r="E47">
            <v>1924087</v>
          </cell>
          <cell r="F47">
            <v>547163</v>
          </cell>
          <cell r="G47">
            <v>663415</v>
          </cell>
          <cell r="H47">
            <v>517998</v>
          </cell>
          <cell r="I47">
            <v>256045</v>
          </cell>
          <cell r="J47">
            <v>343067</v>
          </cell>
          <cell r="K47">
            <v>416969</v>
          </cell>
          <cell r="L47">
            <v>180680</v>
          </cell>
          <cell r="M47">
            <v>74816</v>
          </cell>
          <cell r="N47">
            <v>-23445</v>
          </cell>
          <cell r="O47">
            <v>206714</v>
          </cell>
          <cell r="P47">
            <v>-378880</v>
          </cell>
          <cell r="Q47">
            <v>-3612</v>
          </cell>
          <cell r="R47">
            <v>1332700</v>
          </cell>
        </row>
        <row r="48">
          <cell r="A48" t="str">
            <v>VT</v>
          </cell>
          <cell r="B48" t="str">
            <v>Vermont</v>
          </cell>
          <cell r="C48">
            <v>1471584</v>
          </cell>
          <cell r="D48">
            <v>361566</v>
          </cell>
          <cell r="E48">
            <v>668676</v>
          </cell>
          <cell r="F48">
            <v>25079</v>
          </cell>
          <cell r="G48">
            <v>177061</v>
          </cell>
          <cell r="H48">
            <v>125873</v>
          </cell>
          <cell r="I48">
            <v>49184</v>
          </cell>
          <cell r="J48">
            <v>127473</v>
          </cell>
          <cell r="K48">
            <v>33698</v>
          </cell>
          <cell r="L48">
            <v>88170</v>
          </cell>
          <cell r="M48">
            <v>21854</v>
          </cell>
          <cell r="N48">
            <v>15992</v>
          </cell>
          <cell r="O48">
            <v>1166</v>
          </cell>
          <cell r="P48">
            <v>-6353</v>
          </cell>
          <cell r="Q48">
            <v>0</v>
          </cell>
          <cell r="R48">
            <v>236271</v>
          </cell>
        </row>
        <row r="49">
          <cell r="A49" t="str">
            <v>VA</v>
          </cell>
          <cell r="B49" t="str">
            <v>Virginia</v>
          </cell>
          <cell r="C49">
            <v>15042560</v>
          </cell>
          <cell r="D49">
            <v>4530119</v>
          </cell>
          <cell r="E49">
            <v>4015611</v>
          </cell>
          <cell r="F49">
            <v>397631</v>
          </cell>
          <cell r="G49">
            <v>2083381</v>
          </cell>
          <cell r="H49">
            <v>2183660</v>
          </cell>
          <cell r="I49">
            <v>1203408</v>
          </cell>
          <cell r="J49">
            <v>887587</v>
          </cell>
          <cell r="K49">
            <v>680500</v>
          </cell>
          <cell r="L49">
            <v>284764</v>
          </cell>
          <cell r="M49">
            <v>151010</v>
          </cell>
          <cell r="N49">
            <v>200949</v>
          </cell>
          <cell r="O49">
            <v>-81749</v>
          </cell>
          <cell r="P49">
            <v>-20627</v>
          </cell>
          <cell r="Q49">
            <v>-9152</v>
          </cell>
          <cell r="R49">
            <v>3123367</v>
          </cell>
        </row>
        <row r="50">
          <cell r="A50" t="str">
            <v>WA</v>
          </cell>
          <cell r="B50" t="str">
            <v>Washington</v>
          </cell>
          <cell r="C50">
            <v>11598295</v>
          </cell>
          <cell r="D50">
            <v>4500030</v>
          </cell>
          <cell r="E50">
            <v>3828096</v>
          </cell>
          <cell r="F50">
            <v>1938570</v>
          </cell>
          <cell r="G50">
            <v>1626801</v>
          </cell>
          <cell r="H50">
            <v>1559392</v>
          </cell>
          <cell r="I50">
            <v>1237688</v>
          </cell>
          <cell r="J50">
            <v>1008168</v>
          </cell>
          <cell r="K50">
            <v>799931</v>
          </cell>
          <cell r="L50">
            <v>779158</v>
          </cell>
          <cell r="M50">
            <v>-109446</v>
          </cell>
          <cell r="N50">
            <v>24824</v>
          </cell>
          <cell r="O50">
            <v>-12217</v>
          </cell>
          <cell r="P50">
            <v>-603375</v>
          </cell>
          <cell r="Q50">
            <v>-716</v>
          </cell>
          <cell r="R50">
            <v>2550353</v>
          </cell>
        </row>
        <row r="51">
          <cell r="A51" t="str">
            <v>WV</v>
          </cell>
          <cell r="B51" t="str">
            <v>West Virginia</v>
          </cell>
          <cell r="C51">
            <v>3189416</v>
          </cell>
          <cell r="D51">
            <v>1074061</v>
          </cell>
          <cell r="E51">
            <v>1194061</v>
          </cell>
          <cell r="F51">
            <v>38362</v>
          </cell>
          <cell r="G51">
            <v>364352</v>
          </cell>
          <cell r="H51">
            <v>333775</v>
          </cell>
          <cell r="I51">
            <v>104656</v>
          </cell>
          <cell r="J51">
            <v>131829</v>
          </cell>
          <cell r="K51">
            <v>118407</v>
          </cell>
          <cell r="L51">
            <v>165361</v>
          </cell>
          <cell r="M51">
            <v>26983</v>
          </cell>
          <cell r="N51">
            <v>20978</v>
          </cell>
          <cell r="O51">
            <v>68257</v>
          </cell>
          <cell r="P51">
            <v>-4179</v>
          </cell>
          <cell r="Q51">
            <v>-17</v>
          </cell>
          <cell r="R51">
            <v>866243</v>
          </cell>
        </row>
        <row r="52">
          <cell r="A52" t="str">
            <v>WI</v>
          </cell>
          <cell r="B52" t="str">
            <v>Wisconsin</v>
          </cell>
          <cell r="C52">
            <v>10029561</v>
          </cell>
          <cell r="D52">
            <v>4460844</v>
          </cell>
          <cell r="E52">
            <v>3668271</v>
          </cell>
          <cell r="F52">
            <v>279106</v>
          </cell>
          <cell r="G52">
            <v>1779231</v>
          </cell>
          <cell r="H52">
            <v>1545438</v>
          </cell>
          <cell r="I52">
            <v>645744</v>
          </cell>
          <cell r="J52">
            <v>264917</v>
          </cell>
          <cell r="K52">
            <v>381609</v>
          </cell>
          <cell r="L52">
            <v>635890</v>
          </cell>
          <cell r="M52">
            <v>127043</v>
          </cell>
          <cell r="N52">
            <v>157341</v>
          </cell>
          <cell r="O52">
            <v>-4841</v>
          </cell>
          <cell r="P52">
            <v>-67750</v>
          </cell>
          <cell r="Q52">
            <v>15</v>
          </cell>
          <cell r="R52">
            <v>1895122</v>
          </cell>
        </row>
        <row r="53">
          <cell r="A53" t="str">
            <v>WY</v>
          </cell>
          <cell r="B53" t="str">
            <v>Wyoming</v>
          </cell>
          <cell r="C53">
            <v>1649487</v>
          </cell>
          <cell r="D53">
            <v>600115</v>
          </cell>
          <cell r="E53">
            <v>749043</v>
          </cell>
          <cell r="F53">
            <v>2816</v>
          </cell>
          <cell r="G53">
            <v>219723</v>
          </cell>
          <cell r="H53">
            <v>215414</v>
          </cell>
          <cell r="I53">
            <v>82581</v>
          </cell>
          <cell r="J53">
            <v>17428</v>
          </cell>
          <cell r="K53">
            <v>125737</v>
          </cell>
          <cell r="L53">
            <v>365246</v>
          </cell>
          <cell r="M53">
            <v>11190</v>
          </cell>
          <cell r="N53">
            <v>18245</v>
          </cell>
          <cell r="O53">
            <v>29113</v>
          </cell>
          <cell r="P53">
            <v>-6406</v>
          </cell>
          <cell r="Q53">
            <v>0</v>
          </cell>
          <cell r="R53">
            <v>518347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topLeftCell="F1" workbookViewId="0">
      <selection activeCell="L7" sqref="L7"/>
    </sheetView>
  </sheetViews>
  <sheetFormatPr defaultRowHeight="15"/>
  <cols>
    <col min="3" max="4" width="19" bestFit="1" customWidth="1"/>
    <col min="5" max="9" width="18" bestFit="1" customWidth="1"/>
    <col min="10" max="10" width="16.85546875" bestFit="1" customWidth="1"/>
    <col min="11" max="11" width="18" bestFit="1" customWidth="1"/>
    <col min="12" max="16" width="16.85546875" bestFit="1" customWidth="1"/>
    <col min="17" max="17" width="15.28515625" bestFit="1" customWidth="1"/>
    <col min="18" max="20" width="18" bestFit="1" customWidth="1"/>
  </cols>
  <sheetData>
    <row r="1" spans="1:20">
      <c r="A1" t="s">
        <v>104</v>
      </c>
      <c r="B1" t="s">
        <v>105</v>
      </c>
      <c r="C1" t="s">
        <v>130</v>
      </c>
      <c r="D1" t="s">
        <v>131</v>
      </c>
      <c r="E1" t="s">
        <v>115</v>
      </c>
      <c r="F1" t="s">
        <v>111</v>
      </c>
      <c r="G1" t="s">
        <v>106</v>
      </c>
      <c r="H1" t="s">
        <v>116</v>
      </c>
      <c r="I1" t="s">
        <v>107</v>
      </c>
      <c r="J1" t="s">
        <v>118</v>
      </c>
      <c r="K1" t="s">
        <v>119</v>
      </c>
      <c r="L1" t="s">
        <v>117</v>
      </c>
      <c r="M1" t="s">
        <v>112</v>
      </c>
      <c r="N1" t="s">
        <v>120</v>
      </c>
      <c r="O1" t="s">
        <v>108</v>
      </c>
      <c r="P1" t="s">
        <v>121</v>
      </c>
      <c r="Q1" t="s">
        <v>109</v>
      </c>
      <c r="R1" t="s">
        <v>132</v>
      </c>
      <c r="S1" t="s">
        <v>133</v>
      </c>
      <c r="T1" t="s">
        <v>123</v>
      </c>
    </row>
    <row r="2" spans="1:20">
      <c r="A2" t="s">
        <v>96</v>
      </c>
      <c r="B2" t="s">
        <v>44</v>
      </c>
      <c r="C2" s="6">
        <v>261961071600</v>
      </c>
      <c r="D2" s="6">
        <v>101198784810</v>
      </c>
      <c r="E2" s="6">
        <v>25425386940</v>
      </c>
      <c r="F2" s="6">
        <v>14408450604</v>
      </c>
      <c r="G2" s="6">
        <v>61034404548</v>
      </c>
      <c r="H2" s="6">
        <v>35396310564</v>
      </c>
      <c r="I2" s="6">
        <v>24193977384</v>
      </c>
      <c r="J2" s="6">
        <v>5659907340</v>
      </c>
      <c r="K2" s="6">
        <v>10406683752</v>
      </c>
      <c r="L2" s="6">
        <v>7130538840</v>
      </c>
      <c r="M2" s="6">
        <v>6867435744</v>
      </c>
      <c r="N2" s="6">
        <v>4957869192</v>
      </c>
      <c r="O2" s="6">
        <v>9342692760</v>
      </c>
      <c r="P2" s="6">
        <v>6364609224</v>
      </c>
      <c r="Q2" s="6">
        <v>625768296</v>
      </c>
      <c r="R2" s="6">
        <v>20603964864</v>
      </c>
      <c r="S2" s="6">
        <v>24323973996</v>
      </c>
      <c r="T2" s="6">
        <v>14464159428</v>
      </c>
    </row>
    <row r="3" spans="1:20">
      <c r="A3" t="s">
        <v>52</v>
      </c>
      <c r="B3" t="s">
        <v>0</v>
      </c>
      <c r="C3" s="6">
        <v>3103280830</v>
      </c>
      <c r="D3" s="6">
        <v>1737443850</v>
      </c>
      <c r="E3" s="6">
        <v>403398984</v>
      </c>
      <c r="F3" s="6">
        <v>19319400</v>
      </c>
      <c r="G3" s="6">
        <v>634281360</v>
      </c>
      <c r="H3" s="6">
        <v>316971036</v>
      </c>
      <c r="I3" s="6">
        <v>295188936</v>
      </c>
      <c r="J3" s="6">
        <v>87344316</v>
      </c>
      <c r="K3" s="6">
        <v>135865644</v>
      </c>
      <c r="L3" s="6">
        <v>89525940</v>
      </c>
      <c r="M3" s="6">
        <v>65972640</v>
      </c>
      <c r="N3" s="6">
        <v>111059832</v>
      </c>
      <c r="O3" s="6">
        <v>178661844</v>
      </c>
      <c r="P3" s="6">
        <v>67102920</v>
      </c>
      <c r="Q3" s="6">
        <v>41927592</v>
      </c>
      <c r="R3" s="6">
        <v>302431332</v>
      </c>
      <c r="S3" s="6">
        <v>239918640</v>
      </c>
      <c r="T3" s="6">
        <v>150895980</v>
      </c>
    </row>
    <row r="4" spans="1:20">
      <c r="A4" t="s">
        <v>53</v>
      </c>
      <c r="B4" t="s">
        <v>1</v>
      </c>
      <c r="C4" s="6">
        <v>906879090</v>
      </c>
      <c r="D4" s="6">
        <v>318358610</v>
      </c>
      <c r="E4" s="6">
        <v>277894440</v>
      </c>
      <c r="F4" s="6">
        <v>16006668</v>
      </c>
      <c r="G4" s="6">
        <v>149243904</v>
      </c>
      <c r="H4" s="6">
        <v>124318824</v>
      </c>
      <c r="I4" s="6">
        <v>70814208</v>
      </c>
      <c r="J4" s="6">
        <v>44717976</v>
      </c>
      <c r="K4" s="6">
        <v>31770888</v>
      </c>
      <c r="L4" s="6">
        <v>131371830</v>
      </c>
      <c r="M4" s="6">
        <v>20958072</v>
      </c>
      <c r="N4" s="6">
        <v>18520908</v>
      </c>
      <c r="O4" s="6">
        <v>20964708</v>
      </c>
      <c r="P4" s="6">
        <v>41894592</v>
      </c>
      <c r="Q4" s="6">
        <v>375624</v>
      </c>
      <c r="R4" s="6">
        <v>138216792</v>
      </c>
      <c r="S4" s="6">
        <v>115392504</v>
      </c>
      <c r="T4" s="6">
        <v>118858152</v>
      </c>
    </row>
    <row r="5" spans="1:20">
      <c r="A5" t="s">
        <v>54</v>
      </c>
      <c r="B5" t="s">
        <v>2</v>
      </c>
      <c r="C5" s="6">
        <v>3765350270</v>
      </c>
      <c r="D5" s="6">
        <v>2022842100</v>
      </c>
      <c r="E5" s="6">
        <v>346677576</v>
      </c>
      <c r="F5" s="6">
        <v>39360504</v>
      </c>
      <c r="G5" s="6">
        <v>1231964352</v>
      </c>
      <c r="H5" s="6">
        <v>687688272</v>
      </c>
      <c r="I5" s="6">
        <v>586813500</v>
      </c>
      <c r="J5" s="6">
        <v>79065564</v>
      </c>
      <c r="K5" s="6">
        <v>182243880</v>
      </c>
      <c r="L5" s="6">
        <v>87863860</v>
      </c>
      <c r="M5" s="6">
        <v>90595680</v>
      </c>
      <c r="N5" s="6">
        <v>104309640</v>
      </c>
      <c r="O5" s="6">
        <v>190145016</v>
      </c>
      <c r="P5" s="6">
        <v>464535084</v>
      </c>
      <c r="Q5" s="6">
        <v>7215672</v>
      </c>
      <c r="R5" s="6">
        <v>404398920</v>
      </c>
      <c r="S5" s="6">
        <v>555056016</v>
      </c>
      <c r="T5" s="6">
        <v>263448672</v>
      </c>
    </row>
    <row r="6" spans="1:20">
      <c r="A6" t="s">
        <v>55</v>
      </c>
      <c r="B6" t="s">
        <v>3</v>
      </c>
      <c r="C6" s="6">
        <v>2220952630</v>
      </c>
      <c r="D6" s="6">
        <v>1120032660</v>
      </c>
      <c r="E6" s="6">
        <v>266583468</v>
      </c>
      <c r="F6" s="6">
        <v>12557964</v>
      </c>
      <c r="G6" s="6">
        <v>350007384</v>
      </c>
      <c r="H6" s="6">
        <v>289047804</v>
      </c>
      <c r="I6" s="6">
        <v>132303792</v>
      </c>
      <c r="J6" s="6">
        <v>38057508</v>
      </c>
      <c r="K6" s="6">
        <v>74933064</v>
      </c>
      <c r="L6" s="6">
        <v>73718470</v>
      </c>
      <c r="M6" s="6">
        <v>61579332</v>
      </c>
      <c r="N6" s="6">
        <v>52078272</v>
      </c>
      <c r="O6" s="6">
        <v>114706056</v>
      </c>
      <c r="P6" s="6">
        <v>23602836</v>
      </c>
      <c r="Q6" s="6">
        <v>247272</v>
      </c>
      <c r="R6" s="6">
        <v>178154604</v>
      </c>
      <c r="S6" s="6">
        <v>118567284</v>
      </c>
      <c r="T6" s="6">
        <v>114270228</v>
      </c>
    </row>
    <row r="7" spans="1:20">
      <c r="A7" t="s">
        <v>56</v>
      </c>
      <c r="B7" t="s">
        <v>4</v>
      </c>
      <c r="C7" s="6">
        <v>31229616610</v>
      </c>
      <c r="D7" s="6">
        <v>13916146790</v>
      </c>
      <c r="E7" s="6">
        <v>3377724564</v>
      </c>
      <c r="F7" s="6">
        <v>2116606836</v>
      </c>
      <c r="G7" s="6">
        <v>9119908632</v>
      </c>
      <c r="H7" s="6">
        <v>6340464948</v>
      </c>
      <c r="I7" s="6">
        <v>3854877600</v>
      </c>
      <c r="J7" s="6">
        <v>886101744</v>
      </c>
      <c r="K7" s="6">
        <v>1651875372</v>
      </c>
      <c r="L7" s="6">
        <v>1215200030</v>
      </c>
      <c r="M7" s="6">
        <v>931430628</v>
      </c>
      <c r="N7" s="6">
        <v>633694764</v>
      </c>
      <c r="O7" s="6">
        <v>2013598032</v>
      </c>
      <c r="P7" s="6">
        <v>1287671040</v>
      </c>
      <c r="Q7" s="6">
        <v>16800132</v>
      </c>
      <c r="R7" s="6">
        <v>3251313900</v>
      </c>
      <c r="S7" s="6">
        <v>3802576932</v>
      </c>
      <c r="T7" s="6">
        <v>2203266288</v>
      </c>
    </row>
    <row r="8" spans="1:20">
      <c r="A8" t="s">
        <v>57</v>
      </c>
      <c r="B8" t="s">
        <v>5</v>
      </c>
      <c r="C8" s="6">
        <v>3682055670</v>
      </c>
      <c r="D8" s="6">
        <v>2081444710</v>
      </c>
      <c r="E8" s="6">
        <v>441779112</v>
      </c>
      <c r="F8" s="6">
        <v>198576120</v>
      </c>
      <c r="G8" s="6">
        <v>1090565664</v>
      </c>
      <c r="H8" s="6">
        <v>568185600</v>
      </c>
      <c r="I8" s="6">
        <v>478340232</v>
      </c>
      <c r="J8" s="6">
        <v>138953376</v>
      </c>
      <c r="K8" s="6">
        <v>315815148</v>
      </c>
      <c r="L8" s="6">
        <v>87696990</v>
      </c>
      <c r="M8" s="6">
        <v>151204080</v>
      </c>
      <c r="N8" s="6">
        <v>34732236</v>
      </c>
      <c r="O8" s="6">
        <v>294377328</v>
      </c>
      <c r="P8" s="6">
        <v>136878324</v>
      </c>
      <c r="Q8" s="6">
        <v>20632872</v>
      </c>
      <c r="R8" s="6">
        <v>408019488</v>
      </c>
      <c r="S8" s="6">
        <v>439263588</v>
      </c>
      <c r="T8" s="6">
        <v>300247656</v>
      </c>
    </row>
    <row r="9" spans="1:20">
      <c r="A9" t="s">
        <v>58</v>
      </c>
      <c r="B9" t="s">
        <v>6</v>
      </c>
      <c r="C9" s="6">
        <v>4505757720</v>
      </c>
      <c r="D9" s="6">
        <v>1040410170</v>
      </c>
      <c r="E9" s="6">
        <v>360216756</v>
      </c>
      <c r="F9" s="6">
        <v>34533276</v>
      </c>
      <c r="G9" s="6">
        <v>784437432</v>
      </c>
      <c r="H9" s="6">
        <v>437224164</v>
      </c>
      <c r="I9" s="6">
        <v>336114324</v>
      </c>
      <c r="J9" s="6">
        <v>84388404</v>
      </c>
      <c r="K9" s="6">
        <v>101361780</v>
      </c>
      <c r="L9" s="6">
        <v>31922870</v>
      </c>
      <c r="M9" s="6">
        <v>70544736</v>
      </c>
      <c r="N9" s="6">
        <v>72706188</v>
      </c>
      <c r="O9" s="6">
        <v>61659840</v>
      </c>
      <c r="P9" s="6">
        <v>26502912</v>
      </c>
      <c r="Q9" s="6">
        <v>3010284</v>
      </c>
      <c r="R9" s="6">
        <v>301637808</v>
      </c>
      <c r="S9" s="6">
        <v>297302304</v>
      </c>
      <c r="T9" s="6">
        <v>212870148</v>
      </c>
    </row>
    <row r="10" spans="1:20">
      <c r="A10" t="s">
        <v>59</v>
      </c>
      <c r="B10" t="s">
        <v>7</v>
      </c>
      <c r="C10" s="6">
        <v>729086020</v>
      </c>
      <c r="D10" s="6">
        <v>413950950</v>
      </c>
      <c r="E10" s="6">
        <v>80594988</v>
      </c>
      <c r="F10" s="6">
        <v>41569044</v>
      </c>
      <c r="G10" s="6">
        <v>171772572</v>
      </c>
      <c r="H10" s="6">
        <v>136323816</v>
      </c>
      <c r="I10" s="6">
        <v>10758996</v>
      </c>
      <c r="J10" s="6">
        <v>12496500</v>
      </c>
      <c r="K10" s="6">
        <v>19842648</v>
      </c>
      <c r="L10" s="6">
        <v>19997010</v>
      </c>
      <c r="M10" s="6">
        <v>23009028</v>
      </c>
      <c r="N10" s="6">
        <v>11026488</v>
      </c>
      <c r="O10" s="6">
        <v>7937052</v>
      </c>
      <c r="P10" s="6">
        <v>8323716</v>
      </c>
      <c r="Q10" s="6">
        <v>0</v>
      </c>
      <c r="R10" s="6">
        <v>52904196</v>
      </c>
      <c r="S10" s="6">
        <v>101684208</v>
      </c>
      <c r="T10" s="6">
        <v>60360444</v>
      </c>
    </row>
    <row r="11" spans="1:20">
      <c r="A11" t="s">
        <v>60</v>
      </c>
      <c r="B11" t="s">
        <v>8</v>
      </c>
      <c r="C11" s="6">
        <v>435211070</v>
      </c>
      <c r="D11" s="6">
        <v>45336080</v>
      </c>
      <c r="E11" s="6">
        <v>51797364</v>
      </c>
      <c r="F11" s="6">
        <v>827514132</v>
      </c>
      <c r="G11" s="6">
        <v>367762092</v>
      </c>
      <c r="H11" s="6">
        <v>83157660</v>
      </c>
      <c r="I11" s="6">
        <v>135898104</v>
      </c>
      <c r="J11" s="6">
        <v>65989500</v>
      </c>
      <c r="K11" s="6">
        <v>35408340</v>
      </c>
      <c r="L11" s="6">
        <v>2729420</v>
      </c>
      <c r="M11" s="6">
        <v>52005936</v>
      </c>
      <c r="N11" s="6">
        <v>69170184</v>
      </c>
      <c r="O11" s="6">
        <v>30437712</v>
      </c>
      <c r="P11" s="6">
        <v>0</v>
      </c>
      <c r="Q11" s="6">
        <v>0</v>
      </c>
      <c r="R11" s="6">
        <v>153041964</v>
      </c>
      <c r="S11" s="6">
        <v>107475924</v>
      </c>
      <c r="T11" s="6">
        <v>89587296</v>
      </c>
    </row>
    <row r="12" spans="1:20">
      <c r="A12" t="s">
        <v>61</v>
      </c>
      <c r="B12" t="s">
        <v>9</v>
      </c>
      <c r="C12" s="6">
        <v>11006961930</v>
      </c>
      <c r="D12" s="6">
        <v>4281055590</v>
      </c>
      <c r="E12" s="6">
        <v>867616644</v>
      </c>
      <c r="F12" s="6">
        <v>449782464</v>
      </c>
      <c r="G12" s="6">
        <v>3835020576</v>
      </c>
      <c r="H12" s="6">
        <v>1855610928</v>
      </c>
      <c r="I12" s="6">
        <v>2009902032</v>
      </c>
      <c r="J12" s="6">
        <v>249452532</v>
      </c>
      <c r="K12" s="6">
        <v>654223080</v>
      </c>
      <c r="L12" s="6">
        <v>535952380</v>
      </c>
      <c r="M12" s="6">
        <v>479420496</v>
      </c>
      <c r="N12" s="6">
        <v>298733064</v>
      </c>
      <c r="O12" s="6">
        <v>586005288</v>
      </c>
      <c r="P12" s="6">
        <v>293247300</v>
      </c>
      <c r="Q12" s="6">
        <v>25627500</v>
      </c>
      <c r="R12" s="6">
        <v>1147115124</v>
      </c>
      <c r="S12" s="6">
        <v>1483494564</v>
      </c>
      <c r="T12" s="6">
        <v>701761380</v>
      </c>
    </row>
    <row r="13" spans="1:20">
      <c r="A13" t="s">
        <v>62</v>
      </c>
      <c r="B13" t="s">
        <v>10</v>
      </c>
      <c r="C13" s="6">
        <v>8064875880</v>
      </c>
      <c r="D13" s="6">
        <v>2801323150</v>
      </c>
      <c r="E13" s="6">
        <v>472998348</v>
      </c>
      <c r="F13" s="6">
        <v>241508460</v>
      </c>
      <c r="G13" s="6">
        <v>1196265084</v>
      </c>
      <c r="H13" s="6">
        <v>944442300</v>
      </c>
      <c r="I13" s="6">
        <v>569202252</v>
      </c>
      <c r="J13" s="6">
        <v>124800024</v>
      </c>
      <c r="K13" s="6">
        <v>241726344</v>
      </c>
      <c r="L13" s="6">
        <v>131808030</v>
      </c>
      <c r="M13" s="6">
        <v>149645976</v>
      </c>
      <c r="N13" s="6">
        <v>157360284</v>
      </c>
      <c r="O13" s="6">
        <v>269291520</v>
      </c>
      <c r="P13" s="6">
        <v>45690168</v>
      </c>
      <c r="Q13" s="6">
        <v>22115076</v>
      </c>
      <c r="R13" s="6">
        <v>501462660</v>
      </c>
      <c r="S13" s="6">
        <v>664369500</v>
      </c>
      <c r="T13" s="6">
        <v>297728736</v>
      </c>
    </row>
    <row r="14" spans="1:20">
      <c r="A14" t="s">
        <v>63</v>
      </c>
      <c r="B14" t="s">
        <v>11</v>
      </c>
      <c r="C14" s="6">
        <v>976920260</v>
      </c>
      <c r="D14" s="6">
        <v>500960440</v>
      </c>
      <c r="E14" s="6">
        <v>88161480</v>
      </c>
      <c r="F14" s="6">
        <v>3788904</v>
      </c>
      <c r="G14" s="6">
        <v>286522200</v>
      </c>
      <c r="H14" s="6">
        <v>117418788</v>
      </c>
      <c r="I14" s="6">
        <v>145256184</v>
      </c>
      <c r="J14" s="6">
        <v>12865080</v>
      </c>
      <c r="K14" s="6">
        <v>88432536</v>
      </c>
      <c r="L14" s="6">
        <v>31859530</v>
      </c>
      <c r="M14" s="6">
        <v>39093096</v>
      </c>
      <c r="N14" s="6">
        <v>34651032</v>
      </c>
      <c r="O14" s="6">
        <v>58577508</v>
      </c>
      <c r="P14" s="6">
        <v>0</v>
      </c>
      <c r="Q14" s="6">
        <v>0</v>
      </c>
      <c r="R14" s="6">
        <v>76712688</v>
      </c>
      <c r="S14" s="6">
        <v>163261164</v>
      </c>
      <c r="T14" s="6">
        <v>95662176</v>
      </c>
    </row>
    <row r="15" spans="1:20">
      <c r="A15" t="s">
        <v>64</v>
      </c>
      <c r="B15" t="s">
        <v>12</v>
      </c>
      <c r="C15" s="6">
        <v>902444980</v>
      </c>
      <c r="D15" s="6">
        <v>414869920</v>
      </c>
      <c r="E15" s="6">
        <v>142104492</v>
      </c>
      <c r="F15" s="6">
        <v>3262632</v>
      </c>
      <c r="G15" s="6">
        <v>206363124</v>
      </c>
      <c r="H15" s="6">
        <v>159401136</v>
      </c>
      <c r="I15" s="6">
        <v>85723968</v>
      </c>
      <c r="J15" s="6">
        <v>8596812</v>
      </c>
      <c r="K15" s="6">
        <v>37476744</v>
      </c>
      <c r="L15" s="6">
        <v>91781880</v>
      </c>
      <c r="M15" s="6">
        <v>31493532</v>
      </c>
      <c r="N15" s="6">
        <v>16735224</v>
      </c>
      <c r="O15" s="6">
        <v>22950492</v>
      </c>
      <c r="P15" s="6">
        <v>6943344</v>
      </c>
      <c r="Q15" s="6">
        <v>0</v>
      </c>
      <c r="R15" s="6">
        <v>124690224</v>
      </c>
      <c r="S15" s="6">
        <v>112693212</v>
      </c>
      <c r="T15" s="6">
        <v>62792076</v>
      </c>
    </row>
    <row r="16" spans="1:20">
      <c r="A16" t="s">
        <v>65</v>
      </c>
      <c r="B16" t="s">
        <v>13</v>
      </c>
      <c r="C16" s="6">
        <v>11994334170</v>
      </c>
      <c r="D16" s="6">
        <v>4011486150</v>
      </c>
      <c r="E16" s="6">
        <v>994649844</v>
      </c>
      <c r="F16" s="6">
        <v>950359380</v>
      </c>
      <c r="G16" s="6">
        <v>3561948852</v>
      </c>
      <c r="H16" s="6">
        <v>1340031180</v>
      </c>
      <c r="I16" s="6">
        <v>1049914200</v>
      </c>
      <c r="J16" s="6">
        <v>175964268</v>
      </c>
      <c r="K16" s="6">
        <v>746078820</v>
      </c>
      <c r="L16" s="6">
        <v>204215380</v>
      </c>
      <c r="M16" s="6">
        <v>357629136</v>
      </c>
      <c r="N16" s="6">
        <v>98572764</v>
      </c>
      <c r="O16" s="6">
        <v>277056756</v>
      </c>
      <c r="P16" s="6">
        <v>93163572</v>
      </c>
      <c r="Q16" s="6">
        <v>5622960</v>
      </c>
      <c r="R16" s="6">
        <v>692997912</v>
      </c>
      <c r="S16" s="6">
        <v>958522620</v>
      </c>
      <c r="T16" s="6">
        <v>592970952</v>
      </c>
    </row>
    <row r="17" spans="1:20">
      <c r="A17" t="s">
        <v>66</v>
      </c>
      <c r="B17" t="s">
        <v>14</v>
      </c>
      <c r="C17" s="6">
        <v>4651125670</v>
      </c>
      <c r="D17" s="6">
        <v>2402594950</v>
      </c>
      <c r="E17" s="6">
        <v>367232796</v>
      </c>
      <c r="F17" s="6">
        <v>67875828</v>
      </c>
      <c r="G17" s="6">
        <v>743564412</v>
      </c>
      <c r="H17" s="6">
        <v>450136008</v>
      </c>
      <c r="I17" s="6">
        <v>405788040</v>
      </c>
      <c r="J17" s="6">
        <v>52867296</v>
      </c>
      <c r="K17" s="6">
        <v>121711248</v>
      </c>
      <c r="L17" s="6">
        <v>92547840</v>
      </c>
      <c r="M17" s="6">
        <v>129461424</v>
      </c>
      <c r="N17" s="6">
        <v>45637152</v>
      </c>
      <c r="O17" s="6">
        <v>83651088</v>
      </c>
      <c r="P17" s="6">
        <v>287883408</v>
      </c>
      <c r="Q17" s="6">
        <v>52878240</v>
      </c>
      <c r="R17" s="6">
        <v>244750632</v>
      </c>
      <c r="S17" s="6">
        <v>344330832</v>
      </c>
      <c r="T17" s="6">
        <v>215899560</v>
      </c>
    </row>
    <row r="18" spans="1:20">
      <c r="A18" t="s">
        <v>67</v>
      </c>
      <c r="B18" t="s">
        <v>15</v>
      </c>
      <c r="C18" s="6">
        <v>2631666230</v>
      </c>
      <c r="D18" s="6">
        <v>1482412360</v>
      </c>
      <c r="E18" s="6">
        <v>393891972</v>
      </c>
      <c r="F18" s="6">
        <v>32456448</v>
      </c>
      <c r="G18" s="6">
        <v>398580816</v>
      </c>
      <c r="H18" s="6">
        <v>242952696</v>
      </c>
      <c r="I18" s="6">
        <v>117918120</v>
      </c>
      <c r="J18" s="6">
        <v>22853244</v>
      </c>
      <c r="K18" s="6">
        <v>85446624</v>
      </c>
      <c r="L18" s="6">
        <v>90394680</v>
      </c>
      <c r="M18" s="6">
        <v>59913156</v>
      </c>
      <c r="N18" s="6">
        <v>40861236</v>
      </c>
      <c r="O18" s="6">
        <v>80339916</v>
      </c>
      <c r="P18" s="6">
        <v>49096884</v>
      </c>
      <c r="Q18" s="6">
        <v>4733424</v>
      </c>
      <c r="R18" s="6">
        <v>193065060</v>
      </c>
      <c r="S18" s="6">
        <v>192468732</v>
      </c>
      <c r="T18" s="6">
        <v>138058716</v>
      </c>
    </row>
    <row r="19" spans="1:20">
      <c r="A19" t="s">
        <v>68</v>
      </c>
      <c r="B19" t="s">
        <v>16</v>
      </c>
      <c r="C19" s="6">
        <v>2638106020</v>
      </c>
      <c r="D19" s="6">
        <v>1325377230</v>
      </c>
      <c r="E19" s="6">
        <v>319266108</v>
      </c>
      <c r="F19" s="6">
        <v>12603624</v>
      </c>
      <c r="G19" s="6">
        <v>439397340</v>
      </c>
      <c r="H19" s="6">
        <v>252346560</v>
      </c>
      <c r="I19" s="6">
        <v>186289248</v>
      </c>
      <c r="J19" s="6">
        <v>39932388</v>
      </c>
      <c r="K19" s="6">
        <v>100624428</v>
      </c>
      <c r="L19" s="6">
        <v>47092810</v>
      </c>
      <c r="M19" s="6">
        <v>52399176</v>
      </c>
      <c r="N19" s="6">
        <v>36662664</v>
      </c>
      <c r="O19" s="6">
        <v>99025824</v>
      </c>
      <c r="P19" s="6">
        <v>69034272</v>
      </c>
      <c r="Q19" s="6">
        <v>2524224</v>
      </c>
      <c r="R19" s="6">
        <v>206432148</v>
      </c>
      <c r="S19" s="6">
        <v>183537096</v>
      </c>
      <c r="T19" s="6">
        <v>143425704</v>
      </c>
    </row>
    <row r="20" spans="1:20">
      <c r="A20" t="s">
        <v>69</v>
      </c>
      <c r="B20" t="s">
        <v>17</v>
      </c>
      <c r="C20" s="6">
        <v>3331284760</v>
      </c>
      <c r="D20" s="6">
        <v>1618726120</v>
      </c>
      <c r="E20" s="6">
        <v>286709496</v>
      </c>
      <c r="F20" s="6">
        <v>45927228</v>
      </c>
      <c r="G20" s="6">
        <v>480319140</v>
      </c>
      <c r="H20" s="6">
        <v>265678464</v>
      </c>
      <c r="I20" s="6">
        <v>220251456</v>
      </c>
      <c r="J20" s="6">
        <v>40643664</v>
      </c>
      <c r="K20" s="6">
        <v>87517560</v>
      </c>
      <c r="L20" s="6">
        <v>114867890</v>
      </c>
      <c r="M20" s="6">
        <v>89380620</v>
      </c>
      <c r="N20" s="6">
        <v>47859228</v>
      </c>
      <c r="O20" s="6">
        <v>125731908</v>
      </c>
      <c r="P20" s="6">
        <v>49445592</v>
      </c>
      <c r="Q20" s="6">
        <v>5330832</v>
      </c>
      <c r="R20" s="6">
        <v>187735320</v>
      </c>
      <c r="S20" s="6">
        <v>278377200</v>
      </c>
      <c r="T20" s="6">
        <v>154623192</v>
      </c>
    </row>
    <row r="21" spans="1:20">
      <c r="A21" t="s">
        <v>70</v>
      </c>
      <c r="B21" t="s">
        <v>18</v>
      </c>
      <c r="C21" s="6">
        <v>3110649760</v>
      </c>
      <c r="D21" s="6">
        <v>1223803260</v>
      </c>
      <c r="E21" s="6">
        <v>406313844</v>
      </c>
      <c r="F21" s="6">
        <v>15705276</v>
      </c>
      <c r="G21" s="6">
        <v>796540524</v>
      </c>
      <c r="H21" s="6">
        <v>550722732</v>
      </c>
      <c r="I21" s="6">
        <v>250966596</v>
      </c>
      <c r="J21" s="6">
        <v>48911784</v>
      </c>
      <c r="K21" s="6">
        <v>167295540</v>
      </c>
      <c r="L21" s="6">
        <v>201870670</v>
      </c>
      <c r="M21" s="6">
        <v>81245436</v>
      </c>
      <c r="N21" s="6">
        <v>36594228</v>
      </c>
      <c r="O21" s="6">
        <v>139775268</v>
      </c>
      <c r="P21" s="6">
        <v>32671692</v>
      </c>
      <c r="Q21" s="6">
        <v>12168072</v>
      </c>
      <c r="R21" s="6">
        <v>281986260</v>
      </c>
      <c r="S21" s="6">
        <v>325095612</v>
      </c>
      <c r="T21" s="6">
        <v>270573516</v>
      </c>
    </row>
    <row r="22" spans="1:20">
      <c r="A22" t="s">
        <v>71</v>
      </c>
      <c r="B22" t="s">
        <v>19</v>
      </c>
      <c r="C22" s="6">
        <v>1189749320</v>
      </c>
      <c r="D22" s="6">
        <v>301882400</v>
      </c>
      <c r="E22" s="6">
        <v>164150052</v>
      </c>
      <c r="F22" s="6">
        <v>5136804</v>
      </c>
      <c r="G22" s="6">
        <v>158022780</v>
      </c>
      <c r="H22" s="6">
        <v>89770020</v>
      </c>
      <c r="I22" s="6">
        <v>78271344</v>
      </c>
      <c r="J22" s="6">
        <v>20683512</v>
      </c>
      <c r="K22" s="6">
        <v>30286752</v>
      </c>
      <c r="L22" s="6">
        <v>44746590</v>
      </c>
      <c r="M22" s="6">
        <v>27484980</v>
      </c>
      <c r="N22" s="6">
        <v>21600888</v>
      </c>
      <c r="O22" s="6">
        <v>33072384</v>
      </c>
      <c r="P22" s="6">
        <v>1076112</v>
      </c>
      <c r="Q22" s="6">
        <v>0</v>
      </c>
      <c r="R22" s="6">
        <v>108597984</v>
      </c>
      <c r="S22" s="6">
        <v>54633540</v>
      </c>
      <c r="T22" s="6">
        <v>78004416</v>
      </c>
    </row>
    <row r="23" spans="1:20">
      <c r="A23" t="s">
        <v>72</v>
      </c>
      <c r="B23" t="s">
        <v>20</v>
      </c>
      <c r="C23" s="6">
        <v>6295260270</v>
      </c>
      <c r="D23" s="6">
        <v>2087362360</v>
      </c>
      <c r="E23" s="6">
        <v>479723760</v>
      </c>
      <c r="F23" s="6">
        <v>112334616</v>
      </c>
      <c r="G23" s="6">
        <v>1255654044</v>
      </c>
      <c r="H23" s="6">
        <v>833520912</v>
      </c>
      <c r="I23" s="6">
        <v>480815940</v>
      </c>
      <c r="J23" s="6">
        <v>121358388</v>
      </c>
      <c r="K23" s="6">
        <v>311746212</v>
      </c>
      <c r="L23" s="6">
        <v>124384510</v>
      </c>
      <c r="M23" s="6">
        <v>185725932</v>
      </c>
      <c r="N23" s="6">
        <v>90334068</v>
      </c>
      <c r="O23" s="6">
        <v>123757032</v>
      </c>
      <c r="P23" s="6">
        <v>4789896</v>
      </c>
      <c r="Q23" s="6">
        <v>0</v>
      </c>
      <c r="R23" s="6">
        <v>301388184</v>
      </c>
      <c r="S23" s="6">
        <v>521940576</v>
      </c>
      <c r="T23" s="6">
        <v>324347388</v>
      </c>
    </row>
    <row r="24" spans="1:20">
      <c r="A24" t="s">
        <v>73</v>
      </c>
      <c r="B24" t="s">
        <v>21</v>
      </c>
      <c r="C24" s="6">
        <v>7103913300</v>
      </c>
      <c r="D24" s="6">
        <v>1515609380</v>
      </c>
      <c r="E24" s="6">
        <v>516650760</v>
      </c>
      <c r="F24" s="6">
        <v>12700944</v>
      </c>
      <c r="G24" s="6">
        <v>1941531024</v>
      </c>
      <c r="H24" s="6">
        <v>373932312</v>
      </c>
      <c r="I24" s="6">
        <v>930889320</v>
      </c>
      <c r="J24" s="6">
        <v>253476792</v>
      </c>
      <c r="K24" s="6">
        <v>148384860</v>
      </c>
      <c r="L24" s="6">
        <v>80336240</v>
      </c>
      <c r="M24" s="6">
        <v>158971116</v>
      </c>
      <c r="N24" s="6">
        <v>50083164</v>
      </c>
      <c r="O24" s="6">
        <v>224694780</v>
      </c>
      <c r="P24" s="6">
        <v>92750628</v>
      </c>
      <c r="Q24" s="6">
        <v>8832252</v>
      </c>
      <c r="R24" s="6">
        <v>492542640</v>
      </c>
      <c r="S24" s="6">
        <v>600742752</v>
      </c>
      <c r="T24" s="6">
        <v>373917444</v>
      </c>
    </row>
    <row r="25" spans="1:20">
      <c r="A25" t="s">
        <v>74</v>
      </c>
      <c r="B25" t="s">
        <v>22</v>
      </c>
      <c r="C25" s="6">
        <v>7023805220</v>
      </c>
      <c r="D25" s="6">
        <v>4558663290</v>
      </c>
      <c r="E25" s="6">
        <v>575579244</v>
      </c>
      <c r="F25" s="6">
        <v>179209488</v>
      </c>
      <c r="G25" s="6">
        <v>1365056100</v>
      </c>
      <c r="H25" s="6">
        <v>1089778140</v>
      </c>
      <c r="I25" s="6">
        <v>546614076</v>
      </c>
      <c r="J25" s="6">
        <v>68275104</v>
      </c>
      <c r="K25" s="6">
        <v>152092092</v>
      </c>
      <c r="L25" s="6">
        <v>163640330</v>
      </c>
      <c r="M25" s="6">
        <v>172172124</v>
      </c>
      <c r="N25" s="6">
        <v>48220008</v>
      </c>
      <c r="O25" s="6">
        <v>179371680</v>
      </c>
      <c r="P25" s="6">
        <v>70881612</v>
      </c>
      <c r="Q25" s="6">
        <v>0</v>
      </c>
      <c r="R25" s="6">
        <v>610416636</v>
      </c>
      <c r="S25" s="6">
        <v>573323688</v>
      </c>
      <c r="T25" s="6">
        <v>451061184</v>
      </c>
    </row>
    <row r="26" spans="1:20">
      <c r="A26" t="s">
        <v>75</v>
      </c>
      <c r="B26" t="s">
        <v>23</v>
      </c>
      <c r="C26" s="6">
        <v>5490099120</v>
      </c>
      <c r="D26" s="6">
        <v>2010693640</v>
      </c>
      <c r="E26" s="6">
        <v>648737652</v>
      </c>
      <c r="F26" s="6">
        <v>164330028</v>
      </c>
      <c r="G26" s="6">
        <v>797531148</v>
      </c>
      <c r="H26" s="6">
        <v>501835080</v>
      </c>
      <c r="I26" s="6">
        <v>162829392</v>
      </c>
      <c r="J26" s="6">
        <v>110446380</v>
      </c>
      <c r="K26" s="6">
        <v>247079556</v>
      </c>
      <c r="L26" s="6">
        <v>179710440</v>
      </c>
      <c r="M26" s="6">
        <v>116183712</v>
      </c>
      <c r="N26" s="6">
        <v>47268708</v>
      </c>
      <c r="O26" s="6">
        <v>102749496</v>
      </c>
      <c r="P26" s="6">
        <v>64153704</v>
      </c>
      <c r="Q26" s="6">
        <v>7969836</v>
      </c>
      <c r="R26" s="6">
        <v>482541768</v>
      </c>
      <c r="S26" s="6">
        <v>388919004</v>
      </c>
      <c r="T26" s="6">
        <v>357398640</v>
      </c>
    </row>
    <row r="27" spans="1:20">
      <c r="A27" t="s">
        <v>76</v>
      </c>
      <c r="B27" t="s">
        <v>24</v>
      </c>
      <c r="C27" s="6">
        <v>2021699240</v>
      </c>
      <c r="D27" s="6">
        <v>1093629790</v>
      </c>
      <c r="E27" s="6">
        <v>252015660</v>
      </c>
      <c r="F27" s="6">
        <v>4166292</v>
      </c>
      <c r="G27" s="6">
        <v>341841876</v>
      </c>
      <c r="H27" s="6">
        <v>162689208</v>
      </c>
      <c r="I27" s="6">
        <v>142577160</v>
      </c>
      <c r="J27" s="6">
        <v>33417192</v>
      </c>
      <c r="K27" s="6">
        <v>44371164</v>
      </c>
      <c r="L27" s="6">
        <v>101825360</v>
      </c>
      <c r="M27" s="6">
        <v>23362236</v>
      </c>
      <c r="N27" s="6">
        <v>27349788</v>
      </c>
      <c r="O27" s="6">
        <v>47012508</v>
      </c>
      <c r="P27" s="6">
        <v>19435344</v>
      </c>
      <c r="Q27" s="6">
        <v>7358640</v>
      </c>
      <c r="R27" s="6">
        <v>150845928</v>
      </c>
      <c r="S27" s="6">
        <v>128433108</v>
      </c>
      <c r="T27" s="6">
        <v>115826400</v>
      </c>
    </row>
    <row r="28" spans="1:20">
      <c r="A28" t="s">
        <v>77</v>
      </c>
      <c r="B28" t="s">
        <v>25</v>
      </c>
      <c r="C28" s="6">
        <v>4368523800</v>
      </c>
      <c r="D28" s="6">
        <v>1476111650</v>
      </c>
      <c r="E28" s="6">
        <v>450486492</v>
      </c>
      <c r="F28" s="6">
        <v>164979276</v>
      </c>
      <c r="G28" s="6">
        <v>873801984</v>
      </c>
      <c r="H28" s="6">
        <v>484935660</v>
      </c>
      <c r="I28" s="6">
        <v>431287368</v>
      </c>
      <c r="J28" s="6">
        <v>50675184</v>
      </c>
      <c r="K28" s="6">
        <v>151884216</v>
      </c>
      <c r="L28" s="6">
        <v>87913270</v>
      </c>
      <c r="M28" s="6">
        <v>121308072</v>
      </c>
      <c r="N28" s="6">
        <v>30068496</v>
      </c>
      <c r="O28" s="6">
        <v>112721544</v>
      </c>
      <c r="P28" s="6">
        <v>93713400</v>
      </c>
      <c r="Q28" s="6">
        <v>8440824</v>
      </c>
      <c r="R28" s="6">
        <v>288439260</v>
      </c>
      <c r="S28" s="6">
        <v>354097956</v>
      </c>
      <c r="T28" s="6">
        <v>208361232</v>
      </c>
    </row>
    <row r="29" spans="1:20">
      <c r="A29" t="s">
        <v>78</v>
      </c>
      <c r="B29" t="s">
        <v>26</v>
      </c>
      <c r="C29" s="6">
        <v>761271040</v>
      </c>
      <c r="D29" s="6">
        <v>305103900</v>
      </c>
      <c r="E29" s="6">
        <v>163925580</v>
      </c>
      <c r="F29" s="6">
        <v>11349840</v>
      </c>
      <c r="G29" s="6">
        <v>132853512</v>
      </c>
      <c r="H29" s="6">
        <v>83991516</v>
      </c>
      <c r="I29" s="6">
        <v>44251440</v>
      </c>
      <c r="J29" s="6">
        <v>10080720</v>
      </c>
      <c r="K29" s="6">
        <v>19917948</v>
      </c>
      <c r="L29" s="6">
        <v>67098930</v>
      </c>
      <c r="M29" s="6">
        <v>14457780</v>
      </c>
      <c r="N29" s="6">
        <v>16090932</v>
      </c>
      <c r="O29" s="6">
        <v>21392736</v>
      </c>
      <c r="P29" s="6">
        <v>239136</v>
      </c>
      <c r="Q29" s="6">
        <v>0</v>
      </c>
      <c r="R29" s="6">
        <v>78256572</v>
      </c>
      <c r="S29" s="6">
        <v>77206584</v>
      </c>
      <c r="T29" s="6">
        <v>60415800</v>
      </c>
    </row>
    <row r="30" spans="1:20">
      <c r="A30" t="s">
        <v>79</v>
      </c>
      <c r="B30" t="s">
        <v>27</v>
      </c>
      <c r="C30" s="6">
        <v>1702789540</v>
      </c>
      <c r="D30" s="6">
        <v>640645120</v>
      </c>
      <c r="E30" s="6">
        <v>220832544</v>
      </c>
      <c r="F30" s="6">
        <v>19853820</v>
      </c>
      <c r="G30" s="6">
        <v>279844404</v>
      </c>
      <c r="H30" s="6">
        <v>178089588</v>
      </c>
      <c r="I30" s="6">
        <v>92676300</v>
      </c>
      <c r="J30" s="6">
        <v>30163740</v>
      </c>
      <c r="K30" s="6">
        <v>50472540</v>
      </c>
      <c r="L30" s="6">
        <v>95773530</v>
      </c>
      <c r="M30" s="6">
        <v>29330916</v>
      </c>
      <c r="N30" s="6">
        <v>15753192</v>
      </c>
      <c r="O30" s="6">
        <v>62809740</v>
      </c>
      <c r="P30" s="6">
        <v>543658224</v>
      </c>
      <c r="Q30" s="6">
        <v>31958676</v>
      </c>
      <c r="R30" s="6">
        <v>109563972</v>
      </c>
      <c r="S30" s="6">
        <v>105021756</v>
      </c>
      <c r="T30" s="6">
        <v>84762096</v>
      </c>
    </row>
    <row r="31" spans="1:20">
      <c r="A31" t="s">
        <v>80</v>
      </c>
      <c r="B31" t="s">
        <v>28</v>
      </c>
      <c r="C31" s="6">
        <v>1863743160</v>
      </c>
      <c r="D31" s="6">
        <v>499612030</v>
      </c>
      <c r="E31" s="6">
        <v>164344512</v>
      </c>
      <c r="F31" s="6">
        <v>17866788</v>
      </c>
      <c r="G31" s="6">
        <v>616110876</v>
      </c>
      <c r="H31" s="6">
        <v>380250492</v>
      </c>
      <c r="I31" s="6">
        <v>274534392</v>
      </c>
      <c r="J31" s="6">
        <v>34355448</v>
      </c>
      <c r="K31" s="6">
        <v>179992248</v>
      </c>
      <c r="L31" s="6">
        <v>40269460</v>
      </c>
      <c r="M31" s="6">
        <v>62920188</v>
      </c>
      <c r="N31" s="6">
        <v>5097192</v>
      </c>
      <c r="O31" s="6">
        <v>171628392</v>
      </c>
      <c r="P31" s="6">
        <v>9068136</v>
      </c>
      <c r="Q31" s="6">
        <v>0</v>
      </c>
      <c r="R31" s="6">
        <v>162393048</v>
      </c>
      <c r="S31" s="6">
        <v>264515592</v>
      </c>
      <c r="T31" s="6">
        <v>166170936</v>
      </c>
    </row>
    <row r="32" spans="1:20">
      <c r="A32" t="s">
        <v>81</v>
      </c>
      <c r="B32" t="s">
        <v>29</v>
      </c>
      <c r="C32" s="6">
        <v>1345936230</v>
      </c>
      <c r="D32" s="6">
        <v>329571190</v>
      </c>
      <c r="E32" s="6">
        <v>154763436</v>
      </c>
      <c r="F32" s="6">
        <v>3272424</v>
      </c>
      <c r="G32" s="6">
        <v>231315876</v>
      </c>
      <c r="H32" s="6">
        <v>92956116</v>
      </c>
      <c r="I32" s="6">
        <v>115566576</v>
      </c>
      <c r="J32" s="6">
        <v>17886072</v>
      </c>
      <c r="K32" s="6">
        <v>24902580</v>
      </c>
      <c r="L32" s="6">
        <v>17667240</v>
      </c>
      <c r="M32" s="6">
        <v>19345140</v>
      </c>
      <c r="N32" s="6">
        <v>19962024</v>
      </c>
      <c r="O32" s="6">
        <v>21511032</v>
      </c>
      <c r="P32" s="6">
        <v>208524</v>
      </c>
      <c r="Q32" s="6">
        <v>0</v>
      </c>
      <c r="R32" s="6">
        <v>90606768</v>
      </c>
      <c r="S32" s="6">
        <v>60350676</v>
      </c>
      <c r="T32" s="6">
        <v>63606720</v>
      </c>
    </row>
    <row r="33" spans="1:20">
      <c r="A33" t="s">
        <v>82</v>
      </c>
      <c r="B33" t="s">
        <v>30</v>
      </c>
      <c r="C33" s="6">
        <v>12133484390</v>
      </c>
      <c r="D33" s="6">
        <v>2698428610</v>
      </c>
      <c r="E33" s="6">
        <v>843702732</v>
      </c>
      <c r="F33" s="6">
        <v>693823056</v>
      </c>
      <c r="G33" s="6">
        <v>2899955940</v>
      </c>
      <c r="H33" s="6">
        <v>1112345796</v>
      </c>
      <c r="I33" s="6">
        <v>689295492</v>
      </c>
      <c r="J33" s="6">
        <v>184798080</v>
      </c>
      <c r="K33" s="6">
        <v>344956884</v>
      </c>
      <c r="L33" s="6">
        <v>119703660</v>
      </c>
      <c r="M33" s="6">
        <v>286339584</v>
      </c>
      <c r="N33" s="6">
        <v>281093508</v>
      </c>
      <c r="O33" s="6">
        <v>134084724</v>
      </c>
      <c r="P33" s="6">
        <v>14420244</v>
      </c>
      <c r="Q33" s="6">
        <v>0</v>
      </c>
      <c r="R33" s="6">
        <v>644678172</v>
      </c>
      <c r="S33" s="6">
        <v>1416896076</v>
      </c>
      <c r="T33" s="6">
        <v>440254836</v>
      </c>
    </row>
    <row r="34" spans="1:20">
      <c r="A34" t="s">
        <v>83</v>
      </c>
      <c r="B34" t="s">
        <v>31</v>
      </c>
      <c r="C34" s="6">
        <v>1477631270</v>
      </c>
      <c r="D34" s="6">
        <v>1023063760</v>
      </c>
      <c r="E34" s="6">
        <v>168784500</v>
      </c>
      <c r="F34" s="6">
        <v>32292660</v>
      </c>
      <c r="G34" s="6">
        <v>334671492</v>
      </c>
      <c r="H34" s="6">
        <v>242098560</v>
      </c>
      <c r="I34" s="6">
        <v>147130728</v>
      </c>
      <c r="J34" s="6">
        <v>21716784</v>
      </c>
      <c r="K34" s="6">
        <v>84961044</v>
      </c>
      <c r="L34" s="6">
        <v>53564690</v>
      </c>
      <c r="M34" s="6">
        <v>31307640</v>
      </c>
      <c r="N34" s="6">
        <v>49538376</v>
      </c>
      <c r="O34" s="6">
        <v>46859100</v>
      </c>
      <c r="P34" s="6">
        <v>14217720</v>
      </c>
      <c r="Q34" s="6">
        <v>4639044</v>
      </c>
      <c r="R34" s="6">
        <v>154842612</v>
      </c>
      <c r="S34" s="6">
        <v>185640204</v>
      </c>
      <c r="T34" s="6">
        <v>93378420</v>
      </c>
    </row>
    <row r="35" spans="1:20">
      <c r="A35" t="s">
        <v>84</v>
      </c>
      <c r="B35" t="s">
        <v>32</v>
      </c>
      <c r="C35" s="6">
        <v>23590495170</v>
      </c>
      <c r="D35" s="6">
        <v>4186401420</v>
      </c>
      <c r="E35" s="6">
        <v>2135500452</v>
      </c>
      <c r="F35" s="6">
        <v>4964878020</v>
      </c>
      <c r="G35" s="6">
        <v>7339325568</v>
      </c>
      <c r="H35" s="6">
        <v>3892282596</v>
      </c>
      <c r="I35" s="6">
        <v>2165478420</v>
      </c>
      <c r="J35" s="6">
        <v>969870096</v>
      </c>
      <c r="K35" s="6">
        <v>677349996</v>
      </c>
      <c r="L35" s="6">
        <v>171219920</v>
      </c>
      <c r="M35" s="6">
        <v>395561640</v>
      </c>
      <c r="N35" s="6">
        <v>992528376</v>
      </c>
      <c r="O35" s="6">
        <v>408067992</v>
      </c>
      <c r="P35" s="6">
        <v>196906104</v>
      </c>
      <c r="Q35" s="6">
        <v>841836</v>
      </c>
      <c r="R35" s="6">
        <v>1507058220</v>
      </c>
      <c r="S35" s="6">
        <v>2380584996</v>
      </c>
      <c r="T35" s="6">
        <v>971221308</v>
      </c>
    </row>
    <row r="36" spans="1:20">
      <c r="A36" t="s">
        <v>85</v>
      </c>
      <c r="B36" t="s">
        <v>33</v>
      </c>
      <c r="C36" s="6">
        <v>6673147850</v>
      </c>
      <c r="D36" s="6">
        <v>3862113480</v>
      </c>
      <c r="E36" s="6">
        <v>643817412</v>
      </c>
      <c r="F36" s="6">
        <v>64932588</v>
      </c>
      <c r="G36" s="6">
        <v>1325199972</v>
      </c>
      <c r="H36" s="6">
        <v>930024024</v>
      </c>
      <c r="I36" s="6">
        <v>399611340</v>
      </c>
      <c r="J36" s="6">
        <v>125329704</v>
      </c>
      <c r="K36" s="6">
        <v>275647056</v>
      </c>
      <c r="L36" s="6">
        <v>196588530</v>
      </c>
      <c r="M36" s="6">
        <v>166893816</v>
      </c>
      <c r="N36" s="6">
        <v>169323684</v>
      </c>
      <c r="O36" s="6">
        <v>231595212</v>
      </c>
      <c r="P36" s="6">
        <v>83648364</v>
      </c>
      <c r="Q36" s="6">
        <v>6742884</v>
      </c>
      <c r="R36" s="6">
        <v>516261108</v>
      </c>
      <c r="S36" s="6">
        <v>432461964</v>
      </c>
      <c r="T36" s="6">
        <v>329432148</v>
      </c>
    </row>
    <row r="37" spans="1:20">
      <c r="A37" t="s">
        <v>86</v>
      </c>
      <c r="B37" t="s">
        <v>34</v>
      </c>
      <c r="C37" s="6">
        <v>573957860</v>
      </c>
      <c r="D37" s="6">
        <v>401027130</v>
      </c>
      <c r="E37" s="6">
        <v>109709316</v>
      </c>
      <c r="F37" s="6">
        <v>1925700</v>
      </c>
      <c r="G37" s="6">
        <v>79913856</v>
      </c>
      <c r="H37" s="6">
        <v>56529636</v>
      </c>
      <c r="I37" s="6">
        <v>19940172</v>
      </c>
      <c r="J37" s="6">
        <v>12128700</v>
      </c>
      <c r="K37" s="6">
        <v>35870088</v>
      </c>
      <c r="L37" s="6">
        <v>31521250</v>
      </c>
      <c r="M37" s="6">
        <v>8266260</v>
      </c>
      <c r="N37" s="6">
        <v>12278016</v>
      </c>
      <c r="O37" s="6">
        <v>19753056</v>
      </c>
      <c r="P37" s="6">
        <v>9194808</v>
      </c>
      <c r="Q37" s="6">
        <v>0</v>
      </c>
      <c r="R37" s="6">
        <v>65661096</v>
      </c>
      <c r="S37" s="6">
        <v>47563968</v>
      </c>
      <c r="T37" s="6">
        <v>29214384</v>
      </c>
    </row>
    <row r="38" spans="1:20">
      <c r="A38" t="s">
        <v>87</v>
      </c>
      <c r="B38" t="s">
        <v>35</v>
      </c>
      <c r="C38" s="6">
        <v>9334093700</v>
      </c>
      <c r="D38" s="6">
        <v>3492618360</v>
      </c>
      <c r="E38" s="6">
        <v>1038582156</v>
      </c>
      <c r="F38" s="6">
        <v>295752456</v>
      </c>
      <c r="G38" s="6">
        <v>1897878720</v>
      </c>
      <c r="H38" s="6">
        <v>1029189300</v>
      </c>
      <c r="I38" s="6">
        <v>1088494848</v>
      </c>
      <c r="J38" s="6">
        <v>212266560</v>
      </c>
      <c r="K38" s="6">
        <v>351469812</v>
      </c>
      <c r="L38" s="6">
        <v>135944110</v>
      </c>
      <c r="M38" s="6">
        <v>334888068</v>
      </c>
      <c r="N38" s="6">
        <v>109566156</v>
      </c>
      <c r="O38" s="6">
        <v>408146808</v>
      </c>
      <c r="P38" s="6">
        <v>85996956</v>
      </c>
      <c r="Q38" s="6">
        <v>2224992</v>
      </c>
      <c r="R38" s="6">
        <v>800209860</v>
      </c>
      <c r="S38" s="6">
        <v>933691920</v>
      </c>
      <c r="T38" s="6">
        <v>486081480</v>
      </c>
    </row>
    <row r="39" spans="1:20">
      <c r="A39" t="s">
        <v>88</v>
      </c>
      <c r="B39" t="s">
        <v>36</v>
      </c>
      <c r="C39" s="6">
        <v>2659221950</v>
      </c>
      <c r="D39" s="6">
        <v>1209303060</v>
      </c>
      <c r="E39" s="6">
        <v>300823104</v>
      </c>
      <c r="F39" s="6">
        <v>8454516</v>
      </c>
      <c r="G39" s="6">
        <v>532813032</v>
      </c>
      <c r="H39" s="6">
        <v>254289840</v>
      </c>
      <c r="I39" s="6">
        <v>273346620</v>
      </c>
      <c r="J39" s="6">
        <v>56404032</v>
      </c>
      <c r="K39" s="6">
        <v>77440956</v>
      </c>
      <c r="L39" s="6">
        <v>78577920</v>
      </c>
      <c r="M39" s="6">
        <v>45208812</v>
      </c>
      <c r="N39" s="6">
        <v>42665064</v>
      </c>
      <c r="O39" s="6">
        <v>117298440</v>
      </c>
      <c r="P39" s="6">
        <v>57493860</v>
      </c>
      <c r="Q39" s="6">
        <v>1905384</v>
      </c>
      <c r="R39" s="6">
        <v>182369520</v>
      </c>
      <c r="S39" s="6">
        <v>202248036</v>
      </c>
      <c r="T39" s="6">
        <v>147787680</v>
      </c>
    </row>
    <row r="40" spans="1:20">
      <c r="A40" t="s">
        <v>89</v>
      </c>
      <c r="B40" t="s">
        <v>37</v>
      </c>
      <c r="C40" s="6">
        <v>2456981990</v>
      </c>
      <c r="D40" s="6">
        <v>1678725530</v>
      </c>
      <c r="E40" s="6">
        <v>401794044</v>
      </c>
      <c r="F40" s="6">
        <v>193456092</v>
      </c>
      <c r="G40" s="6">
        <v>613585992</v>
      </c>
      <c r="H40" s="6">
        <v>464408148</v>
      </c>
      <c r="I40" s="6">
        <v>314305680</v>
      </c>
      <c r="J40" s="6">
        <v>57952476</v>
      </c>
      <c r="K40" s="6">
        <v>161316492</v>
      </c>
      <c r="L40" s="6">
        <v>131868220</v>
      </c>
      <c r="M40" s="6">
        <v>109935048</v>
      </c>
      <c r="N40" s="6">
        <v>23351532</v>
      </c>
      <c r="O40" s="6">
        <v>129416208</v>
      </c>
      <c r="P40" s="6">
        <v>65452272</v>
      </c>
      <c r="Q40" s="6">
        <v>0</v>
      </c>
      <c r="R40" s="6">
        <v>396783624</v>
      </c>
      <c r="S40" s="6">
        <v>269052792</v>
      </c>
      <c r="T40" s="6">
        <v>229684188</v>
      </c>
    </row>
    <row r="41" spans="1:20">
      <c r="A41" t="s">
        <v>90</v>
      </c>
      <c r="B41" t="s">
        <v>38</v>
      </c>
      <c r="C41" s="6">
        <v>10645581320</v>
      </c>
      <c r="D41" s="6">
        <v>3566531220</v>
      </c>
      <c r="E41" s="6">
        <v>1185925032</v>
      </c>
      <c r="F41" s="6">
        <v>807644520</v>
      </c>
      <c r="G41" s="6">
        <v>2340090168</v>
      </c>
      <c r="H41" s="6">
        <v>1605055848</v>
      </c>
      <c r="I41" s="6">
        <v>410287512</v>
      </c>
      <c r="J41" s="6">
        <v>247961772</v>
      </c>
      <c r="K41" s="6">
        <v>258935772</v>
      </c>
      <c r="L41" s="6">
        <v>303320750</v>
      </c>
      <c r="M41" s="6">
        <v>353013240</v>
      </c>
      <c r="N41" s="6">
        <v>135936732</v>
      </c>
      <c r="O41" s="6">
        <v>279728292</v>
      </c>
      <c r="P41" s="6">
        <v>8627688</v>
      </c>
      <c r="Q41" s="6">
        <v>100379448</v>
      </c>
      <c r="R41" s="6">
        <v>799021272</v>
      </c>
      <c r="S41" s="6">
        <v>888677472</v>
      </c>
      <c r="T41" s="6">
        <v>626252556</v>
      </c>
    </row>
    <row r="42" spans="1:20">
      <c r="A42" t="s">
        <v>91</v>
      </c>
      <c r="B42" t="s">
        <v>39</v>
      </c>
      <c r="C42" s="6">
        <v>1042095140</v>
      </c>
      <c r="D42" s="6">
        <v>280046690</v>
      </c>
      <c r="E42" s="6">
        <v>88712376</v>
      </c>
      <c r="F42" s="6">
        <v>43942608</v>
      </c>
      <c r="G42" s="6">
        <v>225682512</v>
      </c>
      <c r="H42" s="6">
        <v>121525476</v>
      </c>
      <c r="I42" s="6">
        <v>154579116</v>
      </c>
      <c r="J42" s="6">
        <v>30277368</v>
      </c>
      <c r="K42" s="6">
        <v>22845792</v>
      </c>
      <c r="L42" s="6">
        <v>23529700</v>
      </c>
      <c r="M42" s="6">
        <v>24167304</v>
      </c>
      <c r="N42" s="6">
        <v>11615316</v>
      </c>
      <c r="O42" s="6">
        <v>31566348</v>
      </c>
      <c r="P42" s="6">
        <v>1114356</v>
      </c>
      <c r="Q42" s="6">
        <v>0</v>
      </c>
      <c r="R42" s="6">
        <v>82374168</v>
      </c>
      <c r="S42" s="6">
        <v>87108612</v>
      </c>
      <c r="T42" s="6">
        <v>68881380</v>
      </c>
    </row>
    <row r="43" spans="1:20">
      <c r="A43" t="s">
        <v>92</v>
      </c>
      <c r="B43" t="s">
        <v>40</v>
      </c>
      <c r="C43" s="6">
        <v>3311514700</v>
      </c>
      <c r="D43" s="6">
        <v>1346912590</v>
      </c>
      <c r="E43" s="6">
        <v>262228740</v>
      </c>
      <c r="F43" s="6">
        <v>16139760</v>
      </c>
      <c r="G43" s="6">
        <v>570666240</v>
      </c>
      <c r="H43" s="6">
        <v>391826760</v>
      </c>
      <c r="I43" s="6">
        <v>225534012</v>
      </c>
      <c r="J43" s="6">
        <v>48415392</v>
      </c>
      <c r="K43" s="6">
        <v>134902440</v>
      </c>
      <c r="L43" s="6">
        <v>67688050</v>
      </c>
      <c r="M43" s="6">
        <v>89001852</v>
      </c>
      <c r="N43" s="6">
        <v>78574224</v>
      </c>
      <c r="O43" s="6">
        <v>126577848</v>
      </c>
      <c r="P43" s="6">
        <v>142743564</v>
      </c>
      <c r="Q43" s="6">
        <v>18026760</v>
      </c>
      <c r="R43" s="6">
        <v>273981912</v>
      </c>
      <c r="S43" s="6">
        <v>199434960</v>
      </c>
      <c r="T43" s="6">
        <v>152563020</v>
      </c>
    </row>
    <row r="44" spans="1:20">
      <c r="A44" t="s">
        <v>93</v>
      </c>
      <c r="B44" t="s">
        <v>41</v>
      </c>
      <c r="C44" s="6">
        <v>602004420</v>
      </c>
      <c r="D44" s="6">
        <v>274075840</v>
      </c>
      <c r="E44" s="6">
        <v>98049156</v>
      </c>
      <c r="F44" s="6">
        <v>1182036</v>
      </c>
      <c r="G44" s="6">
        <v>87039036</v>
      </c>
      <c r="H44" s="6">
        <v>59154948</v>
      </c>
      <c r="I44" s="6">
        <v>20722836</v>
      </c>
      <c r="J44" s="6">
        <v>5929488</v>
      </c>
      <c r="K44" s="6">
        <v>26243724</v>
      </c>
      <c r="L44" s="6">
        <v>46594570</v>
      </c>
      <c r="M44" s="6">
        <v>12258180</v>
      </c>
      <c r="N44" s="6">
        <v>8582520</v>
      </c>
      <c r="O44" s="6">
        <v>15632808</v>
      </c>
      <c r="P44" s="6">
        <v>9433980</v>
      </c>
      <c r="Q44" s="6">
        <v>978552</v>
      </c>
      <c r="R44" s="6">
        <v>62399376</v>
      </c>
      <c r="S44" s="6">
        <v>47590152</v>
      </c>
      <c r="T44" s="6">
        <v>41662464</v>
      </c>
    </row>
    <row r="45" spans="1:20">
      <c r="A45" t="s">
        <v>94</v>
      </c>
      <c r="B45" t="s">
        <v>42</v>
      </c>
      <c r="C45" s="6">
        <v>4007475500</v>
      </c>
      <c r="D45" s="6">
        <v>1404867360</v>
      </c>
      <c r="E45" s="6">
        <v>381018504</v>
      </c>
      <c r="F45" s="6">
        <v>41291484</v>
      </c>
      <c r="G45" s="6">
        <v>903585036</v>
      </c>
      <c r="H45" s="6">
        <v>425858376</v>
      </c>
      <c r="I45" s="6">
        <v>381968928</v>
      </c>
      <c r="J45" s="6">
        <v>86283360</v>
      </c>
      <c r="K45" s="6">
        <v>156994560</v>
      </c>
      <c r="L45" s="6">
        <v>153837930</v>
      </c>
      <c r="M45" s="6">
        <v>99968676</v>
      </c>
      <c r="N45" s="6">
        <v>110728056</v>
      </c>
      <c r="O45" s="6">
        <v>221505960</v>
      </c>
      <c r="P45" s="6">
        <v>367044420</v>
      </c>
      <c r="Q45" s="6">
        <v>106165464</v>
      </c>
      <c r="R45" s="6">
        <v>367843656</v>
      </c>
      <c r="S45" s="6">
        <v>510935256</v>
      </c>
      <c r="T45" s="6">
        <v>256258236</v>
      </c>
    </row>
    <row r="46" spans="1:20">
      <c r="A46" t="s">
        <v>95</v>
      </c>
      <c r="B46" t="s">
        <v>43</v>
      </c>
      <c r="C46" s="6">
        <v>22794474080</v>
      </c>
      <c r="D46" s="6">
        <v>8640116770</v>
      </c>
      <c r="E46" s="6">
        <v>1444361784</v>
      </c>
      <c r="F46" s="6">
        <v>554011560</v>
      </c>
      <c r="G46" s="6">
        <v>4110225924</v>
      </c>
      <c r="H46" s="6">
        <v>2480142120</v>
      </c>
      <c r="I46" s="6">
        <v>1687327932</v>
      </c>
      <c r="J46" s="6">
        <v>252512952</v>
      </c>
      <c r="K46" s="6">
        <v>574742448</v>
      </c>
      <c r="L46" s="6">
        <v>596688330</v>
      </c>
      <c r="M46" s="6">
        <v>344705508</v>
      </c>
      <c r="N46" s="6">
        <v>229744212</v>
      </c>
      <c r="O46" s="6">
        <v>709818864</v>
      </c>
      <c r="P46" s="6">
        <v>571388124</v>
      </c>
      <c r="Q46" s="6">
        <v>83493300</v>
      </c>
      <c r="R46" s="6">
        <v>1147670724</v>
      </c>
      <c r="S46" s="6">
        <v>1395579840</v>
      </c>
      <c r="T46" s="6">
        <v>805600164</v>
      </c>
    </row>
    <row r="47" spans="1:20">
      <c r="A47" t="s">
        <v>97</v>
      </c>
      <c r="B47" t="s">
        <v>45</v>
      </c>
      <c r="C47" s="6">
        <v>1854801290</v>
      </c>
      <c r="D47" s="6">
        <v>1200132000</v>
      </c>
      <c r="E47" s="6">
        <v>152206536</v>
      </c>
      <c r="F47" s="6">
        <v>102900060</v>
      </c>
      <c r="G47" s="6">
        <v>307392324</v>
      </c>
      <c r="H47" s="6">
        <v>226157208</v>
      </c>
      <c r="I47" s="6">
        <v>136916160</v>
      </c>
      <c r="J47" s="6">
        <v>26299020</v>
      </c>
      <c r="K47" s="6">
        <v>113352804</v>
      </c>
      <c r="L47" s="6">
        <v>54436240</v>
      </c>
      <c r="M47" s="6">
        <v>57843024</v>
      </c>
      <c r="N47" s="6">
        <v>26402352</v>
      </c>
      <c r="O47" s="6">
        <v>81339228</v>
      </c>
      <c r="P47" s="6">
        <v>36318660</v>
      </c>
      <c r="Q47" s="6">
        <v>314736</v>
      </c>
      <c r="R47" s="6">
        <v>215154672</v>
      </c>
      <c r="S47" s="6">
        <v>159305112</v>
      </c>
      <c r="T47" s="6">
        <v>140825472</v>
      </c>
    </row>
    <row r="48" spans="1:20">
      <c r="A48" t="s">
        <v>98</v>
      </c>
      <c r="B48" t="s">
        <v>46</v>
      </c>
      <c r="C48" s="6">
        <v>773105430</v>
      </c>
      <c r="D48" s="6">
        <v>286416790</v>
      </c>
      <c r="E48" s="6">
        <v>112152936</v>
      </c>
      <c r="F48" s="6">
        <v>10719504</v>
      </c>
      <c r="G48" s="6">
        <v>87061020</v>
      </c>
      <c r="H48" s="6">
        <v>53157816</v>
      </c>
      <c r="I48" s="6">
        <v>18130956</v>
      </c>
      <c r="J48" s="6">
        <v>7753020</v>
      </c>
      <c r="K48" s="6">
        <v>13318560</v>
      </c>
      <c r="L48" s="6">
        <v>27342770</v>
      </c>
      <c r="M48" s="6">
        <v>9806592</v>
      </c>
      <c r="N48" s="6">
        <v>7154772</v>
      </c>
      <c r="O48" s="6">
        <v>10538004</v>
      </c>
      <c r="P48" s="6">
        <v>15599988</v>
      </c>
      <c r="Q48" s="6">
        <v>0</v>
      </c>
      <c r="R48" s="6">
        <v>54715728</v>
      </c>
      <c r="S48" s="6">
        <v>36570420</v>
      </c>
      <c r="T48" s="6">
        <v>58366140</v>
      </c>
    </row>
    <row r="49" spans="1:20">
      <c r="A49" t="s">
        <v>99</v>
      </c>
      <c r="B49" t="s">
        <v>47</v>
      </c>
      <c r="C49" s="6">
        <v>7300486320</v>
      </c>
      <c r="D49" s="6">
        <v>2798733540</v>
      </c>
      <c r="E49" s="6">
        <v>566880240</v>
      </c>
      <c r="F49" s="6">
        <v>63996504</v>
      </c>
      <c r="G49" s="6">
        <v>1176012516</v>
      </c>
      <c r="H49" s="6">
        <v>998626140</v>
      </c>
      <c r="I49" s="6">
        <v>634064700</v>
      </c>
      <c r="J49" s="6">
        <v>100860648</v>
      </c>
      <c r="K49" s="6">
        <v>344210208</v>
      </c>
      <c r="L49" s="6">
        <v>136341420</v>
      </c>
      <c r="M49" s="6">
        <v>214399440</v>
      </c>
      <c r="N49" s="6">
        <v>135432900</v>
      </c>
      <c r="O49" s="6">
        <v>178258956</v>
      </c>
      <c r="P49" s="6">
        <v>19867464</v>
      </c>
      <c r="Q49" s="6">
        <v>12972288</v>
      </c>
      <c r="R49" s="6">
        <v>602190348</v>
      </c>
      <c r="S49" s="6">
        <v>475536444</v>
      </c>
      <c r="T49" s="6">
        <v>306717720</v>
      </c>
    </row>
    <row r="50" spans="1:20">
      <c r="A50" t="s">
        <v>100</v>
      </c>
      <c r="B50" t="s">
        <v>48</v>
      </c>
      <c r="C50" s="6">
        <v>4915957870</v>
      </c>
      <c r="D50" s="6">
        <v>2117196020</v>
      </c>
      <c r="E50" s="6">
        <v>863029296</v>
      </c>
      <c r="F50" s="6">
        <v>576373524</v>
      </c>
      <c r="G50" s="6">
        <v>1131020748</v>
      </c>
      <c r="H50" s="6">
        <v>726974988</v>
      </c>
      <c r="I50" s="6">
        <v>798235128</v>
      </c>
      <c r="J50" s="6">
        <v>176462688</v>
      </c>
      <c r="K50" s="6">
        <v>291075312</v>
      </c>
      <c r="L50" s="6">
        <v>270800430</v>
      </c>
      <c r="M50" s="6">
        <v>259727736</v>
      </c>
      <c r="N50" s="6">
        <v>126224292</v>
      </c>
      <c r="O50" s="6">
        <v>271419108</v>
      </c>
      <c r="P50" s="6">
        <v>735061032</v>
      </c>
      <c r="Q50" s="6">
        <v>1313604</v>
      </c>
      <c r="R50" s="6">
        <v>493450800</v>
      </c>
      <c r="S50" s="6">
        <v>529544700</v>
      </c>
      <c r="T50" s="6">
        <v>387401124</v>
      </c>
    </row>
    <row r="51" spans="1:20">
      <c r="A51" t="s">
        <v>101</v>
      </c>
      <c r="B51" t="s">
        <v>49</v>
      </c>
      <c r="C51" s="6">
        <v>1464091360</v>
      </c>
      <c r="D51" s="6">
        <v>613815420</v>
      </c>
      <c r="E51" s="6">
        <v>223663680</v>
      </c>
      <c r="F51" s="6">
        <v>19243260</v>
      </c>
      <c r="G51" s="6">
        <v>167938476</v>
      </c>
      <c r="H51" s="6">
        <v>110261592</v>
      </c>
      <c r="I51" s="6">
        <v>42526548</v>
      </c>
      <c r="J51" s="6">
        <v>17715984</v>
      </c>
      <c r="K51" s="6">
        <v>35877180</v>
      </c>
      <c r="L51" s="6">
        <v>69466440</v>
      </c>
      <c r="M51" s="6">
        <v>35611488</v>
      </c>
      <c r="N51" s="6">
        <v>23318544</v>
      </c>
      <c r="O51" s="6">
        <v>47844660</v>
      </c>
      <c r="P51" s="6">
        <v>943908</v>
      </c>
      <c r="Q51" s="6">
        <v>0</v>
      </c>
      <c r="R51" s="6">
        <v>117311028</v>
      </c>
      <c r="S51" s="6">
        <v>125907924</v>
      </c>
      <c r="T51" s="6">
        <v>64279980</v>
      </c>
    </row>
    <row r="52" spans="1:20">
      <c r="A52" t="s">
        <v>102</v>
      </c>
      <c r="B52" t="s">
        <v>50</v>
      </c>
      <c r="C52" s="6">
        <v>4580981270</v>
      </c>
      <c r="D52" s="6">
        <v>2286937870</v>
      </c>
      <c r="E52" s="6">
        <v>542965488</v>
      </c>
      <c r="F52" s="6">
        <v>87790680</v>
      </c>
      <c r="G52" s="6">
        <v>958557132</v>
      </c>
      <c r="H52" s="6">
        <v>689731032</v>
      </c>
      <c r="I52" s="6">
        <v>316748364</v>
      </c>
      <c r="J52" s="6">
        <v>50157708</v>
      </c>
      <c r="K52" s="6">
        <v>140395236</v>
      </c>
      <c r="L52" s="6">
        <v>121166250</v>
      </c>
      <c r="M52" s="6">
        <v>111112848</v>
      </c>
      <c r="N52" s="6">
        <v>74245704</v>
      </c>
      <c r="O52" s="6">
        <v>101164656</v>
      </c>
      <c r="P52" s="6">
        <v>40593024</v>
      </c>
      <c r="Q52" s="6">
        <v>0</v>
      </c>
      <c r="R52" s="6">
        <v>330732984</v>
      </c>
      <c r="S52" s="6">
        <v>328487052</v>
      </c>
      <c r="T52" s="6">
        <v>313653900</v>
      </c>
    </row>
    <row r="53" spans="1:20">
      <c r="A53" t="s">
        <v>103</v>
      </c>
      <c r="B53" t="s">
        <v>51</v>
      </c>
      <c r="C53" s="6">
        <v>716138910</v>
      </c>
      <c r="D53" s="6">
        <v>253861510</v>
      </c>
      <c r="E53" s="6">
        <v>124657488</v>
      </c>
      <c r="F53" s="6">
        <v>3185508</v>
      </c>
      <c r="G53" s="6">
        <v>107759760</v>
      </c>
      <c r="H53" s="6">
        <v>92798400</v>
      </c>
      <c r="I53" s="6">
        <v>26696796</v>
      </c>
      <c r="J53" s="6">
        <v>3990996</v>
      </c>
      <c r="K53" s="6">
        <v>43997532</v>
      </c>
      <c r="L53" s="6">
        <v>54554250</v>
      </c>
      <c r="M53" s="6">
        <v>9174612</v>
      </c>
      <c r="N53" s="6">
        <v>16771008</v>
      </c>
      <c r="O53" s="6">
        <v>16462008</v>
      </c>
      <c r="P53" s="6">
        <v>4880316</v>
      </c>
      <c r="Q53" s="6">
        <v>0</v>
      </c>
      <c r="R53" s="6">
        <v>66594192</v>
      </c>
      <c r="S53" s="6">
        <v>58582932</v>
      </c>
      <c r="T53" s="6">
        <v>43469700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4"/>
  <sheetViews>
    <sheetView workbookViewId="0">
      <selection activeCell="K1" sqref="K1"/>
    </sheetView>
  </sheetViews>
  <sheetFormatPr defaultColWidth="8.85546875" defaultRowHeight="15"/>
  <cols>
    <col min="2" max="2" width="18.7109375" bestFit="1" customWidth="1"/>
    <col min="3" max="3" width="19.140625" bestFit="1" customWidth="1"/>
    <col min="4" max="5" width="16.7109375" bestFit="1" customWidth="1"/>
    <col min="6" max="12" width="15.42578125" bestFit="1" customWidth="1"/>
    <col min="13" max="15" width="14.42578125" bestFit="1" customWidth="1"/>
    <col min="16" max="16" width="15.28515625" bestFit="1" customWidth="1"/>
    <col min="17" max="17" width="14.42578125" bestFit="1" customWidth="1"/>
    <col min="18" max="18" width="15.42578125" bestFit="1" customWidth="1"/>
    <col min="19" max="20" width="14.28515625" bestFit="1" customWidth="1"/>
    <col min="21" max="21" width="13.28515625" bestFit="1" customWidth="1"/>
  </cols>
  <sheetData>
    <row r="1" spans="1:26">
      <c r="A1" s="14" t="str">
        <f>'[1]Expenditures Net of Charges'!A1</f>
        <v>Code</v>
      </c>
      <c r="B1" s="14" t="str">
        <f>'[1]Expenditures Net of Charges'!B1</f>
        <v xml:space="preserve">State </v>
      </c>
      <c r="C1" s="14" t="str">
        <f>'[1]Expenditures Net of Charges'!C1</f>
        <v>K12</v>
      </c>
      <c r="D1" s="14" t="str">
        <f>'[1]Expenditures Net of Charges'!D1</f>
        <v>Higher</v>
      </c>
      <c r="E1" s="14" t="str">
        <f>'[1]Expenditures Net of Charges'!E1</f>
        <v>Highways</v>
      </c>
      <c r="F1" s="14" t="str">
        <f>'[1]Expenditures Net of Charges'!F1</f>
        <v>Transit</v>
      </c>
      <c r="G1" s="14" t="str">
        <f>'[1]Expenditures Net of Charges'!G1</f>
        <v>Police</v>
      </c>
      <c r="H1" s="14" t="str">
        <f>'[1]Expenditures Net of Charges'!H1</f>
        <v>Corrections</v>
      </c>
      <c r="I1" s="14" t="str">
        <f>'[1]Expenditures Net of Charges'!I1</f>
        <v>Fire</v>
      </c>
      <c r="J1" s="14" t="str">
        <f>'[1]Expenditures Net of Charges'!J1</f>
        <v xml:space="preserve">Housing and Community Development </v>
      </c>
      <c r="K1" s="14" t="str">
        <f>'[1]Expenditures Net of Charges'!K1</f>
        <v xml:space="preserve">Parks </v>
      </c>
      <c r="L1" s="14" t="str">
        <f>'[1]Expenditures Net of Charges'!L1</f>
        <v>Natural Resources</v>
      </c>
      <c r="M1" s="14" t="str">
        <f>'[1]Expenditures Net of Charges'!M1</f>
        <v>Sewerage</v>
      </c>
      <c r="N1" s="14" t="str">
        <f>'[1]Expenditures Net of Charges'!N1</f>
        <v>Solid Waste</v>
      </c>
      <c r="O1" s="14" t="str">
        <f>'[1]Expenditures Net of Charges'!O1</f>
        <v>Water</v>
      </c>
      <c r="P1" s="14" t="str">
        <f>'[1]Expenditures Net of Charges'!P1</f>
        <v xml:space="preserve">Electric </v>
      </c>
      <c r="Q1" s="14" t="str">
        <f>'[1]Expenditures Net of Charges'!Q1</f>
        <v>Gas</v>
      </c>
      <c r="R1" s="14" t="str">
        <f>'[1]Expenditures Net of Charges'!R1</f>
        <v>Admin</v>
      </c>
      <c r="S1" s="14"/>
      <c r="T1" s="5"/>
      <c r="U1" s="5"/>
      <c r="V1" s="5"/>
      <c r="W1" s="5"/>
      <c r="X1" s="5"/>
      <c r="Y1" s="5"/>
      <c r="Z1" s="5"/>
    </row>
    <row r="2" spans="1:26">
      <c r="A2" s="14" t="str">
        <f>'[1]Expenditures Net of Charges'!A2</f>
        <v>US</v>
      </c>
      <c r="B2" s="14" t="str">
        <f>'[1]Expenditures Net of Charges'!B2</f>
        <v>United States</v>
      </c>
      <c r="C2" s="15">
        <f>'[1]Expenditures Net of Charges'!C2</f>
        <v>558827559</v>
      </c>
      <c r="D2" s="15">
        <f>'[1]Expenditures Net of Charges'!D2</f>
        <v>187659730</v>
      </c>
      <c r="E2" s="15">
        <f>'[1]Expenditures Net of Charges'!E2</f>
        <v>146914086</v>
      </c>
      <c r="F2" s="15">
        <f>'[1]Expenditures Net of Charges'!F2</f>
        <v>46035124</v>
      </c>
      <c r="G2" s="15">
        <f>'[1]Expenditures Net of Charges'!G2</f>
        <v>96924511</v>
      </c>
      <c r="H2" s="15">
        <f>'[1]Expenditures Net of Charges'!H2</f>
        <v>61146065</v>
      </c>
      <c r="I2" s="15">
        <f>'[1]Expenditures Net of Charges'!I2</f>
        <v>42450083</v>
      </c>
      <c r="J2" s="15">
        <f>'[1]Expenditures Net of Charges'!J2</f>
        <v>47304191</v>
      </c>
      <c r="K2" s="15">
        <f>'[1]Expenditures Net of Charges'!K2</f>
        <v>27725914</v>
      </c>
      <c r="L2" s="15">
        <f>'[1]Expenditures Net of Charges'!L2</f>
        <v>24446891</v>
      </c>
      <c r="M2" s="15">
        <f>'[1]Expenditures Net of Charges'!M2</f>
        <v>4372577</v>
      </c>
      <c r="N2" s="15">
        <f>'[1]Expenditures Net of Charges'!N2</f>
        <v>7607650</v>
      </c>
      <c r="O2" s="15">
        <f>'[1]Expenditures Net of Charges'!O2</f>
        <v>-471360</v>
      </c>
      <c r="P2" s="15">
        <f>'[1]Expenditures Net of Charges'!P2</f>
        <v>-4639481</v>
      </c>
      <c r="Q2" s="15">
        <f>'[1]Expenditures Net of Charges'!Q2</f>
        <v>-508781</v>
      </c>
      <c r="R2" s="15">
        <f>'[1]Expenditures Net of Charges'!R2</f>
        <v>123710789</v>
      </c>
      <c r="S2" s="14"/>
      <c r="T2" s="6"/>
      <c r="U2" s="6"/>
    </row>
    <row r="3" spans="1:26">
      <c r="A3" s="14" t="str">
        <f>'[1]Expenditures Net of Charges'!A3</f>
        <v>AL</v>
      </c>
      <c r="B3" s="14" t="str">
        <f>'[1]Expenditures Net of Charges'!B3</f>
        <v>Alabama</v>
      </c>
      <c r="C3" s="15">
        <f>'[1]Expenditures Net of Charges'!C3</f>
        <v>7018743</v>
      </c>
      <c r="D3" s="15">
        <f>'[1]Expenditures Net of Charges'!D3</f>
        <v>3025370</v>
      </c>
      <c r="E3" s="15">
        <f>'[1]Expenditures Net of Charges'!E3</f>
        <v>2232959</v>
      </c>
      <c r="F3" s="15">
        <f>'[1]Expenditures Net of Charges'!F3</f>
        <v>71238</v>
      </c>
      <c r="G3" s="15">
        <f>'[1]Expenditures Net of Charges'!G3</f>
        <v>1155975</v>
      </c>
      <c r="H3" s="15">
        <f>'[1]Expenditures Net of Charges'!H3</f>
        <v>711823</v>
      </c>
      <c r="I3" s="15">
        <f>'[1]Expenditures Net of Charges'!I3</f>
        <v>431853</v>
      </c>
      <c r="J3" s="15">
        <f>'[1]Expenditures Net of Charges'!J3</f>
        <v>427868</v>
      </c>
      <c r="K3" s="15">
        <f>'[1]Expenditures Net of Charges'!K3</f>
        <v>264408</v>
      </c>
      <c r="L3" s="15">
        <f>'[1]Expenditures Net of Charges'!L3</f>
        <v>252781</v>
      </c>
      <c r="M3" s="15">
        <f>'[1]Expenditures Net of Charges'!M3</f>
        <v>-102305</v>
      </c>
      <c r="N3" s="15">
        <f>'[1]Expenditures Net of Charges'!N3</f>
        <v>58775</v>
      </c>
      <c r="O3" s="15">
        <f>'[1]Expenditures Net of Charges'!O3</f>
        <v>-50173</v>
      </c>
      <c r="P3" s="15">
        <f>'[1]Expenditures Net of Charges'!P3</f>
        <v>-108231</v>
      </c>
      <c r="Q3" s="15">
        <f>'[1]Expenditures Net of Charges'!Q3</f>
        <v>-116871</v>
      </c>
      <c r="R3" s="15">
        <f>'[1]Expenditures Net of Charges'!R3</f>
        <v>1467475</v>
      </c>
      <c r="S3" s="14"/>
      <c r="T3" s="6"/>
      <c r="U3" s="6"/>
    </row>
    <row r="4" spans="1:26">
      <c r="A4" s="14" t="str">
        <f>'[1]Expenditures Net of Charges'!A4</f>
        <v>AK</v>
      </c>
      <c r="B4" s="14" t="str">
        <f>'[1]Expenditures Net of Charges'!B4</f>
        <v>Alaska</v>
      </c>
      <c r="C4" s="15">
        <f>'[1]Expenditures Net of Charges'!C4</f>
        <v>2269522</v>
      </c>
      <c r="D4" s="15">
        <f>'[1]Expenditures Net of Charges'!D4</f>
        <v>736874</v>
      </c>
      <c r="E4" s="15">
        <f>'[1]Expenditures Net of Charges'!E4</f>
        <v>1211530</v>
      </c>
      <c r="F4" s="15">
        <f>'[1]Expenditures Net of Charges'!F4</f>
        <v>53455</v>
      </c>
      <c r="G4" s="15">
        <f>'[1]Expenditures Net of Charges'!G4</f>
        <v>345376</v>
      </c>
      <c r="H4" s="15">
        <f>'[1]Expenditures Net of Charges'!H4</f>
        <v>316239</v>
      </c>
      <c r="I4" s="15">
        <f>'[1]Expenditures Net of Charges'!I4</f>
        <v>168518</v>
      </c>
      <c r="J4" s="15">
        <f>'[1]Expenditures Net of Charges'!J4</f>
        <v>286337</v>
      </c>
      <c r="K4" s="15">
        <f>'[1]Expenditures Net of Charges'!K4</f>
        <v>98221</v>
      </c>
      <c r="L4" s="15">
        <f>'[1]Expenditures Net of Charges'!L4</f>
        <v>299641</v>
      </c>
      <c r="M4" s="15">
        <f>'[1]Expenditures Net of Charges'!M4</f>
        <v>6775</v>
      </c>
      <c r="N4" s="15">
        <f>'[1]Expenditures Net of Charges'!N4</f>
        <v>8622</v>
      </c>
      <c r="O4" s="15">
        <f>'[1]Expenditures Net of Charges'!O4</f>
        <v>34618</v>
      </c>
      <c r="P4" s="15">
        <f>'[1]Expenditures Net of Charges'!P4</f>
        <v>213753</v>
      </c>
      <c r="Q4" s="15">
        <f>'[1]Expenditures Net of Charges'!Q4</f>
        <v>8788</v>
      </c>
      <c r="R4" s="15">
        <f>'[1]Expenditures Net of Charges'!R4</f>
        <v>976258</v>
      </c>
      <c r="S4" s="14"/>
      <c r="T4" s="6"/>
      <c r="U4" s="6"/>
    </row>
    <row r="5" spans="1:26">
      <c r="A5" s="14" t="str">
        <f>'[1]Expenditures Net of Charges'!A5</f>
        <v>AZ</v>
      </c>
      <c r="B5" s="14" t="str">
        <f>'[1]Expenditures Net of Charges'!B5</f>
        <v>Arizona</v>
      </c>
      <c r="C5" s="15">
        <f>'[1]Expenditures Net of Charges'!C5</f>
        <v>7763838</v>
      </c>
      <c r="D5" s="15">
        <f>'[1]Expenditures Net of Charges'!D5</f>
        <v>3404763</v>
      </c>
      <c r="E5" s="15">
        <f>'[1]Expenditures Net of Charges'!E5</f>
        <v>2317919</v>
      </c>
      <c r="F5" s="15">
        <f>'[1]Expenditures Net of Charges'!F5</f>
        <v>576438</v>
      </c>
      <c r="G5" s="15">
        <f>'[1]Expenditures Net of Charges'!G5</f>
        <v>2061378</v>
      </c>
      <c r="H5" s="15">
        <f>'[1]Expenditures Net of Charges'!H5</f>
        <v>1544480</v>
      </c>
      <c r="I5" s="15">
        <f>'[1]Expenditures Net of Charges'!I5</f>
        <v>1048938</v>
      </c>
      <c r="J5" s="15">
        <f>'[1]Expenditures Net of Charges'!J5</f>
        <v>552187</v>
      </c>
      <c r="K5" s="15">
        <f>'[1]Expenditures Net of Charges'!K5</f>
        <v>487826</v>
      </c>
      <c r="L5" s="15">
        <f>'[1]Expenditures Net of Charges'!L5</f>
        <v>386158</v>
      </c>
      <c r="M5" s="15">
        <f>'[1]Expenditures Net of Charges'!M5</f>
        <v>44059</v>
      </c>
      <c r="N5" s="15">
        <f>'[1]Expenditures Net of Charges'!N5</f>
        <v>-84307</v>
      </c>
      <c r="O5" s="15">
        <f>'[1]Expenditures Net of Charges'!O5</f>
        <v>-403090</v>
      </c>
      <c r="P5" s="15">
        <f>'[1]Expenditures Net of Charges'!P5</f>
        <v>-349443</v>
      </c>
      <c r="Q5" s="15">
        <f>'[1]Expenditures Net of Charges'!Q5</f>
        <v>-1307</v>
      </c>
      <c r="R5" s="15">
        <f>'[1]Expenditures Net of Charges'!R5</f>
        <v>2151266</v>
      </c>
      <c r="S5" s="14"/>
      <c r="T5" s="6"/>
      <c r="U5" s="6"/>
    </row>
    <row r="6" spans="1:26">
      <c r="A6" s="14" t="str">
        <f>'[1]Expenditures Net of Charges'!A6</f>
        <v>AR</v>
      </c>
      <c r="B6" s="14" t="str">
        <f>'[1]Expenditures Net of Charges'!B6</f>
        <v>Arkansas</v>
      </c>
      <c r="C6" s="15">
        <f>'[1]Expenditures Net of Charges'!C6</f>
        <v>4899437</v>
      </c>
      <c r="D6" s="15">
        <f>'[1]Expenditures Net of Charges'!D6</f>
        <v>2292298</v>
      </c>
      <c r="E6" s="15">
        <f>'[1]Expenditures Net of Charges'!E6</f>
        <v>1436003</v>
      </c>
      <c r="F6" s="15">
        <f>'[1]Expenditures Net of Charges'!F6</f>
        <v>24227</v>
      </c>
      <c r="G6" s="15">
        <f>'[1]Expenditures Net of Charges'!G6</f>
        <v>586879</v>
      </c>
      <c r="H6" s="15">
        <f>'[1]Expenditures Net of Charges'!H6</f>
        <v>558134</v>
      </c>
      <c r="I6" s="15">
        <f>'[1]Expenditures Net of Charges'!I6</f>
        <v>248272</v>
      </c>
      <c r="J6" s="15">
        <f>'[1]Expenditures Net of Charges'!J6</f>
        <v>188210</v>
      </c>
      <c r="K6" s="15">
        <f>'[1]Expenditures Net of Charges'!K6</f>
        <v>143542</v>
      </c>
      <c r="L6" s="15">
        <f>'[1]Expenditures Net of Charges'!L6</f>
        <v>236474</v>
      </c>
      <c r="M6" s="15">
        <f>'[1]Expenditures Net of Charges'!M6</f>
        <v>4672</v>
      </c>
      <c r="N6" s="15">
        <f>'[1]Expenditures Net of Charges'!N6</f>
        <v>52607</v>
      </c>
      <c r="O6" s="15">
        <f>'[1]Expenditures Net of Charges'!O6</f>
        <v>2463</v>
      </c>
      <c r="P6" s="15">
        <f>'[1]Expenditures Net of Charges'!P6</f>
        <v>-45794</v>
      </c>
      <c r="Q6" s="15">
        <f>'[1]Expenditures Net of Charges'!Q6</f>
        <v>-608</v>
      </c>
      <c r="R6" s="15">
        <f>'[1]Expenditures Net of Charges'!R6</f>
        <v>1018387</v>
      </c>
      <c r="S6" s="14"/>
      <c r="T6" s="6"/>
      <c r="U6" s="6"/>
    </row>
    <row r="7" spans="1:26">
      <c r="A7" s="14" t="str">
        <f>'[1]Expenditures Net of Charges'!A7</f>
        <v>CA</v>
      </c>
      <c r="B7" s="14" t="str">
        <f>'[1]Expenditures Net of Charges'!B7</f>
        <v>California</v>
      </c>
      <c r="C7" s="15">
        <f>'[1]Expenditures Net of Charges'!C7</f>
        <v>66230070</v>
      </c>
      <c r="D7" s="15">
        <f>'[1]Expenditures Net of Charges'!D7</f>
        <v>31672161</v>
      </c>
      <c r="E7" s="15">
        <f>'[1]Expenditures Net of Charges'!E7</f>
        <v>17608547</v>
      </c>
      <c r="F7" s="15">
        <f>'[1]Expenditures Net of Charges'!F7</f>
        <v>8196503</v>
      </c>
      <c r="G7" s="15">
        <f>'[1]Expenditures Net of Charges'!G7</f>
        <v>14893191</v>
      </c>
      <c r="H7" s="15">
        <f>'[1]Expenditures Net of Charges'!H7</f>
        <v>13691104</v>
      </c>
      <c r="I7" s="15">
        <f>'[1]Expenditures Net of Charges'!I7</f>
        <v>6772039</v>
      </c>
      <c r="J7" s="15">
        <f>'[1]Expenditures Net of Charges'!J7</f>
        <v>8036768</v>
      </c>
      <c r="K7" s="15">
        <f>'[1]Expenditures Net of Charges'!K7</f>
        <v>3918365</v>
      </c>
      <c r="L7" s="15">
        <f>'[1]Expenditures Net of Charges'!L7</f>
        <v>3407322</v>
      </c>
      <c r="M7" s="15">
        <f>'[1]Expenditures Net of Charges'!M7</f>
        <v>-117105</v>
      </c>
      <c r="N7" s="15">
        <f>'[1]Expenditures Net of Charges'!N7</f>
        <v>1276646</v>
      </c>
      <c r="O7" s="15">
        <f>'[1]Expenditures Net of Charges'!O7</f>
        <v>1208950</v>
      </c>
      <c r="P7" s="15">
        <f>'[1]Expenditures Net of Charges'!P7</f>
        <v>127034</v>
      </c>
      <c r="Q7" s="15">
        <f>'[1]Expenditures Net of Charges'!Q7</f>
        <v>-85571</v>
      </c>
      <c r="R7" s="15">
        <f>'[1]Expenditures Net of Charges'!R7</f>
        <v>19892897</v>
      </c>
      <c r="S7" s="14"/>
      <c r="T7" s="6"/>
      <c r="U7" s="6"/>
    </row>
    <row r="8" spans="1:26">
      <c r="A8" s="14" t="str">
        <f>'[1]Expenditures Net of Charges'!A8</f>
        <v>CO</v>
      </c>
      <c r="B8" s="14" t="str">
        <f>'[1]Expenditures Net of Charges'!B8</f>
        <v>Colorado</v>
      </c>
      <c r="C8" s="15">
        <f>'[1]Expenditures Net of Charges'!C8</f>
        <v>7724900</v>
      </c>
      <c r="D8" s="15">
        <f>'[1]Expenditures Net of Charges'!D8</f>
        <v>2616879</v>
      </c>
      <c r="E8" s="15">
        <f>'[1]Expenditures Net of Charges'!E8</f>
        <v>2353581</v>
      </c>
      <c r="F8" s="15">
        <f>'[1]Expenditures Net of Charges'!F8</f>
        <v>952966</v>
      </c>
      <c r="G8" s="15">
        <f>'[1]Expenditures Net of Charges'!G8</f>
        <v>1594966</v>
      </c>
      <c r="H8" s="15">
        <f>'[1]Expenditures Net of Charges'!H8</f>
        <v>1243601</v>
      </c>
      <c r="I8" s="15">
        <f>'[1]Expenditures Net of Charges'!I8</f>
        <v>847815</v>
      </c>
      <c r="J8" s="15">
        <f>'[1]Expenditures Net of Charges'!J8</f>
        <v>680127</v>
      </c>
      <c r="K8" s="15">
        <f>'[1]Expenditures Net of Charges'!K8</f>
        <v>887170</v>
      </c>
      <c r="L8" s="15">
        <f>'[1]Expenditures Net of Charges'!L8</f>
        <v>360136</v>
      </c>
      <c r="M8" s="15">
        <f>'[1]Expenditures Net of Charges'!M8</f>
        <v>61689</v>
      </c>
      <c r="N8" s="15">
        <f>'[1]Expenditures Net of Charges'!N8</f>
        <v>-1345</v>
      </c>
      <c r="O8" s="15">
        <f>'[1]Expenditures Net of Charges'!O8</f>
        <v>-62325</v>
      </c>
      <c r="P8" s="15">
        <f>'[1]Expenditures Net of Charges'!P8</f>
        <v>-14875</v>
      </c>
      <c r="Q8" s="15">
        <f>'[1]Expenditures Net of Charges'!Q8</f>
        <v>-11075</v>
      </c>
      <c r="R8" s="15">
        <f>'[1]Expenditures Net of Charges'!R8</f>
        <v>2374834</v>
      </c>
      <c r="S8" s="14"/>
      <c r="T8" s="6"/>
      <c r="U8" s="6"/>
    </row>
    <row r="9" spans="1:26">
      <c r="A9" s="14" t="str">
        <f>'[1]Expenditures Net of Charges'!A9</f>
        <v>CT</v>
      </c>
      <c r="B9" s="14" t="str">
        <f>'[1]Expenditures Net of Charges'!B9</f>
        <v>Connecticut</v>
      </c>
      <c r="C9" s="15">
        <f>'[1]Expenditures Net of Charges'!C9</f>
        <v>8661924</v>
      </c>
      <c r="D9" s="15">
        <f>'[1]Expenditures Net of Charges'!D9</f>
        <v>1809775</v>
      </c>
      <c r="E9" s="15">
        <f>'[1]Expenditures Net of Charges'!E9</f>
        <v>1698387</v>
      </c>
      <c r="F9" s="15">
        <f>'[1]Expenditures Net of Charges'!F9</f>
        <v>662214</v>
      </c>
      <c r="G9" s="15">
        <f>'[1]Expenditures Net of Charges'!G9</f>
        <v>1117648</v>
      </c>
      <c r="H9" s="15">
        <f>'[1]Expenditures Net of Charges'!H9</f>
        <v>684889</v>
      </c>
      <c r="I9" s="15">
        <f>'[1]Expenditures Net of Charges'!I9</f>
        <v>568863</v>
      </c>
      <c r="J9" s="15">
        <f>'[1]Expenditures Net of Charges'!J9</f>
        <v>736019</v>
      </c>
      <c r="K9" s="15">
        <f>'[1]Expenditures Net of Charges'!K9</f>
        <v>171058</v>
      </c>
      <c r="L9" s="15">
        <f>'[1]Expenditures Net of Charges'!L9</f>
        <v>180853</v>
      </c>
      <c r="M9" s="15">
        <f>'[1]Expenditures Net of Charges'!M9</f>
        <v>229089</v>
      </c>
      <c r="N9" s="15">
        <f>'[1]Expenditures Net of Charges'!N9</f>
        <v>121422</v>
      </c>
      <c r="O9" s="15">
        <f>'[1]Expenditures Net of Charges'!O9</f>
        <v>-23143</v>
      </c>
      <c r="P9" s="15">
        <f>'[1]Expenditures Net of Charges'!P9</f>
        <v>23908</v>
      </c>
      <c r="Q9" s="15">
        <f>'[1]Expenditures Net of Charges'!Q9</f>
        <v>3391</v>
      </c>
      <c r="R9" s="15">
        <f>'[1]Expenditures Net of Charges'!R9</f>
        <v>1788417</v>
      </c>
      <c r="S9" s="14"/>
      <c r="T9" s="6"/>
      <c r="U9" s="6"/>
    </row>
    <row r="10" spans="1:26">
      <c r="A10" s="14" t="str">
        <f>'[1]Expenditures Net of Charges'!A10</f>
        <v>DE</v>
      </c>
      <c r="B10" s="14" t="str">
        <f>'[1]Expenditures Net of Charges'!B10</f>
        <v>Delaware</v>
      </c>
      <c r="C10" s="15">
        <f>'[1]Expenditures Net of Charges'!C10</f>
        <v>1838482</v>
      </c>
      <c r="D10" s="15">
        <f>'[1]Expenditures Net of Charges'!D10</f>
        <v>621216</v>
      </c>
      <c r="E10" s="15">
        <f>'[1]Expenditures Net of Charges'!E10</f>
        <v>439445</v>
      </c>
      <c r="F10" s="15">
        <f>'[1]Expenditures Net of Charges'!F10</f>
        <v>119050</v>
      </c>
      <c r="G10" s="15">
        <f>'[1]Expenditures Net of Charges'!G10</f>
        <v>304486</v>
      </c>
      <c r="H10" s="15">
        <f>'[1]Expenditures Net of Charges'!H10</f>
        <v>282052</v>
      </c>
      <c r="I10" s="15">
        <f>'[1]Expenditures Net of Charges'!I10</f>
        <v>31195</v>
      </c>
      <c r="J10" s="15">
        <f>'[1]Expenditures Net of Charges'!J10</f>
        <v>155239</v>
      </c>
      <c r="K10" s="15">
        <f>'[1]Expenditures Net of Charges'!K10</f>
        <v>49014</v>
      </c>
      <c r="L10" s="15">
        <f>'[1]Expenditures Net of Charges'!L10</f>
        <v>95107</v>
      </c>
      <c r="M10" s="15">
        <f>'[1]Expenditures Net of Charges'!M10</f>
        <v>48580</v>
      </c>
      <c r="N10" s="15">
        <f>'[1]Expenditures Net of Charges'!N10</f>
        <v>5580</v>
      </c>
      <c r="O10" s="15">
        <f>'[1]Expenditures Net of Charges'!O10</f>
        <v>-3793</v>
      </c>
      <c r="P10" s="15">
        <f>'[1]Expenditures Net of Charges'!P10</f>
        <v>-31768</v>
      </c>
      <c r="Q10" s="15">
        <f>'[1]Expenditures Net of Charges'!Q10</f>
        <v>0</v>
      </c>
      <c r="R10" s="15">
        <f>'[1]Expenditures Net of Charges'!R10</f>
        <v>588305</v>
      </c>
      <c r="S10" s="14"/>
      <c r="T10" s="6"/>
      <c r="U10" s="6"/>
    </row>
    <row r="11" spans="1:26">
      <c r="A11" s="14" t="str">
        <f>'[1]Expenditures Net of Charges'!A11</f>
        <v>DC</v>
      </c>
      <c r="B11" s="14" t="str">
        <f>'[1]Expenditures Net of Charges'!B11</f>
        <v>District of Columbia</v>
      </c>
      <c r="C11" s="15">
        <f>'[1]Expenditures Net of Charges'!C11</f>
        <v>2200776</v>
      </c>
      <c r="D11" s="15">
        <f>'[1]Expenditures Net of Charges'!D11</f>
        <v>142125</v>
      </c>
      <c r="E11" s="15">
        <f>'[1]Expenditures Net of Charges'!E11</f>
        <v>525480</v>
      </c>
      <c r="F11" s="15">
        <f>'[1]Expenditures Net of Charges'!F11</f>
        <v>1362209</v>
      </c>
      <c r="G11" s="15">
        <f>'[1]Expenditures Net of Charges'!G11</f>
        <v>563763</v>
      </c>
      <c r="H11" s="15">
        <f>'[1]Expenditures Net of Charges'!H11</f>
        <v>240658</v>
      </c>
      <c r="I11" s="15">
        <f>'[1]Expenditures Net of Charges'!I11</f>
        <v>211472</v>
      </c>
      <c r="J11" s="15">
        <f>'[1]Expenditures Net of Charges'!J11</f>
        <v>517153</v>
      </c>
      <c r="K11" s="15">
        <f>'[1]Expenditures Net of Charges'!K11</f>
        <v>180897</v>
      </c>
      <c r="L11" s="15">
        <f>'[1]Expenditures Net of Charges'!L11</f>
        <v>44753</v>
      </c>
      <c r="M11" s="15">
        <f>'[1]Expenditures Net of Charges'!M11</f>
        <v>230326</v>
      </c>
      <c r="N11" s="15">
        <f>'[1]Expenditures Net of Charges'!N11</f>
        <v>100059</v>
      </c>
      <c r="O11" s="15">
        <f>'[1]Expenditures Net of Charges'!O11</f>
        <v>121848</v>
      </c>
      <c r="P11" s="15">
        <f>'[1]Expenditures Net of Charges'!P11</f>
        <v>0</v>
      </c>
      <c r="Q11" s="15">
        <f>'[1]Expenditures Net of Charges'!Q11</f>
        <v>0</v>
      </c>
      <c r="R11" s="15">
        <f>'[1]Expenditures Net of Charges'!R11</f>
        <v>440064</v>
      </c>
      <c r="S11" s="14"/>
      <c r="T11" s="6"/>
      <c r="U11" s="6"/>
    </row>
    <row r="12" spans="1:26">
      <c r="A12" s="14" t="str">
        <f>'[1]Expenditures Net of Charges'!A12</f>
        <v>FL</v>
      </c>
      <c r="B12" s="14" t="str">
        <f>'[1]Expenditures Net of Charges'!B12</f>
        <v>Florida</v>
      </c>
      <c r="C12" s="15">
        <f>'[1]Expenditures Net of Charges'!C12</f>
        <v>23904413</v>
      </c>
      <c r="D12" s="15">
        <f>'[1]Expenditures Net of Charges'!D12</f>
        <v>8278871</v>
      </c>
      <c r="E12" s="15">
        <f>'[1]Expenditures Net of Charges'!E12</f>
        <v>6682978</v>
      </c>
      <c r="F12" s="15">
        <f>'[1]Expenditures Net of Charges'!F12</f>
        <v>1383345</v>
      </c>
      <c r="G12" s="15">
        <f>'[1]Expenditures Net of Charges'!G12</f>
        <v>7317993</v>
      </c>
      <c r="H12" s="15">
        <f>'[1]Expenditures Net of Charges'!H12</f>
        <v>4065514</v>
      </c>
      <c r="I12" s="15">
        <f>'[1]Expenditures Net of Charges'!I12</f>
        <v>3539686</v>
      </c>
      <c r="J12" s="15">
        <f>'[1]Expenditures Net of Charges'!J12</f>
        <v>2450035</v>
      </c>
      <c r="K12" s="15">
        <f>'[1]Expenditures Net of Charges'!K12</f>
        <v>2188962</v>
      </c>
      <c r="L12" s="15">
        <f>'[1]Expenditures Net of Charges'!L12</f>
        <v>3063999</v>
      </c>
      <c r="M12" s="15">
        <f>'[1]Expenditures Net of Charges'!M12</f>
        <v>161246</v>
      </c>
      <c r="N12" s="15">
        <f>'[1]Expenditures Net of Charges'!N12</f>
        <v>150048</v>
      </c>
      <c r="O12" s="15">
        <f>'[1]Expenditures Net of Charges'!O12</f>
        <v>-498702</v>
      </c>
      <c r="P12" s="15">
        <f>'[1]Expenditures Net of Charges'!P12</f>
        <v>-383167</v>
      </c>
      <c r="Q12" s="15">
        <f>'[1]Expenditures Net of Charges'!Q12</f>
        <v>-41299</v>
      </c>
      <c r="R12" s="15">
        <f>'[1]Expenditures Net of Charges'!R12</f>
        <v>6557459</v>
      </c>
      <c r="S12" s="14"/>
      <c r="T12" s="6"/>
      <c r="U12" s="6"/>
    </row>
    <row r="13" spans="1:26">
      <c r="A13" s="14" t="str">
        <f>'[1]Expenditures Net of Charges'!A13</f>
        <v>GA</v>
      </c>
      <c r="B13" s="14" t="str">
        <f>'[1]Expenditures Net of Charges'!B13</f>
        <v>Georgia</v>
      </c>
      <c r="C13" s="15">
        <f>'[1]Expenditures Net of Charges'!C13</f>
        <v>16817996</v>
      </c>
      <c r="D13" s="15">
        <f>'[1]Expenditures Net of Charges'!D13</f>
        <v>4590329</v>
      </c>
      <c r="E13" s="15">
        <f>'[1]Expenditures Net of Charges'!E13</f>
        <v>3063146</v>
      </c>
      <c r="F13" s="15">
        <f>'[1]Expenditures Net of Charges'!F13</f>
        <v>547604</v>
      </c>
      <c r="G13" s="15">
        <f>'[1]Expenditures Net of Charges'!G13</f>
        <v>2378974</v>
      </c>
      <c r="H13" s="15">
        <f>'[1]Expenditures Net of Charges'!H13</f>
        <v>2330927</v>
      </c>
      <c r="I13" s="15">
        <f>'[1]Expenditures Net of Charges'!I13</f>
        <v>1023580</v>
      </c>
      <c r="J13" s="15">
        <f>'[1]Expenditures Net of Charges'!J13</f>
        <v>1223315</v>
      </c>
      <c r="K13" s="15">
        <f>'[1]Expenditures Net of Charges'!K13</f>
        <v>603218</v>
      </c>
      <c r="L13" s="15">
        <f>'[1]Expenditures Net of Charges'!L13</f>
        <v>443094</v>
      </c>
      <c r="M13" s="15">
        <f>'[1]Expenditures Net of Charges'!M13</f>
        <v>68213</v>
      </c>
      <c r="N13" s="15">
        <f>'[1]Expenditures Net of Charges'!N13</f>
        <v>26000</v>
      </c>
      <c r="O13" s="15">
        <f>'[1]Expenditures Net of Charges'!O13</f>
        <v>-165389</v>
      </c>
      <c r="P13" s="15">
        <f>'[1]Expenditures Net of Charges'!P13</f>
        <v>139663</v>
      </c>
      <c r="Q13" s="15">
        <f>'[1]Expenditures Net of Charges'!Q13</f>
        <v>-65588</v>
      </c>
      <c r="R13" s="15">
        <f>'[1]Expenditures Net of Charges'!R13</f>
        <v>3353868</v>
      </c>
      <c r="S13" s="14"/>
      <c r="T13" s="6"/>
      <c r="U13" s="6"/>
    </row>
    <row r="14" spans="1:26">
      <c r="A14" s="14" t="str">
        <f>'[1]Expenditures Net of Charges'!A14</f>
        <v>HI</v>
      </c>
      <c r="B14" s="14" t="str">
        <f>'[1]Expenditures Net of Charges'!B14</f>
        <v>Hawaii</v>
      </c>
      <c r="C14" s="15">
        <f>'[1]Expenditures Net of Charges'!C14</f>
        <v>1891438</v>
      </c>
      <c r="D14" s="15">
        <f>'[1]Expenditures Net of Charges'!D14</f>
        <v>1225208</v>
      </c>
      <c r="E14" s="15">
        <f>'[1]Expenditures Net of Charges'!E14</f>
        <v>634952</v>
      </c>
      <c r="F14" s="15">
        <f>'[1]Expenditures Net of Charges'!F14</f>
        <v>587990</v>
      </c>
      <c r="G14" s="15">
        <f>'[1]Expenditures Net of Charges'!G14</f>
        <v>388551</v>
      </c>
      <c r="H14" s="15">
        <f>'[1]Expenditures Net of Charges'!H14</f>
        <v>198207</v>
      </c>
      <c r="I14" s="15">
        <f>'[1]Expenditures Net of Charges'!I14</f>
        <v>194866</v>
      </c>
      <c r="J14" s="15">
        <f>'[1]Expenditures Net of Charges'!J14</f>
        <v>185461</v>
      </c>
      <c r="K14" s="15">
        <f>'[1]Expenditures Net of Charges'!K14</f>
        <v>225244</v>
      </c>
      <c r="L14" s="15">
        <f>'[1]Expenditures Net of Charges'!L14</f>
        <v>75249</v>
      </c>
      <c r="M14" s="15">
        <f>'[1]Expenditures Net of Charges'!M14</f>
        <v>-156627</v>
      </c>
      <c r="N14" s="15">
        <f>'[1]Expenditures Net of Charges'!N14</f>
        <v>155732</v>
      </c>
      <c r="O14" s="15">
        <f>'[1]Expenditures Net of Charges'!O14</f>
        <v>-2955</v>
      </c>
      <c r="P14" s="15">
        <f>'[1]Expenditures Net of Charges'!P14</f>
        <v>0</v>
      </c>
      <c r="Q14" s="15">
        <f>'[1]Expenditures Net of Charges'!Q14</f>
        <v>0</v>
      </c>
      <c r="R14" s="15">
        <f>'[1]Expenditures Net of Charges'!R14</f>
        <v>689442</v>
      </c>
      <c r="S14" s="14"/>
      <c r="T14" s="6"/>
      <c r="U14" s="6"/>
    </row>
    <row r="15" spans="1:26">
      <c r="A15" s="14" t="str">
        <f>'[1]Expenditures Net of Charges'!A15</f>
        <v>ID</v>
      </c>
      <c r="B15" s="14" t="str">
        <f>'[1]Expenditures Net of Charges'!B15</f>
        <v>Idaho</v>
      </c>
      <c r="C15" s="15">
        <f>'[1]Expenditures Net of Charges'!C15</f>
        <v>1847277</v>
      </c>
      <c r="D15" s="15">
        <f>'[1]Expenditures Net of Charges'!D15</f>
        <v>676066</v>
      </c>
      <c r="E15" s="15">
        <f>'[1]Expenditures Net of Charges'!E15</f>
        <v>846547</v>
      </c>
      <c r="F15" s="15">
        <f>'[1]Expenditures Net of Charges'!F15</f>
        <v>13720</v>
      </c>
      <c r="G15" s="15">
        <f>'[1]Expenditures Net of Charges'!G15</f>
        <v>400205</v>
      </c>
      <c r="H15" s="15">
        <f>'[1]Expenditures Net of Charges'!H15</f>
        <v>304877</v>
      </c>
      <c r="I15" s="15">
        <f>'[1]Expenditures Net of Charges'!I15</f>
        <v>169100</v>
      </c>
      <c r="J15" s="15">
        <f>'[1]Expenditures Net of Charges'!J15</f>
        <v>105324</v>
      </c>
      <c r="K15" s="15">
        <f>'[1]Expenditures Net of Charges'!K15</f>
        <v>92113</v>
      </c>
      <c r="L15" s="15">
        <f>'[1]Expenditures Net of Charges'!L15</f>
        <v>177108</v>
      </c>
      <c r="M15" s="15">
        <f>'[1]Expenditures Net of Charges'!M15</f>
        <v>-5034</v>
      </c>
      <c r="N15" s="15">
        <f>'[1]Expenditures Net of Charges'!N15</f>
        <v>1018</v>
      </c>
      <c r="O15" s="15">
        <f>'[1]Expenditures Net of Charges'!O15</f>
        <v>27299</v>
      </c>
      <c r="P15" s="15">
        <f>'[1]Expenditures Net of Charges'!P15</f>
        <v>-11837</v>
      </c>
      <c r="Q15" s="15">
        <f>'[1]Expenditures Net of Charges'!Q15</f>
        <v>24</v>
      </c>
      <c r="R15" s="15">
        <f>'[1]Expenditures Net of Charges'!R15</f>
        <v>575922</v>
      </c>
      <c r="S15" s="14"/>
      <c r="T15" s="6"/>
      <c r="U15" s="6"/>
    </row>
    <row r="16" spans="1:26">
      <c r="A16" s="14" t="str">
        <f>'[1]Expenditures Net of Charges'!A16</f>
        <v>IL</v>
      </c>
      <c r="B16" s="14" t="str">
        <f>'[1]Expenditures Net of Charges'!B16</f>
        <v>Illinois</v>
      </c>
      <c r="C16" s="15">
        <f>'[1]Expenditures Net of Charges'!C16</f>
        <v>24584179</v>
      </c>
      <c r="D16" s="15">
        <f>'[1]Expenditures Net of Charges'!D16</f>
        <v>6297777</v>
      </c>
      <c r="E16" s="15">
        <f>'[1]Expenditures Net of Charges'!E16</f>
        <v>6470037</v>
      </c>
      <c r="F16" s="15">
        <f>'[1]Expenditures Net of Charges'!F16</f>
        <v>2531758</v>
      </c>
      <c r="G16" s="15">
        <f>'[1]Expenditures Net of Charges'!G16</f>
        <v>4604976</v>
      </c>
      <c r="H16" s="15">
        <f>'[1]Expenditures Net of Charges'!H16</f>
        <v>2062068</v>
      </c>
      <c r="I16" s="15">
        <f>'[1]Expenditures Net of Charges'!I16</f>
        <v>2267188</v>
      </c>
      <c r="J16" s="15">
        <f>'[1]Expenditures Net of Charges'!J16</f>
        <v>1964844</v>
      </c>
      <c r="K16" s="15">
        <f>'[1]Expenditures Net of Charges'!K16</f>
        <v>1687156</v>
      </c>
      <c r="L16" s="15">
        <f>'[1]Expenditures Net of Charges'!L16</f>
        <v>585562</v>
      </c>
      <c r="M16" s="15">
        <f>'[1]Expenditures Net of Charges'!M16</f>
        <v>864196</v>
      </c>
      <c r="N16" s="15">
        <f>'[1]Expenditures Net of Charges'!N16</f>
        <v>250466</v>
      </c>
      <c r="O16" s="15">
        <f>'[1]Expenditures Net of Charges'!O16</f>
        <v>-126134</v>
      </c>
      <c r="P16" s="15">
        <f>'[1]Expenditures Net of Charges'!P16</f>
        <v>89088</v>
      </c>
      <c r="Q16" s="15">
        <f>'[1]Expenditures Net of Charges'!Q16</f>
        <v>-3459</v>
      </c>
      <c r="R16" s="15">
        <f>'[1]Expenditures Net of Charges'!R16</f>
        <v>4757663</v>
      </c>
      <c r="S16" s="14"/>
      <c r="T16" s="6"/>
      <c r="U16" s="6"/>
    </row>
    <row r="17" spans="1:21">
      <c r="A17" s="14" t="str">
        <f>'[1]Expenditures Net of Charges'!A17</f>
        <v>IN</v>
      </c>
      <c r="B17" s="14" t="str">
        <f>'[1]Expenditures Net of Charges'!B17</f>
        <v>Indiana</v>
      </c>
      <c r="C17" s="15">
        <f>'[1]Expenditures Net of Charges'!C17</f>
        <v>9667774</v>
      </c>
      <c r="D17" s="15">
        <f>'[1]Expenditures Net of Charges'!D17</f>
        <v>3534095</v>
      </c>
      <c r="E17" s="15">
        <f>'[1]Expenditures Net of Charges'!E17</f>
        <v>2817317</v>
      </c>
      <c r="F17" s="15">
        <f>'[1]Expenditures Net of Charges'!F17</f>
        <v>135964</v>
      </c>
      <c r="G17" s="15">
        <f>'[1]Expenditures Net of Charges'!G17</f>
        <v>1154509</v>
      </c>
      <c r="H17" s="15">
        <f>'[1]Expenditures Net of Charges'!H17</f>
        <v>958650</v>
      </c>
      <c r="I17" s="15">
        <f>'[1]Expenditures Net of Charges'!I17</f>
        <v>675507</v>
      </c>
      <c r="J17" s="15">
        <f>'[1]Expenditures Net of Charges'!J17</f>
        <v>1058175</v>
      </c>
      <c r="K17" s="15">
        <f>'[1]Expenditures Net of Charges'!K17</f>
        <v>521512</v>
      </c>
      <c r="L17" s="15">
        <f>'[1]Expenditures Net of Charges'!L17</f>
        <v>317564</v>
      </c>
      <c r="M17" s="15">
        <f>'[1]Expenditures Net of Charges'!M17</f>
        <v>115968</v>
      </c>
      <c r="N17" s="15">
        <f>'[1]Expenditures Net of Charges'!N17</f>
        <v>106210</v>
      </c>
      <c r="O17" s="15">
        <f>'[1]Expenditures Net of Charges'!O17</f>
        <v>-118207</v>
      </c>
      <c r="P17" s="15">
        <f>'[1]Expenditures Net of Charges'!P17</f>
        <v>36417</v>
      </c>
      <c r="Q17" s="15">
        <f>'[1]Expenditures Net of Charges'!Q17</f>
        <v>154862</v>
      </c>
      <c r="R17" s="15">
        <f>'[1]Expenditures Net of Charges'!R17</f>
        <v>1903391</v>
      </c>
      <c r="S17" s="14"/>
      <c r="T17" s="6"/>
      <c r="U17" s="6"/>
    </row>
    <row r="18" spans="1:21">
      <c r="A18" s="14" t="str">
        <f>'[1]Expenditures Net of Charges'!A18</f>
        <v>IA</v>
      </c>
      <c r="B18" s="14" t="str">
        <f>'[1]Expenditures Net of Charges'!B18</f>
        <v>Iowa</v>
      </c>
      <c r="C18" s="15">
        <f>'[1]Expenditures Net of Charges'!C18</f>
        <v>5854848</v>
      </c>
      <c r="D18" s="15">
        <f>'[1]Expenditures Net of Charges'!D18</f>
        <v>2170296</v>
      </c>
      <c r="E18" s="15">
        <f>'[1]Expenditures Net of Charges'!E18</f>
        <v>2361085</v>
      </c>
      <c r="F18" s="15">
        <f>'[1]Expenditures Net of Charges'!F18</f>
        <v>87237</v>
      </c>
      <c r="G18" s="15">
        <f>'[1]Expenditures Net of Charges'!G18</f>
        <v>688761</v>
      </c>
      <c r="H18" s="15">
        <f>'[1]Expenditures Net of Charges'!H18</f>
        <v>522885</v>
      </c>
      <c r="I18" s="15">
        <f>'[1]Expenditures Net of Charges'!I18</f>
        <v>236974</v>
      </c>
      <c r="J18" s="15">
        <f>'[1]Expenditures Net of Charges'!J18</f>
        <v>226959</v>
      </c>
      <c r="K18" s="15">
        <f>'[1]Expenditures Net of Charges'!K18</f>
        <v>268889</v>
      </c>
      <c r="L18" s="15">
        <f>'[1]Expenditures Net of Charges'!L18</f>
        <v>539458</v>
      </c>
      <c r="M18" s="15">
        <f>'[1]Expenditures Net of Charges'!M18</f>
        <v>193259</v>
      </c>
      <c r="N18" s="15">
        <f>'[1]Expenditures Net of Charges'!N18</f>
        <v>12194</v>
      </c>
      <c r="O18" s="15">
        <f>'[1]Expenditures Net of Charges'!O18</f>
        <v>27113</v>
      </c>
      <c r="P18" s="15">
        <f>'[1]Expenditures Net of Charges'!P18</f>
        <v>-3494</v>
      </c>
      <c r="Q18" s="15">
        <f>'[1]Expenditures Net of Charges'!Q18</f>
        <v>-1470</v>
      </c>
      <c r="R18" s="15">
        <f>'[1]Expenditures Net of Charges'!R18</f>
        <v>1024949</v>
      </c>
      <c r="S18" s="14"/>
      <c r="T18" s="6"/>
      <c r="U18" s="6"/>
    </row>
    <row r="19" spans="1:21">
      <c r="A19" s="14" t="str">
        <f>'[1]Expenditures Net of Charges'!A19</f>
        <v>KS</v>
      </c>
      <c r="B19" s="14" t="str">
        <f>'[1]Expenditures Net of Charges'!B19</f>
        <v>Kansas</v>
      </c>
      <c r="C19" s="15">
        <f>'[1]Expenditures Net of Charges'!C19</f>
        <v>5040328</v>
      </c>
      <c r="D19" s="15">
        <f>'[1]Expenditures Net of Charges'!D19</f>
        <v>1997673</v>
      </c>
      <c r="E19" s="15">
        <f>'[1]Expenditures Net of Charges'!E19</f>
        <v>1713965</v>
      </c>
      <c r="F19" s="15">
        <f>'[1]Expenditures Net of Charges'!F19</f>
        <v>40575</v>
      </c>
      <c r="G19" s="15">
        <f>'[1]Expenditures Net of Charges'!G19</f>
        <v>738489</v>
      </c>
      <c r="H19" s="15">
        <f>'[1]Expenditures Net of Charges'!H19</f>
        <v>480617</v>
      </c>
      <c r="I19" s="15">
        <f>'[1]Expenditures Net of Charges'!I19</f>
        <v>294485</v>
      </c>
      <c r="J19" s="15">
        <f>'[1]Expenditures Net of Charges'!J19</f>
        <v>234666</v>
      </c>
      <c r="K19" s="15">
        <f>'[1]Expenditures Net of Charges'!K19</f>
        <v>227314</v>
      </c>
      <c r="L19" s="15">
        <f>'[1]Expenditures Net of Charges'!L19</f>
        <v>242469</v>
      </c>
      <c r="M19" s="15">
        <f>'[1]Expenditures Net of Charges'!M19</f>
        <v>-40053</v>
      </c>
      <c r="N19" s="15">
        <f>'[1]Expenditures Net of Charges'!N19</f>
        <v>-3454</v>
      </c>
      <c r="O19" s="15">
        <f>'[1]Expenditures Net of Charges'!O19</f>
        <v>-53540</v>
      </c>
      <c r="P19" s="15">
        <f>'[1]Expenditures Net of Charges'!P19</f>
        <v>-76438</v>
      </c>
      <c r="Q19" s="15">
        <f>'[1]Expenditures Net of Charges'!Q19</f>
        <v>-9269</v>
      </c>
      <c r="R19" s="15">
        <f>'[1]Expenditures Net of Charges'!R19</f>
        <v>1107374</v>
      </c>
      <c r="S19" s="14"/>
      <c r="T19" s="6"/>
      <c r="U19" s="6"/>
    </row>
    <row r="20" spans="1:21">
      <c r="A20" s="14" t="str">
        <f>'[1]Expenditures Net of Charges'!A20</f>
        <v>KY</v>
      </c>
      <c r="B20" s="14" t="str">
        <f>'[1]Expenditures Net of Charges'!B20</f>
        <v>Kentucky</v>
      </c>
      <c r="C20" s="15">
        <f>'[1]Expenditures Net of Charges'!C20</f>
        <v>6920078</v>
      </c>
      <c r="D20" s="15">
        <f>'[1]Expenditures Net of Charges'!D20</f>
        <v>3149683</v>
      </c>
      <c r="E20" s="15">
        <f>'[1]Expenditures Net of Charges'!E20</f>
        <v>2484353</v>
      </c>
      <c r="F20" s="15">
        <f>'[1]Expenditures Net of Charges'!F20</f>
        <v>120180</v>
      </c>
      <c r="G20" s="15">
        <f>'[1]Expenditures Net of Charges'!G20</f>
        <v>679586</v>
      </c>
      <c r="H20" s="15">
        <f>'[1]Expenditures Net of Charges'!H20</f>
        <v>738949</v>
      </c>
      <c r="I20" s="15">
        <f>'[1]Expenditures Net of Charges'!I20</f>
        <v>414942</v>
      </c>
      <c r="J20" s="15">
        <f>'[1]Expenditures Net of Charges'!J20</f>
        <v>412943</v>
      </c>
      <c r="K20" s="15">
        <f>'[1]Expenditures Net of Charges'!K20</f>
        <v>164091</v>
      </c>
      <c r="L20" s="15">
        <f>'[1]Expenditures Net of Charges'!L20</f>
        <v>296609</v>
      </c>
      <c r="M20" s="15">
        <f>'[1]Expenditures Net of Charges'!M20</f>
        <v>240195</v>
      </c>
      <c r="N20" s="15">
        <f>'[1]Expenditures Net of Charges'!N20</f>
        <v>80483</v>
      </c>
      <c r="O20" s="15">
        <f>'[1]Expenditures Net of Charges'!O20</f>
        <v>254760</v>
      </c>
      <c r="P20" s="15">
        <f>'[1]Expenditures Net of Charges'!P20</f>
        <v>-15918</v>
      </c>
      <c r="Q20" s="15">
        <f>'[1]Expenditures Net of Charges'!Q20</f>
        <v>-40699</v>
      </c>
      <c r="R20" s="15">
        <f>'[1]Expenditures Net of Charges'!R20</f>
        <v>1460155</v>
      </c>
      <c r="S20" s="14"/>
      <c r="T20" s="6"/>
      <c r="U20" s="6"/>
    </row>
    <row r="21" spans="1:21">
      <c r="A21" s="14" t="str">
        <f>'[1]Expenditures Net of Charges'!A21</f>
        <v>LA</v>
      </c>
      <c r="B21" s="14" t="str">
        <f>'[1]Expenditures Net of Charges'!B21</f>
        <v>Louisiana</v>
      </c>
      <c r="C21" s="15">
        <f>'[1]Expenditures Net of Charges'!C21</f>
        <v>8718725</v>
      </c>
      <c r="D21" s="15">
        <f>'[1]Expenditures Net of Charges'!D21</f>
        <v>2324803</v>
      </c>
      <c r="E21" s="15">
        <f>'[1]Expenditures Net of Charges'!E21</f>
        <v>2714945</v>
      </c>
      <c r="F21" s="15">
        <f>'[1]Expenditures Net of Charges'!F21</f>
        <v>188454</v>
      </c>
      <c r="G21" s="15">
        <f>'[1]Expenditures Net of Charges'!G21</f>
        <v>1552150</v>
      </c>
      <c r="H21" s="15">
        <f>'[1]Expenditures Net of Charges'!H21</f>
        <v>1329243</v>
      </c>
      <c r="I21" s="15">
        <f>'[1]Expenditures Net of Charges'!I21</f>
        <v>650734</v>
      </c>
      <c r="J21" s="15">
        <f>'[1]Expenditures Net of Charges'!J21</f>
        <v>1436066</v>
      </c>
      <c r="K21" s="15">
        <f>'[1]Expenditures Net of Charges'!K21</f>
        <v>561844</v>
      </c>
      <c r="L21" s="15">
        <f>'[1]Expenditures Net of Charges'!L21</f>
        <v>917025</v>
      </c>
      <c r="M21" s="15">
        <f>'[1]Expenditures Net of Charges'!M21</f>
        <v>486179</v>
      </c>
      <c r="N21" s="15">
        <f>'[1]Expenditures Net of Charges'!N21</f>
        <v>149474</v>
      </c>
      <c r="O21" s="15">
        <f>'[1]Expenditures Net of Charges'!O21</f>
        <v>61224</v>
      </c>
      <c r="P21" s="15">
        <f>'[1]Expenditures Net of Charges'!P21</f>
        <v>-89585</v>
      </c>
      <c r="Q21" s="15">
        <f>'[1]Expenditures Net of Charges'!Q21</f>
        <v>-31391</v>
      </c>
      <c r="R21" s="15">
        <f>'[1]Expenditures Net of Charges'!R21</f>
        <v>2129864</v>
      </c>
      <c r="S21" s="14"/>
      <c r="T21" s="6"/>
      <c r="U21" s="6"/>
    </row>
    <row r="22" spans="1:21">
      <c r="A22" s="14" t="str">
        <f>'[1]Expenditures Net of Charges'!A22</f>
        <v>ME</v>
      </c>
      <c r="B22" s="14" t="str">
        <f>'[1]Expenditures Net of Charges'!B22</f>
        <v>Maine</v>
      </c>
      <c r="C22" s="15">
        <f>'[1]Expenditures Net of Charges'!C22</f>
        <v>2335878</v>
      </c>
      <c r="D22" s="15">
        <f>'[1]Expenditures Net of Charges'!D22</f>
        <v>564158</v>
      </c>
      <c r="E22" s="15">
        <f>'[1]Expenditures Net of Charges'!E22</f>
        <v>771821</v>
      </c>
      <c r="F22" s="15">
        <f>'[1]Expenditures Net of Charges'!F22</f>
        <v>12932</v>
      </c>
      <c r="G22" s="15">
        <f>'[1]Expenditures Net of Charges'!G22</f>
        <v>245875</v>
      </c>
      <c r="H22" s="15">
        <f>'[1]Expenditures Net of Charges'!H22</f>
        <v>193735</v>
      </c>
      <c r="I22" s="15">
        <f>'[1]Expenditures Net of Charges'!I22</f>
        <v>137184</v>
      </c>
      <c r="J22" s="15">
        <f>'[1]Expenditures Net of Charges'!J22</f>
        <v>304506</v>
      </c>
      <c r="K22" s="15">
        <f>'[1]Expenditures Net of Charges'!K22</f>
        <v>98661</v>
      </c>
      <c r="L22" s="15">
        <f>'[1]Expenditures Net of Charges'!L22</f>
        <v>157681</v>
      </c>
      <c r="M22" s="15">
        <f>'[1]Expenditures Net of Charges'!M22</f>
        <v>27819</v>
      </c>
      <c r="N22" s="15">
        <f>'[1]Expenditures Net of Charges'!N22</f>
        <v>51078</v>
      </c>
      <c r="O22" s="15">
        <f>'[1]Expenditures Net of Charges'!O22</f>
        <v>10802</v>
      </c>
      <c r="P22" s="15">
        <f>'[1]Expenditures Net of Charges'!P22</f>
        <v>-344</v>
      </c>
      <c r="Q22" s="15">
        <f>'[1]Expenditures Net of Charges'!Q22</f>
        <v>0</v>
      </c>
      <c r="R22" s="15">
        <f>'[1]Expenditures Net of Charges'!R22</f>
        <v>499640</v>
      </c>
      <c r="S22" s="14"/>
      <c r="T22" s="6"/>
      <c r="U22" s="6"/>
    </row>
    <row r="23" spans="1:21">
      <c r="A23" s="14" t="str">
        <f>'[1]Expenditures Net of Charges'!A23</f>
        <v>MD</v>
      </c>
      <c r="B23" s="14" t="str">
        <f>'[1]Expenditures Net of Charges'!B23</f>
        <v>Maryland</v>
      </c>
      <c r="C23" s="15">
        <f>'[1]Expenditures Net of Charges'!C23</f>
        <v>11947759</v>
      </c>
      <c r="D23" s="15">
        <f>'[1]Expenditures Net of Charges'!D23</f>
        <v>4073179</v>
      </c>
      <c r="E23" s="15">
        <f>'[1]Expenditures Net of Charges'!E23</f>
        <v>4601683</v>
      </c>
      <c r="F23" s="15">
        <f>'[1]Expenditures Net of Charges'!F23</f>
        <v>1014365</v>
      </c>
      <c r="G23" s="15">
        <f>'[1]Expenditures Net of Charges'!G23</f>
        <v>2123384</v>
      </c>
      <c r="H23" s="15">
        <f>'[1]Expenditures Net of Charges'!H23</f>
        <v>1749707</v>
      </c>
      <c r="I23" s="15">
        <f>'[1]Expenditures Net of Charges'!I23</f>
        <v>890714</v>
      </c>
      <c r="J23" s="15">
        <f>'[1]Expenditures Net of Charges'!J23</f>
        <v>1212078</v>
      </c>
      <c r="K23" s="15">
        <f>'[1]Expenditures Net of Charges'!K23</f>
        <v>670491</v>
      </c>
      <c r="L23" s="15">
        <f>'[1]Expenditures Net of Charges'!L23</f>
        <v>494841</v>
      </c>
      <c r="M23" s="15">
        <f>'[1]Expenditures Net of Charges'!M23</f>
        <v>104897</v>
      </c>
      <c r="N23" s="15">
        <f>'[1]Expenditures Net of Charges'!N23</f>
        <v>227848</v>
      </c>
      <c r="O23" s="15">
        <f>'[1]Expenditures Net of Charges'!O23</f>
        <v>219513</v>
      </c>
      <c r="P23" s="15">
        <f>'[1]Expenditures Net of Charges'!P23</f>
        <v>9847</v>
      </c>
      <c r="Q23" s="15">
        <f>'[1]Expenditures Net of Charges'!Q23</f>
        <v>0</v>
      </c>
      <c r="R23" s="15">
        <f>'[1]Expenditures Net of Charges'!R23</f>
        <v>2727900</v>
      </c>
      <c r="S23" s="14"/>
      <c r="T23" s="6"/>
      <c r="U23" s="6"/>
    </row>
    <row r="24" spans="1:21">
      <c r="A24" s="14" t="str">
        <f>'[1]Expenditures Net of Charges'!A24</f>
        <v>MA</v>
      </c>
      <c r="B24" s="14" t="str">
        <f>'[1]Expenditures Net of Charges'!B24</f>
        <v>Massachusetts</v>
      </c>
      <c r="C24" s="15">
        <f>'[1]Expenditures Net of Charges'!C24</f>
        <v>14407193</v>
      </c>
      <c r="D24" s="15">
        <f>'[1]Expenditures Net of Charges'!D24</f>
        <v>3127354</v>
      </c>
      <c r="E24" s="15">
        <f>'[1]Expenditures Net of Charges'!E24</f>
        <v>2102053</v>
      </c>
      <c r="F24" s="15">
        <f>'[1]Expenditures Net of Charges'!F24</f>
        <v>1558608</v>
      </c>
      <c r="G24" s="15">
        <f>'[1]Expenditures Net of Charges'!G24</f>
        <v>2136398</v>
      </c>
      <c r="H24" s="15">
        <f>'[1]Expenditures Net of Charges'!H24</f>
        <v>1056190</v>
      </c>
      <c r="I24" s="15">
        <f>'[1]Expenditures Net of Charges'!I24</f>
        <v>1074996</v>
      </c>
      <c r="J24" s="15">
        <f>'[1]Expenditures Net of Charges'!J24</f>
        <v>2581039</v>
      </c>
      <c r="K24" s="15">
        <f>'[1]Expenditures Net of Charges'!K24</f>
        <v>256047</v>
      </c>
      <c r="L24" s="15">
        <f>'[1]Expenditures Net of Charges'!L24</f>
        <v>270255</v>
      </c>
      <c r="M24" s="15">
        <f>'[1]Expenditures Net of Charges'!M24</f>
        <v>-404015</v>
      </c>
      <c r="N24" s="15">
        <f>'[1]Expenditures Net of Charges'!N24</f>
        <v>265838</v>
      </c>
      <c r="O24" s="15">
        <f>'[1]Expenditures Net of Charges'!O24</f>
        <v>-235314</v>
      </c>
      <c r="P24" s="15">
        <f>'[1]Expenditures Net of Charges'!P24</f>
        <v>-156500</v>
      </c>
      <c r="Q24" s="15">
        <f>'[1]Expenditures Net of Charges'!Q24</f>
        <v>-2708</v>
      </c>
      <c r="R24" s="15">
        <f>'[1]Expenditures Net of Charges'!R24</f>
        <v>2554585</v>
      </c>
      <c r="S24" s="14"/>
      <c r="T24" s="6"/>
      <c r="U24" s="6"/>
    </row>
    <row r="25" spans="1:21">
      <c r="A25" s="14" t="str">
        <f>'[1]Expenditures Net of Charges'!A25</f>
        <v>MI</v>
      </c>
      <c r="B25" s="14" t="str">
        <f>'[1]Expenditures Net of Charges'!B25</f>
        <v>Michigan</v>
      </c>
      <c r="C25" s="15">
        <f>'[1]Expenditures Net of Charges'!C25</f>
        <v>16657455</v>
      </c>
      <c r="D25" s="15">
        <f>'[1]Expenditures Net of Charges'!D25</f>
        <v>6709549</v>
      </c>
      <c r="E25" s="15">
        <f>'[1]Expenditures Net of Charges'!E25</f>
        <v>3164736</v>
      </c>
      <c r="F25" s="15">
        <f>'[1]Expenditures Net of Charges'!F25</f>
        <v>526953</v>
      </c>
      <c r="G25" s="15">
        <f>'[1]Expenditures Net of Charges'!G25</f>
        <v>2340459</v>
      </c>
      <c r="H25" s="15">
        <f>'[1]Expenditures Net of Charges'!H25</f>
        <v>2245657</v>
      </c>
      <c r="I25" s="15">
        <f>'[1]Expenditures Net of Charges'!I25</f>
        <v>946508</v>
      </c>
      <c r="J25" s="15">
        <f>'[1]Expenditures Net of Charges'!J25</f>
        <v>1279152</v>
      </c>
      <c r="K25" s="15">
        <f>'[1]Expenditures Net of Charges'!K25</f>
        <v>570339</v>
      </c>
      <c r="L25" s="15">
        <f>'[1]Expenditures Net of Charges'!L25</f>
        <v>335926</v>
      </c>
      <c r="M25" s="15">
        <f>'[1]Expenditures Net of Charges'!M25</f>
        <v>-1552</v>
      </c>
      <c r="N25" s="15">
        <f>'[1]Expenditures Net of Charges'!N25</f>
        <v>205587</v>
      </c>
      <c r="O25" s="15">
        <f>'[1]Expenditures Net of Charges'!O25</f>
        <v>-95140</v>
      </c>
      <c r="P25" s="15">
        <f>'[1]Expenditures Net of Charges'!P25</f>
        <v>40681</v>
      </c>
      <c r="Q25" s="15">
        <f>'[1]Expenditures Net of Charges'!Q25</f>
        <v>0</v>
      </c>
      <c r="R25" s="15">
        <f>'[1]Expenditures Net of Charges'!R25</f>
        <v>2845482</v>
      </c>
      <c r="S25" s="14"/>
      <c r="T25" s="6"/>
      <c r="U25" s="6"/>
    </row>
    <row r="26" spans="1:21">
      <c r="A26" s="14" t="str">
        <f>'[1]Expenditures Net of Charges'!A26</f>
        <v>MN</v>
      </c>
      <c r="B26" s="14" t="str">
        <f>'[1]Expenditures Net of Charges'!B26</f>
        <v>Minnesota</v>
      </c>
      <c r="C26" s="15">
        <f>'[1]Expenditures Net of Charges'!C26</f>
        <v>9881766</v>
      </c>
      <c r="D26" s="15">
        <f>'[1]Expenditures Net of Charges'!D26</f>
        <v>3100350</v>
      </c>
      <c r="E26" s="15">
        <f>'[1]Expenditures Net of Charges'!E26</f>
        <v>3557279</v>
      </c>
      <c r="F26" s="15">
        <f>'[1]Expenditures Net of Charges'!F26</f>
        <v>289411</v>
      </c>
      <c r="G26" s="15">
        <f>'[1]Expenditures Net of Charges'!G26</f>
        <v>1635734</v>
      </c>
      <c r="H26" s="15">
        <f>'[1]Expenditures Net of Charges'!H26</f>
        <v>863920</v>
      </c>
      <c r="I26" s="15">
        <f>'[1]Expenditures Net of Charges'!I26</f>
        <v>411774</v>
      </c>
      <c r="J26" s="15">
        <f>'[1]Expenditures Net of Charges'!J26</f>
        <v>725054</v>
      </c>
      <c r="K26" s="15">
        <f>'[1]Expenditures Net of Charges'!K26</f>
        <v>737812</v>
      </c>
      <c r="L26" s="15">
        <f>'[1]Expenditures Net of Charges'!L26</f>
        <v>638890</v>
      </c>
      <c r="M26" s="15">
        <f>'[1]Expenditures Net of Charges'!M26</f>
        <v>30939</v>
      </c>
      <c r="N26" s="15">
        <f>'[1]Expenditures Net of Charges'!N26</f>
        <v>77953</v>
      </c>
      <c r="O26" s="15">
        <f>'[1]Expenditures Net of Charges'!O26</f>
        <v>58884</v>
      </c>
      <c r="P26" s="15">
        <f>'[1]Expenditures Net of Charges'!P26</f>
        <v>-124876</v>
      </c>
      <c r="Q26" s="15">
        <f>'[1]Expenditures Net of Charges'!Q26</f>
        <v>-12208</v>
      </c>
      <c r="R26" s="15">
        <f>'[1]Expenditures Net of Charges'!R26</f>
        <v>2089381</v>
      </c>
      <c r="S26" s="14"/>
      <c r="T26" s="6"/>
      <c r="U26" s="6"/>
    </row>
    <row r="27" spans="1:21">
      <c r="A27" s="14" t="str">
        <f>'[1]Expenditures Net of Charges'!A27</f>
        <v>MS</v>
      </c>
      <c r="B27" s="14" t="str">
        <f>'[1]Expenditures Net of Charges'!B27</f>
        <v>Mississippi</v>
      </c>
      <c r="C27" s="15">
        <f>'[1]Expenditures Net of Charges'!C27</f>
        <v>4215203</v>
      </c>
      <c r="D27" s="15">
        <f>'[1]Expenditures Net of Charges'!D27</f>
        <v>1938235</v>
      </c>
      <c r="E27" s="15">
        <f>'[1]Expenditures Net of Charges'!E27</f>
        <v>1733363</v>
      </c>
      <c r="F27" s="15">
        <f>'[1]Expenditures Net of Charges'!F27</f>
        <v>15035</v>
      </c>
      <c r="G27" s="15">
        <f>'[1]Expenditures Net of Charges'!G27</f>
        <v>661915</v>
      </c>
      <c r="H27" s="15">
        <f>'[1]Expenditures Net of Charges'!H27</f>
        <v>558273</v>
      </c>
      <c r="I27" s="15">
        <f>'[1]Expenditures Net of Charges'!I27</f>
        <v>260001</v>
      </c>
      <c r="J27" s="15">
        <f>'[1]Expenditures Net of Charges'!J27</f>
        <v>297025</v>
      </c>
      <c r="K27" s="15">
        <f>'[1]Expenditures Net of Charges'!K27</f>
        <v>223037</v>
      </c>
      <c r="L27" s="15">
        <f>'[1]Expenditures Net of Charges'!L27</f>
        <v>256896</v>
      </c>
      <c r="M27" s="15">
        <f>'[1]Expenditures Net of Charges'!M27</f>
        <v>184688</v>
      </c>
      <c r="N27" s="15">
        <f>'[1]Expenditures Net of Charges'!N27</f>
        <v>42461</v>
      </c>
      <c r="O27" s="15">
        <f>'[1]Expenditures Net of Charges'!O27</f>
        <v>20387</v>
      </c>
      <c r="P27" s="15">
        <f>'[1]Expenditures Net of Charges'!P27</f>
        <v>-27725</v>
      </c>
      <c r="Q27" s="15">
        <f>'[1]Expenditures Net of Charges'!Q27</f>
        <v>-17357</v>
      </c>
      <c r="R27" s="15">
        <f>'[1]Expenditures Net of Charges'!R27</f>
        <v>1003451</v>
      </c>
      <c r="S27" s="14"/>
      <c r="T27" s="6"/>
      <c r="U27" s="6"/>
    </row>
    <row r="28" spans="1:21">
      <c r="A28" s="14" t="str">
        <f>'[1]Expenditures Net of Charges'!A28</f>
        <v>MO</v>
      </c>
      <c r="B28" s="14" t="str">
        <f>'[1]Expenditures Net of Charges'!B28</f>
        <v>Missouri</v>
      </c>
      <c r="C28" s="15">
        <f>'[1]Expenditures Net of Charges'!C28</f>
        <v>9259412</v>
      </c>
      <c r="D28" s="15">
        <f>'[1]Expenditures Net of Charges'!D28</f>
        <v>2493507</v>
      </c>
      <c r="E28" s="15">
        <f>'[1]Expenditures Net of Charges'!E28</f>
        <v>2910020</v>
      </c>
      <c r="F28" s="15">
        <f>'[1]Expenditures Net of Charges'!F28</f>
        <v>348088</v>
      </c>
      <c r="G28" s="15">
        <f>'[1]Expenditures Net of Charges'!G28</f>
        <v>1691859</v>
      </c>
      <c r="H28" s="15">
        <f>'[1]Expenditures Net of Charges'!H28</f>
        <v>862170</v>
      </c>
      <c r="I28" s="15">
        <f>'[1]Expenditures Net of Charges'!I28</f>
        <v>786008</v>
      </c>
      <c r="J28" s="15">
        <f>'[1]Expenditures Net of Charges'!J28</f>
        <v>595800</v>
      </c>
      <c r="K28" s="15">
        <f>'[1]Expenditures Net of Charges'!K28</f>
        <v>499117</v>
      </c>
      <c r="L28" s="15">
        <f>'[1]Expenditures Net of Charges'!L28</f>
        <v>384646</v>
      </c>
      <c r="M28" s="15">
        <f>'[1]Expenditures Net of Charges'!M28</f>
        <v>148076</v>
      </c>
      <c r="N28" s="15">
        <f>'[1]Expenditures Net of Charges'!N28</f>
        <v>46911</v>
      </c>
      <c r="O28" s="15">
        <f>'[1]Expenditures Net of Charges'!O28</f>
        <v>-73498</v>
      </c>
      <c r="P28" s="15">
        <f>'[1]Expenditures Net of Charges'!P28</f>
        <v>51935</v>
      </c>
      <c r="Q28" s="15">
        <f>'[1]Expenditures Net of Charges'!Q28</f>
        <v>2142</v>
      </c>
      <c r="R28" s="15">
        <f>'[1]Expenditures Net of Charges'!R28</f>
        <v>1501085</v>
      </c>
      <c r="S28" s="14"/>
      <c r="T28" s="6"/>
      <c r="U28" s="6"/>
    </row>
    <row r="29" spans="1:21">
      <c r="A29" s="14" t="str">
        <f>'[1]Expenditures Net of Charges'!A29</f>
        <v>MT</v>
      </c>
      <c r="B29" s="14" t="str">
        <f>'[1]Expenditures Net of Charges'!B29</f>
        <v>Montana</v>
      </c>
      <c r="C29" s="15">
        <f>'[1]Expenditures Net of Charges'!C29</f>
        <v>1581080</v>
      </c>
      <c r="D29" s="15">
        <f>'[1]Expenditures Net of Charges'!D29</f>
        <v>469730</v>
      </c>
      <c r="E29" s="15">
        <f>'[1]Expenditures Net of Charges'!E29</f>
        <v>1036312</v>
      </c>
      <c r="F29" s="15">
        <f>'[1]Expenditures Net of Charges'!F29</f>
        <v>31911</v>
      </c>
      <c r="G29" s="15">
        <f>'[1]Expenditures Net of Charges'!G29</f>
        <v>275343</v>
      </c>
      <c r="H29" s="15">
        <f>'[1]Expenditures Net of Charges'!H29</f>
        <v>237556</v>
      </c>
      <c r="I29" s="15">
        <f>'[1]Expenditures Net of Charges'!I29</f>
        <v>94245</v>
      </c>
      <c r="J29" s="15">
        <f>'[1]Expenditures Net of Charges'!J29</f>
        <v>103973</v>
      </c>
      <c r="K29" s="15">
        <f>'[1]Expenditures Net of Charges'!K29</f>
        <v>56132</v>
      </c>
      <c r="L29" s="15">
        <f>'[1]Expenditures Net of Charges'!L29</f>
        <v>247871</v>
      </c>
      <c r="M29" s="15">
        <f>'[1]Expenditures Net of Charges'!M29</f>
        <v>25865</v>
      </c>
      <c r="N29" s="15">
        <f>'[1]Expenditures Net of Charges'!N29</f>
        <v>19756</v>
      </c>
      <c r="O29" s="15">
        <f>'[1]Expenditures Net of Charges'!O29</f>
        <v>28857</v>
      </c>
      <c r="P29" s="15">
        <f>'[1]Expenditures Net of Charges'!P29</f>
        <v>315</v>
      </c>
      <c r="Q29" s="15">
        <f>'[1]Expenditures Net of Charges'!Q29</f>
        <v>0</v>
      </c>
      <c r="R29" s="15">
        <f>'[1]Expenditures Net of Charges'!R29</f>
        <v>536191</v>
      </c>
      <c r="S29" s="14"/>
      <c r="T29" s="6"/>
      <c r="U29" s="6"/>
    </row>
    <row r="30" spans="1:21">
      <c r="A30" s="14" t="str">
        <f>'[1]Expenditures Net of Charges'!A30</f>
        <v>NE</v>
      </c>
      <c r="B30" s="14" t="str">
        <f>'[1]Expenditures Net of Charges'!B30</f>
        <v>Nebraska</v>
      </c>
      <c r="C30" s="15">
        <f>'[1]Expenditures Net of Charges'!C30</f>
        <v>3693853</v>
      </c>
      <c r="D30" s="15">
        <f>'[1]Expenditures Net of Charges'!D30</f>
        <v>1337784</v>
      </c>
      <c r="E30" s="15">
        <f>'[1]Expenditures Net of Charges'!E30</f>
        <v>1178384</v>
      </c>
      <c r="F30" s="15">
        <f>'[1]Expenditures Net of Charges'!F30</f>
        <v>34259</v>
      </c>
      <c r="G30" s="15">
        <f>'[1]Expenditures Net of Charges'!G30</f>
        <v>404442</v>
      </c>
      <c r="H30" s="15">
        <f>'[1]Expenditures Net of Charges'!H30</f>
        <v>361679</v>
      </c>
      <c r="I30" s="15">
        <f>'[1]Expenditures Net of Charges'!I30</f>
        <v>189843</v>
      </c>
      <c r="J30" s="15">
        <f>'[1]Expenditures Net of Charges'!J30</f>
        <v>149313</v>
      </c>
      <c r="K30" s="15">
        <f>'[1]Expenditures Net of Charges'!K30</f>
        <v>177952</v>
      </c>
      <c r="L30" s="15">
        <f>'[1]Expenditures Net of Charges'!L30</f>
        <v>292114</v>
      </c>
      <c r="M30" s="15">
        <f>'[1]Expenditures Net of Charges'!M30</f>
        <v>41355</v>
      </c>
      <c r="N30" s="15">
        <f>'[1]Expenditures Net of Charges'!N30</f>
        <v>33574</v>
      </c>
      <c r="O30" s="15">
        <f>'[1]Expenditures Net of Charges'!O30</f>
        <v>-5446</v>
      </c>
      <c r="P30" s="15">
        <f>'[1]Expenditures Net of Charges'!P30</f>
        <v>-167532</v>
      </c>
      <c r="Q30" s="15">
        <f>'[1]Expenditures Net of Charges'!Q30</f>
        <v>18005</v>
      </c>
      <c r="R30" s="15">
        <f>'[1]Expenditures Net of Charges'!R30</f>
        <v>577548</v>
      </c>
      <c r="S30" s="14"/>
      <c r="T30" s="6"/>
      <c r="U30" s="6"/>
    </row>
    <row r="31" spans="1:21">
      <c r="A31" s="14" t="str">
        <f>'[1]Expenditures Net of Charges'!A31</f>
        <v>NV</v>
      </c>
      <c r="B31" s="14" t="str">
        <f>'[1]Expenditures Net of Charges'!B31</f>
        <v>Nevada</v>
      </c>
      <c r="C31" s="15">
        <f>'[1]Expenditures Net of Charges'!C31</f>
        <v>3862457</v>
      </c>
      <c r="D31" s="15">
        <f>'[1]Expenditures Net of Charges'!D31</f>
        <v>994231</v>
      </c>
      <c r="E31" s="15">
        <f>'[1]Expenditures Net of Charges'!E31</f>
        <v>1667856</v>
      </c>
      <c r="F31" s="15">
        <f>'[1]Expenditures Net of Charges'!F31</f>
        <v>269586</v>
      </c>
      <c r="G31" s="15">
        <f>'[1]Expenditures Net of Charges'!G31</f>
        <v>1098930</v>
      </c>
      <c r="H31" s="15">
        <f>'[1]Expenditures Net of Charges'!H31</f>
        <v>704917</v>
      </c>
      <c r="I31" s="15">
        <f>'[1]Expenditures Net of Charges'!I31</f>
        <v>512282</v>
      </c>
      <c r="J31" s="15">
        <f>'[1]Expenditures Net of Charges'!J31</f>
        <v>148560</v>
      </c>
      <c r="K31" s="15">
        <f>'[1]Expenditures Net of Charges'!K31</f>
        <v>473642</v>
      </c>
      <c r="L31" s="15">
        <f>'[1]Expenditures Net of Charges'!L31</f>
        <v>334494</v>
      </c>
      <c r="M31" s="15">
        <f>'[1]Expenditures Net of Charges'!M31</f>
        <v>-35047</v>
      </c>
      <c r="N31" s="15">
        <f>'[1]Expenditures Net of Charges'!N31</f>
        <v>-16807</v>
      </c>
      <c r="O31" s="15">
        <f>'[1]Expenditures Net of Charges'!O31</f>
        <v>35435</v>
      </c>
      <c r="P31" s="15">
        <f>'[1]Expenditures Net of Charges'!P31</f>
        <v>-12481</v>
      </c>
      <c r="Q31" s="15">
        <f>'[1]Expenditures Net of Charges'!Q31</f>
        <v>0</v>
      </c>
      <c r="R31" s="15">
        <f>'[1]Expenditures Net of Charges'!R31</f>
        <v>1221274</v>
      </c>
      <c r="S31" s="14"/>
      <c r="T31" s="6"/>
      <c r="U31" s="6"/>
    </row>
    <row r="32" spans="1:21">
      <c r="A32" s="14" t="str">
        <f>'[1]Expenditures Net of Charges'!A32</f>
        <v>NH</v>
      </c>
      <c r="B32" s="14" t="str">
        <f>'[1]Expenditures Net of Charges'!B32</f>
        <v>New Hampshire</v>
      </c>
      <c r="C32" s="15">
        <f>'[1]Expenditures Net of Charges'!C32</f>
        <v>2754045</v>
      </c>
      <c r="D32" s="15">
        <f>'[1]Expenditures Net of Charges'!D32</f>
        <v>455397</v>
      </c>
      <c r="E32" s="15">
        <f>'[1]Expenditures Net of Charges'!E32</f>
        <v>590757</v>
      </c>
      <c r="F32" s="15">
        <f>'[1]Expenditures Net of Charges'!F32</f>
        <v>10551</v>
      </c>
      <c r="G32" s="15">
        <f>'[1]Expenditures Net of Charges'!G32</f>
        <v>352167</v>
      </c>
      <c r="H32" s="15">
        <f>'[1]Expenditures Net of Charges'!H32</f>
        <v>182525</v>
      </c>
      <c r="I32" s="15">
        <f>'[1]Expenditures Net of Charges'!I32</f>
        <v>201424</v>
      </c>
      <c r="J32" s="15">
        <f>'[1]Expenditures Net of Charges'!J32</f>
        <v>179712</v>
      </c>
      <c r="K32" s="15">
        <f>'[1]Expenditures Net of Charges'!K32</f>
        <v>46672</v>
      </c>
      <c r="L32" s="15">
        <f>'[1]Expenditures Net of Charges'!L32</f>
        <v>62353</v>
      </c>
      <c r="M32" s="15">
        <f>'[1]Expenditures Net of Charges'!M32</f>
        <v>11977</v>
      </c>
      <c r="N32" s="15">
        <f>'[1]Expenditures Net of Charges'!N32</f>
        <v>83882</v>
      </c>
      <c r="O32" s="15">
        <f>'[1]Expenditures Net of Charges'!O32</f>
        <v>-2544</v>
      </c>
      <c r="P32" s="15">
        <f>'[1]Expenditures Net of Charges'!P32</f>
        <v>-1329</v>
      </c>
      <c r="Q32" s="15">
        <f>'[1]Expenditures Net of Charges'!Q32</f>
        <v>0</v>
      </c>
      <c r="R32" s="15">
        <f>'[1]Expenditures Net of Charges'!R32</f>
        <v>511062</v>
      </c>
      <c r="S32" s="14"/>
      <c r="T32" s="6"/>
      <c r="U32" s="6"/>
    </row>
    <row r="33" spans="1:21">
      <c r="A33" s="14" t="str">
        <f>'[1]Expenditures Net of Charges'!A33</f>
        <v>NJ</v>
      </c>
      <c r="B33" s="14" t="str">
        <f>'[1]Expenditures Net of Charges'!B33</f>
        <v>New Jersey</v>
      </c>
      <c r="C33" s="15">
        <f>'[1]Expenditures Net of Charges'!C33</f>
        <v>23641152</v>
      </c>
      <c r="D33" s="15">
        <f>'[1]Expenditures Net of Charges'!D33</f>
        <v>3769222</v>
      </c>
      <c r="E33" s="15">
        <f>'[1]Expenditures Net of Charges'!E33</f>
        <v>2687742</v>
      </c>
      <c r="F33" s="15">
        <f>'[1]Expenditures Net of Charges'!F33</f>
        <v>1414825</v>
      </c>
      <c r="G33" s="15">
        <f>'[1]Expenditures Net of Charges'!G33</f>
        <v>3322725</v>
      </c>
      <c r="H33" s="15">
        <f>'[1]Expenditures Net of Charges'!H33</f>
        <v>2074942</v>
      </c>
      <c r="I33" s="15">
        <f>'[1]Expenditures Net of Charges'!I33</f>
        <v>973639</v>
      </c>
      <c r="J33" s="15">
        <f>'[1]Expenditures Net of Charges'!J33</f>
        <v>1161856</v>
      </c>
      <c r="K33" s="15">
        <f>'[1]Expenditures Net of Charges'!K33</f>
        <v>521423</v>
      </c>
      <c r="L33" s="15">
        <f>'[1]Expenditures Net of Charges'!L33</f>
        <v>611307</v>
      </c>
      <c r="M33" s="15">
        <f>'[1]Expenditures Net of Charges'!M33</f>
        <v>-217166</v>
      </c>
      <c r="N33" s="15">
        <f>'[1]Expenditures Net of Charges'!N33</f>
        <v>498548</v>
      </c>
      <c r="O33" s="15">
        <f>'[1]Expenditures Net of Charges'!O33</f>
        <v>-137601</v>
      </c>
      <c r="P33" s="15">
        <f>'[1]Expenditures Net of Charges'!P33</f>
        <v>-3289</v>
      </c>
      <c r="Q33" s="15">
        <f>'[1]Expenditures Net of Charges'!Q33</f>
        <v>0</v>
      </c>
      <c r="R33" s="15">
        <f>'[1]Expenditures Net of Charges'!R33</f>
        <v>3364941</v>
      </c>
      <c r="S33" s="14"/>
      <c r="T33" s="6"/>
      <c r="U33" s="6"/>
    </row>
    <row r="34" spans="1:21">
      <c r="A34" s="14" t="str">
        <f>'[1]Expenditures Net of Charges'!A34</f>
        <v>NM</v>
      </c>
      <c r="B34" s="14" t="str">
        <f>'[1]Expenditures Net of Charges'!B34</f>
        <v>New Mexico</v>
      </c>
      <c r="C34" s="15">
        <f>'[1]Expenditures Net of Charges'!C34</f>
        <v>3515736</v>
      </c>
      <c r="D34" s="15">
        <f>'[1]Expenditures Net of Charges'!D34</f>
        <v>1950766</v>
      </c>
      <c r="E34" s="15">
        <f>'[1]Expenditures Net of Charges'!E34</f>
        <v>1022150</v>
      </c>
      <c r="F34" s="15">
        <f>'[1]Expenditures Net of Charges'!F34</f>
        <v>120094</v>
      </c>
      <c r="G34" s="15">
        <f>'[1]Expenditures Net of Charges'!G34</f>
        <v>647654</v>
      </c>
      <c r="H34" s="15">
        <f>'[1]Expenditures Net of Charges'!H34</f>
        <v>602064</v>
      </c>
      <c r="I34" s="15">
        <f>'[1]Expenditures Net of Charges'!I34</f>
        <v>306330</v>
      </c>
      <c r="J34" s="15">
        <f>'[1]Expenditures Net of Charges'!J34</f>
        <v>169015</v>
      </c>
      <c r="K34" s="15">
        <f>'[1]Expenditures Net of Charges'!K34</f>
        <v>299501</v>
      </c>
      <c r="L34" s="15">
        <f>'[1]Expenditures Net of Charges'!L34</f>
        <v>245037</v>
      </c>
      <c r="M34" s="15">
        <f>'[1]Expenditures Net of Charges'!M34</f>
        <v>-5207</v>
      </c>
      <c r="N34" s="15">
        <f>'[1]Expenditures Net of Charges'!N34</f>
        <v>3676</v>
      </c>
      <c r="O34" s="15">
        <f>'[1]Expenditures Net of Charges'!O34</f>
        <v>4591</v>
      </c>
      <c r="P34" s="15">
        <f>'[1]Expenditures Net of Charges'!P34</f>
        <v>-29151</v>
      </c>
      <c r="Q34" s="15">
        <f>'[1]Expenditures Net of Charges'!Q34</f>
        <v>-8067</v>
      </c>
      <c r="R34" s="15">
        <f>'[1]Expenditures Net of Charges'!R34</f>
        <v>1069551</v>
      </c>
      <c r="S34" s="14"/>
      <c r="T34" s="6"/>
      <c r="U34" s="6"/>
    </row>
    <row r="35" spans="1:21">
      <c r="A35" s="14" t="str">
        <f>'[1]Expenditures Net of Charges'!A35</f>
        <v>NY</v>
      </c>
      <c r="B35" s="14" t="str">
        <f>'[1]Expenditures Net of Charges'!B35</f>
        <v>New York</v>
      </c>
      <c r="C35" s="15">
        <f>'[1]Expenditures Net of Charges'!C35</f>
        <v>55392350</v>
      </c>
      <c r="D35" s="15">
        <f>'[1]Expenditures Net of Charges'!D35</f>
        <v>12044515</v>
      </c>
      <c r="E35" s="15">
        <f>'[1]Expenditures Net of Charges'!E35</f>
        <v>6925976</v>
      </c>
      <c r="F35" s="15">
        <f>'[1]Expenditures Net of Charges'!F35</f>
        <v>13071666</v>
      </c>
      <c r="G35" s="15">
        <f>'[1]Expenditures Net of Charges'!G35</f>
        <v>9284057</v>
      </c>
      <c r="H35" s="15">
        <f>'[1]Expenditures Net of Charges'!H35</f>
        <v>5771741</v>
      </c>
      <c r="I35" s="15">
        <f>'[1]Expenditures Net of Charges'!I35</f>
        <v>3417015</v>
      </c>
      <c r="J35" s="15">
        <f>'[1]Expenditures Net of Charges'!J35</f>
        <v>4762704</v>
      </c>
      <c r="K35" s="15">
        <f>'[1]Expenditures Net of Charges'!K35</f>
        <v>2037834</v>
      </c>
      <c r="L35" s="15">
        <f>'[1]Expenditures Net of Charges'!L35</f>
        <v>666200</v>
      </c>
      <c r="M35" s="15">
        <f>'[1]Expenditures Net of Charges'!M35</f>
        <v>1827916</v>
      </c>
      <c r="N35" s="15">
        <f>'[1]Expenditures Net of Charges'!N35</f>
        <v>2359168</v>
      </c>
      <c r="O35" s="15">
        <f>'[1]Expenditures Net of Charges'!O35</f>
        <v>-693970</v>
      </c>
      <c r="P35" s="15">
        <f>'[1]Expenditures Net of Charges'!P35</f>
        <v>-593174</v>
      </c>
      <c r="Q35" s="15">
        <f>'[1]Expenditures Net of Charges'!Q35</f>
        <v>5041</v>
      </c>
      <c r="R35" s="15">
        <f>'[1]Expenditures Net of Charges'!R35</f>
        <v>10178393</v>
      </c>
      <c r="S35" s="14"/>
      <c r="T35" s="6"/>
      <c r="U35" s="6"/>
    </row>
    <row r="36" spans="1:21">
      <c r="A36" s="14" t="str">
        <f>'[1]Expenditures Net of Charges'!A36</f>
        <v>NC</v>
      </c>
      <c r="B36" s="14" t="str">
        <f>'[1]Expenditures Net of Charges'!B36</f>
        <v>North Carolina</v>
      </c>
      <c r="C36" s="15">
        <f>'[1]Expenditures Net of Charges'!C36</f>
        <v>12824291</v>
      </c>
      <c r="D36" s="15">
        <f>'[1]Expenditures Net of Charges'!D36</f>
        <v>7026156</v>
      </c>
      <c r="E36" s="15">
        <f>'[1]Expenditures Net of Charges'!E36</f>
        <v>3898808</v>
      </c>
      <c r="F36" s="15">
        <f>'[1]Expenditures Net of Charges'!F36</f>
        <v>487615</v>
      </c>
      <c r="G36" s="15">
        <f>'[1]Expenditures Net of Charges'!G36</f>
        <v>2852058</v>
      </c>
      <c r="H36" s="15">
        <f>'[1]Expenditures Net of Charges'!H36</f>
        <v>1892107</v>
      </c>
      <c r="I36" s="15">
        <f>'[1]Expenditures Net of Charges'!I36</f>
        <v>935309</v>
      </c>
      <c r="J36" s="15">
        <f>'[1]Expenditures Net of Charges'!J36</f>
        <v>1332947</v>
      </c>
      <c r="K36" s="15">
        <f>'[1]Expenditures Net of Charges'!K36</f>
        <v>759549</v>
      </c>
      <c r="L36" s="15">
        <f>'[1]Expenditures Net of Charges'!L36</f>
        <v>717904</v>
      </c>
      <c r="M36" s="15">
        <f>'[1]Expenditures Net of Charges'!M36</f>
        <v>40746</v>
      </c>
      <c r="N36" s="15">
        <f>'[1]Expenditures Net of Charges'!N36</f>
        <v>267483</v>
      </c>
      <c r="O36" s="15">
        <f>'[1]Expenditures Net of Charges'!O36</f>
        <v>133228</v>
      </c>
      <c r="P36" s="15">
        <f>'[1]Expenditures Net of Charges'!P36</f>
        <v>-469604</v>
      </c>
      <c r="Q36" s="15">
        <f>'[1]Expenditures Net of Charges'!Q36</f>
        <v>-14358</v>
      </c>
      <c r="R36" s="15">
        <f>'[1]Expenditures Net of Charges'!R36</f>
        <v>2620583</v>
      </c>
      <c r="S36" s="14"/>
      <c r="T36" s="6"/>
      <c r="U36" s="6"/>
    </row>
    <row r="37" spans="1:21">
      <c r="A37" s="14" t="str">
        <f>'[1]Expenditures Net of Charges'!A37</f>
        <v>ND</v>
      </c>
      <c r="B37" s="14" t="str">
        <f>'[1]Expenditures Net of Charges'!B37</f>
        <v>North Dakota</v>
      </c>
      <c r="C37" s="15">
        <f>'[1]Expenditures Net of Charges'!C37</f>
        <v>1283014</v>
      </c>
      <c r="D37" s="15">
        <f>'[1]Expenditures Net of Charges'!D37</f>
        <v>611623</v>
      </c>
      <c r="E37" s="15">
        <f>'[1]Expenditures Net of Charges'!E37</f>
        <v>1260494</v>
      </c>
      <c r="F37" s="15">
        <f>'[1]Expenditures Net of Charges'!F37</f>
        <v>9203</v>
      </c>
      <c r="G37" s="15">
        <f>'[1]Expenditures Net of Charges'!G37</f>
        <v>172399</v>
      </c>
      <c r="H37" s="15">
        <f>'[1]Expenditures Net of Charges'!H37</f>
        <v>139825</v>
      </c>
      <c r="I37" s="15">
        <f>'[1]Expenditures Net of Charges'!I37</f>
        <v>54647</v>
      </c>
      <c r="J37" s="15">
        <f>'[1]Expenditures Net of Charges'!J37</f>
        <v>71711</v>
      </c>
      <c r="K37" s="15">
        <f>'[1]Expenditures Net of Charges'!K37</f>
        <v>123059</v>
      </c>
      <c r="L37" s="15">
        <f>'[1]Expenditures Net of Charges'!L37</f>
        <v>335774</v>
      </c>
      <c r="M37" s="15">
        <f>'[1]Expenditures Net of Charges'!M37</f>
        <v>22806</v>
      </c>
      <c r="N37" s="15">
        <f>'[1]Expenditures Net of Charges'!N37</f>
        <v>-6548</v>
      </c>
      <c r="O37" s="15">
        <f>'[1]Expenditures Net of Charges'!O37</f>
        <v>87607</v>
      </c>
      <c r="P37" s="15">
        <f>'[1]Expenditures Net of Charges'!P37</f>
        <v>-2076</v>
      </c>
      <c r="Q37" s="15">
        <f>'[1]Expenditures Net of Charges'!Q37</f>
        <v>-30</v>
      </c>
      <c r="R37" s="15">
        <f>'[1]Expenditures Net of Charges'!R37</f>
        <v>286920</v>
      </c>
      <c r="S37" s="14"/>
      <c r="T37" s="6"/>
      <c r="U37" s="6"/>
    </row>
    <row r="38" spans="1:21">
      <c r="A38" s="14" t="str">
        <f>'[1]Expenditures Net of Charges'!A38</f>
        <v>OH</v>
      </c>
      <c r="B38" s="14" t="str">
        <f>'[1]Expenditures Net of Charges'!B38</f>
        <v>Ohio</v>
      </c>
      <c r="C38" s="15">
        <f>'[1]Expenditures Net of Charges'!C38</f>
        <v>21753758</v>
      </c>
      <c r="D38" s="15">
        <f>'[1]Expenditures Net of Charges'!D38</f>
        <v>4924731</v>
      </c>
      <c r="E38" s="15">
        <f>'[1]Expenditures Net of Charges'!E38</f>
        <v>5083314</v>
      </c>
      <c r="F38" s="15">
        <f>'[1]Expenditures Net of Charges'!F38</f>
        <v>594837</v>
      </c>
      <c r="G38" s="15">
        <f>'[1]Expenditures Net of Charges'!G38</f>
        <v>3226478</v>
      </c>
      <c r="H38" s="15">
        <f>'[1]Expenditures Net of Charges'!H38</f>
        <v>1819327</v>
      </c>
      <c r="I38" s="15">
        <f>'[1]Expenditures Net of Charges'!I38</f>
        <v>1724366</v>
      </c>
      <c r="J38" s="15">
        <f>'[1]Expenditures Net of Charges'!J38</f>
        <v>2206959</v>
      </c>
      <c r="K38" s="15">
        <f>'[1]Expenditures Net of Charges'!K38</f>
        <v>910144</v>
      </c>
      <c r="L38" s="15">
        <f>'[1]Expenditures Net of Charges'!L38</f>
        <v>399351</v>
      </c>
      <c r="M38" s="15">
        <f>'[1]Expenditures Net of Charges'!M38</f>
        <v>16076</v>
      </c>
      <c r="N38" s="15">
        <f>'[1]Expenditures Net of Charges'!N38</f>
        <v>148586</v>
      </c>
      <c r="O38" s="15">
        <f>'[1]Expenditures Net of Charges'!O38</f>
        <v>-32675</v>
      </c>
      <c r="P38" s="15">
        <f>'[1]Expenditures Net of Charges'!P38</f>
        <v>-67588</v>
      </c>
      <c r="Q38" s="15">
        <f>'[1]Expenditures Net of Charges'!Q38</f>
        <v>-3351</v>
      </c>
      <c r="R38" s="15">
        <f>'[1]Expenditures Net of Charges'!R38</f>
        <v>4989181</v>
      </c>
      <c r="S38" s="14"/>
      <c r="T38" s="6"/>
      <c r="U38" s="6"/>
    </row>
    <row r="39" spans="1:21">
      <c r="A39" s="14" t="str">
        <f>'[1]Expenditures Net of Charges'!A39</f>
        <v>OK</v>
      </c>
      <c r="B39" s="14" t="str">
        <f>'[1]Expenditures Net of Charges'!B39</f>
        <v>Oklahoma</v>
      </c>
      <c r="C39" s="15">
        <f>'[1]Expenditures Net of Charges'!C39</f>
        <v>5304279</v>
      </c>
      <c r="D39" s="15">
        <f>'[1]Expenditures Net of Charges'!D39</f>
        <v>2060584</v>
      </c>
      <c r="E39" s="15">
        <f>'[1]Expenditures Net of Charges'!E39</f>
        <v>2085836</v>
      </c>
      <c r="F39" s="15">
        <f>'[1]Expenditures Net of Charges'!F39</f>
        <v>58936</v>
      </c>
      <c r="G39" s="15">
        <f>'[1]Expenditures Net of Charges'!G39</f>
        <v>902397</v>
      </c>
      <c r="H39" s="15">
        <f>'[1]Expenditures Net of Charges'!H39</f>
        <v>680777</v>
      </c>
      <c r="I39" s="15">
        <f>'[1]Expenditures Net of Charges'!I39</f>
        <v>479791</v>
      </c>
      <c r="J39" s="15">
        <f>'[1]Expenditures Net of Charges'!J39</f>
        <v>430076</v>
      </c>
      <c r="K39" s="15">
        <f>'[1]Expenditures Net of Charges'!K39</f>
        <v>301879</v>
      </c>
      <c r="L39" s="15">
        <f>'[1]Expenditures Net of Charges'!L39</f>
        <v>224559</v>
      </c>
      <c r="M39" s="15">
        <f>'[1]Expenditures Net of Charges'!M39</f>
        <v>-17326</v>
      </c>
      <c r="N39" s="15">
        <f>'[1]Expenditures Net of Charges'!N39</f>
        <v>-39772</v>
      </c>
      <c r="O39" s="15">
        <f>'[1]Expenditures Net of Charges'!O39</f>
        <v>-11706</v>
      </c>
      <c r="P39" s="15">
        <f>'[1]Expenditures Net of Charges'!P39</f>
        <v>-84274</v>
      </c>
      <c r="Q39" s="15">
        <f>'[1]Expenditures Net of Charges'!Q39</f>
        <v>-3383</v>
      </c>
      <c r="R39" s="15">
        <f>'[1]Expenditures Net of Charges'!R39</f>
        <v>1149429</v>
      </c>
      <c r="S39" s="14"/>
      <c r="T39" s="6"/>
      <c r="U39" s="6"/>
    </row>
    <row r="40" spans="1:21">
      <c r="A40" s="14" t="str">
        <f>'[1]Expenditures Net of Charges'!A40</f>
        <v>OR</v>
      </c>
      <c r="B40" s="14" t="str">
        <f>'[1]Expenditures Net of Charges'!B40</f>
        <v>Oregon</v>
      </c>
      <c r="C40" s="15">
        <f>'[1]Expenditures Net of Charges'!C40</f>
        <v>5872576</v>
      </c>
      <c r="D40" s="15">
        <f>'[1]Expenditures Net of Charges'!D40</f>
        <v>2471499</v>
      </c>
      <c r="E40" s="15">
        <f>'[1]Expenditures Net of Charges'!E40</f>
        <v>1793190</v>
      </c>
      <c r="F40" s="15">
        <f>'[1]Expenditures Net of Charges'!F40</f>
        <v>689156</v>
      </c>
      <c r="G40" s="15">
        <f>'[1]Expenditures Net of Charges'!G40</f>
        <v>1149792</v>
      </c>
      <c r="H40" s="15">
        <f>'[1]Expenditures Net of Charges'!H40</f>
        <v>1070641</v>
      </c>
      <c r="I40" s="15">
        <f>'[1]Expenditures Net of Charges'!I40</f>
        <v>638885</v>
      </c>
      <c r="J40" s="15">
        <f>'[1]Expenditures Net of Charges'!J40</f>
        <v>575307</v>
      </c>
      <c r="K40" s="15">
        <f>'[1]Expenditures Net of Charges'!K40</f>
        <v>366541</v>
      </c>
      <c r="L40" s="15">
        <f>'[1]Expenditures Net of Charges'!L40</f>
        <v>379348</v>
      </c>
      <c r="M40" s="15">
        <f>'[1]Expenditures Net of Charges'!M40</f>
        <v>-345</v>
      </c>
      <c r="N40" s="15">
        <f>'[1]Expenditures Net of Charges'!N40</f>
        <v>10390</v>
      </c>
      <c r="O40" s="15">
        <f>'[1]Expenditures Net of Charges'!O40</f>
        <v>47754</v>
      </c>
      <c r="P40" s="15">
        <f>'[1]Expenditures Net of Charges'!P40</f>
        <v>-51271</v>
      </c>
      <c r="Q40" s="15">
        <f>'[1]Expenditures Net of Charges'!Q40</f>
        <v>24</v>
      </c>
      <c r="R40" s="15">
        <f>'[1]Expenditures Net of Charges'!R40</f>
        <v>1942193</v>
      </c>
      <c r="S40" s="14"/>
      <c r="T40" s="6"/>
      <c r="U40" s="6"/>
    </row>
    <row r="41" spans="1:21">
      <c r="A41" s="14" t="str">
        <f>'[1]Expenditures Net of Charges'!A41</f>
        <v>PA</v>
      </c>
      <c r="B41" s="14" t="str">
        <f>'[1]Expenditures Net of Charges'!B41</f>
        <v>Pennsylvania</v>
      </c>
      <c r="C41" s="15">
        <f>'[1]Expenditures Net of Charges'!C41</f>
        <v>24088051</v>
      </c>
      <c r="D41" s="15">
        <f>'[1]Expenditures Net of Charges'!D41</f>
        <v>4935790</v>
      </c>
      <c r="E41" s="15">
        <f>'[1]Expenditures Net of Charges'!E41</f>
        <v>7764427</v>
      </c>
      <c r="F41" s="15">
        <f>'[1]Expenditures Net of Charges'!F41</f>
        <v>1769725</v>
      </c>
      <c r="G41" s="15">
        <f>'[1]Expenditures Net of Charges'!G41</f>
        <v>3244571</v>
      </c>
      <c r="H41" s="15">
        <f>'[1]Expenditures Net of Charges'!H41</f>
        <v>3303388</v>
      </c>
      <c r="I41" s="15">
        <f>'[1]Expenditures Net of Charges'!I41</f>
        <v>734453</v>
      </c>
      <c r="J41" s="15">
        <f>'[1]Expenditures Net of Charges'!J41</f>
        <v>1801349</v>
      </c>
      <c r="K41" s="15">
        <f>'[1]Expenditures Net of Charges'!K41</f>
        <v>737239</v>
      </c>
      <c r="L41" s="15">
        <f>'[1]Expenditures Net of Charges'!L41</f>
        <v>694798</v>
      </c>
      <c r="M41" s="15">
        <f>'[1]Expenditures Net of Charges'!M41</f>
        <v>160882</v>
      </c>
      <c r="N41" s="15">
        <f>'[1]Expenditures Net of Charges'!N41</f>
        <v>190668</v>
      </c>
      <c r="O41" s="15">
        <f>'[1]Expenditures Net of Charges'!O41</f>
        <v>-169113</v>
      </c>
      <c r="P41" s="15">
        <f>'[1]Expenditures Net of Charges'!P41</f>
        <v>-32672</v>
      </c>
      <c r="Q41" s="15">
        <f>'[1]Expenditures Net of Charges'!Q41</f>
        <v>-87247</v>
      </c>
      <c r="R41" s="15">
        <f>'[1]Expenditures Net of Charges'!R41</f>
        <v>6073578</v>
      </c>
      <c r="S41" s="14"/>
      <c r="T41" s="6"/>
      <c r="U41" s="6"/>
    </row>
    <row r="42" spans="1:21">
      <c r="A42" s="14" t="str">
        <f>'[1]Expenditures Net of Charges'!A42</f>
        <v>RI</v>
      </c>
      <c r="B42" s="14" t="str">
        <f>'[1]Expenditures Net of Charges'!B42</f>
        <v>Rhode Island</v>
      </c>
      <c r="C42" s="15">
        <f>'[1]Expenditures Net of Charges'!C42</f>
        <v>2193570</v>
      </c>
      <c r="D42" s="15">
        <f>'[1]Expenditures Net of Charges'!D42</f>
        <v>394034</v>
      </c>
      <c r="E42" s="15">
        <f>'[1]Expenditures Net of Charges'!E42</f>
        <v>420206</v>
      </c>
      <c r="F42" s="15">
        <f>'[1]Expenditures Net of Charges'!F42</f>
        <v>116387</v>
      </c>
      <c r="G42" s="15">
        <f>'[1]Expenditures Net of Charges'!G42</f>
        <v>354223</v>
      </c>
      <c r="H42" s="15">
        <f>'[1]Expenditures Net of Charges'!H42</f>
        <v>199280</v>
      </c>
      <c r="I42" s="15">
        <f>'[1]Expenditures Net of Charges'!I42</f>
        <v>288342</v>
      </c>
      <c r="J42" s="15">
        <f>'[1]Expenditures Net of Charges'!J42</f>
        <v>181574</v>
      </c>
      <c r="K42" s="15">
        <f>'[1]Expenditures Net of Charges'!K42</f>
        <v>28606</v>
      </c>
      <c r="L42" s="15">
        <f>'[1]Expenditures Net of Charges'!L42</f>
        <v>63093</v>
      </c>
      <c r="M42" s="15">
        <f>'[1]Expenditures Net of Charges'!M42</f>
        <v>-62679</v>
      </c>
      <c r="N42" s="15">
        <f>'[1]Expenditures Net of Charges'!N42</f>
        <v>65451</v>
      </c>
      <c r="O42" s="15">
        <f>'[1]Expenditures Net of Charges'!O42</f>
        <v>-1392</v>
      </c>
      <c r="P42" s="15">
        <f>'[1]Expenditures Net of Charges'!P42</f>
        <v>160</v>
      </c>
      <c r="Q42" s="15">
        <f>'[1]Expenditures Net of Charges'!Q42</f>
        <v>0</v>
      </c>
      <c r="R42" s="15">
        <f>'[1]Expenditures Net of Charges'!R42</f>
        <v>503009</v>
      </c>
      <c r="S42" s="14"/>
      <c r="T42" s="6"/>
      <c r="U42" s="6"/>
    </row>
    <row r="43" spans="1:21">
      <c r="A43" s="14" t="str">
        <f>'[1]Expenditures Net of Charges'!A43</f>
        <v>SC</v>
      </c>
      <c r="B43" s="14" t="str">
        <f>'[1]Expenditures Net of Charges'!B43</f>
        <v>South Carolina</v>
      </c>
      <c r="C43" s="15">
        <f>'[1]Expenditures Net of Charges'!C43</f>
        <v>7351545</v>
      </c>
      <c r="D43" s="15">
        <f>'[1]Expenditures Net of Charges'!D43</f>
        <v>2459093</v>
      </c>
      <c r="E43" s="15">
        <f>'[1]Expenditures Net of Charges'!E43</f>
        <v>1506033</v>
      </c>
      <c r="F43" s="15">
        <f>'[1]Expenditures Net of Charges'!F43</f>
        <v>70023</v>
      </c>
      <c r="G43" s="15">
        <f>'[1]Expenditures Net of Charges'!G43</f>
        <v>1061209</v>
      </c>
      <c r="H43" s="15">
        <f>'[1]Expenditures Net of Charges'!H43</f>
        <v>675710</v>
      </c>
      <c r="I43" s="15">
        <f>'[1]Expenditures Net of Charges'!I43</f>
        <v>438428</v>
      </c>
      <c r="J43" s="15">
        <f>'[1]Expenditures Net of Charges'!J43</f>
        <v>443577</v>
      </c>
      <c r="K43" s="15">
        <f>'[1]Expenditures Net of Charges'!K43</f>
        <v>346130</v>
      </c>
      <c r="L43" s="15">
        <f>'[1]Expenditures Net of Charges'!L43</f>
        <v>186582</v>
      </c>
      <c r="M43" s="15">
        <f>'[1]Expenditures Net of Charges'!M43</f>
        <v>-45496</v>
      </c>
      <c r="N43" s="15">
        <f>'[1]Expenditures Net of Charges'!N43</f>
        <v>112840</v>
      </c>
      <c r="O43" s="15">
        <f>'[1]Expenditures Net of Charges'!O43</f>
        <v>-91283</v>
      </c>
      <c r="P43" s="15">
        <f>'[1]Expenditures Net of Charges'!P43</f>
        <v>-513266</v>
      </c>
      <c r="Q43" s="15">
        <f>'[1]Expenditures Net of Charges'!Q43</f>
        <v>-4650</v>
      </c>
      <c r="R43" s="15">
        <f>'[1]Expenditures Net of Charges'!R43</f>
        <v>1421100</v>
      </c>
      <c r="S43" s="14"/>
      <c r="T43" s="6"/>
      <c r="U43" s="6"/>
    </row>
    <row r="44" spans="1:21">
      <c r="A44" s="14" t="str">
        <f>'[1]Expenditures Net of Charges'!A44</f>
        <v>SD</v>
      </c>
      <c r="B44" s="14" t="str">
        <f>'[1]Expenditures Net of Charges'!B44</f>
        <v>South Dakota</v>
      </c>
      <c r="C44" s="15">
        <f>'[1]Expenditures Net of Charges'!C44</f>
        <v>1239644</v>
      </c>
      <c r="D44" s="15">
        <f>'[1]Expenditures Net of Charges'!D44</f>
        <v>385687</v>
      </c>
      <c r="E44" s="15">
        <f>'[1]Expenditures Net of Charges'!E44</f>
        <v>936401</v>
      </c>
      <c r="F44" s="15">
        <f>'[1]Expenditures Net of Charges'!F44</f>
        <v>8411</v>
      </c>
      <c r="G44" s="15">
        <f>'[1]Expenditures Net of Charges'!G44</f>
        <v>169492</v>
      </c>
      <c r="H44" s="15">
        <f>'[1]Expenditures Net of Charges'!H44</f>
        <v>164693</v>
      </c>
      <c r="I44" s="15">
        <f>'[1]Expenditures Net of Charges'!I44</f>
        <v>61842</v>
      </c>
      <c r="J44" s="15">
        <f>'[1]Expenditures Net of Charges'!J44</f>
        <v>96956</v>
      </c>
      <c r="K44" s="15">
        <f>'[1]Expenditures Net of Charges'!K44</f>
        <v>129302</v>
      </c>
      <c r="L44" s="15">
        <f>'[1]Expenditures Net of Charges'!L44</f>
        <v>149440</v>
      </c>
      <c r="M44" s="15">
        <f>'[1]Expenditures Net of Charges'!M44</f>
        <v>30186</v>
      </c>
      <c r="N44" s="15">
        <f>'[1]Expenditures Net of Charges'!N44</f>
        <v>-4474</v>
      </c>
      <c r="O44" s="15">
        <f>'[1]Expenditures Net of Charges'!O44</f>
        <v>12376</v>
      </c>
      <c r="P44" s="15">
        <f>'[1]Expenditures Net of Charges'!P44</f>
        <v>-14785</v>
      </c>
      <c r="Q44" s="15">
        <f>'[1]Expenditures Net of Charges'!Q44</f>
        <v>-2469</v>
      </c>
      <c r="R44" s="15">
        <f>'[1]Expenditures Net of Charges'!R44</f>
        <v>344283</v>
      </c>
      <c r="S44" s="14"/>
      <c r="T44" s="6"/>
      <c r="U44" s="6"/>
    </row>
    <row r="45" spans="1:21">
      <c r="A45" s="14" t="str">
        <f>'[1]Expenditures Net of Charges'!A45</f>
        <v>TN</v>
      </c>
      <c r="B45" s="14" t="str">
        <f>'[1]Expenditures Net of Charges'!B45</f>
        <v>Tennessee</v>
      </c>
      <c r="C45" s="15">
        <f>'[1]Expenditures Net of Charges'!C45</f>
        <v>8701312</v>
      </c>
      <c r="D45" s="15">
        <f>'[1]Expenditures Net of Charges'!D45</f>
        <v>2926913</v>
      </c>
      <c r="E45" s="15">
        <f>'[1]Expenditures Net of Charges'!E45</f>
        <v>2482426</v>
      </c>
      <c r="F45" s="15">
        <f>'[1]Expenditures Net of Charges'!F45</f>
        <v>216394</v>
      </c>
      <c r="G45" s="15">
        <f>'[1]Expenditures Net of Charges'!G45</f>
        <v>1663651</v>
      </c>
      <c r="H45" s="15">
        <f>'[1]Expenditures Net of Charges'!H45</f>
        <v>1048733</v>
      </c>
      <c r="I45" s="15">
        <f>'[1]Expenditures Net of Charges'!I45</f>
        <v>684364</v>
      </c>
      <c r="J45" s="15">
        <f>'[1]Expenditures Net of Charges'!J45</f>
        <v>890561</v>
      </c>
      <c r="K45" s="15">
        <f>'[1]Expenditures Net of Charges'!K45</f>
        <v>369883</v>
      </c>
      <c r="L45" s="15">
        <f>'[1]Expenditures Net of Charges'!L45</f>
        <v>336691</v>
      </c>
      <c r="M45" s="15">
        <f>'[1]Expenditures Net of Charges'!M45</f>
        <v>-73325</v>
      </c>
      <c r="N45" s="15">
        <f>'[1]Expenditures Net of Charges'!N45</f>
        <v>127302</v>
      </c>
      <c r="O45" s="15">
        <f>'[1]Expenditures Net of Charges'!O45</f>
        <v>16540</v>
      </c>
      <c r="P45" s="15">
        <f>'[1]Expenditures Net of Charges'!P45</f>
        <v>-20903</v>
      </c>
      <c r="Q45" s="15">
        <f>'[1]Expenditures Net of Charges'!Q45</f>
        <v>-305955</v>
      </c>
      <c r="R45" s="15">
        <f>'[1]Expenditures Net of Charges'!R45</f>
        <v>1975240</v>
      </c>
      <c r="S45" s="14"/>
      <c r="T45" s="6"/>
      <c r="U45" s="6"/>
    </row>
    <row r="46" spans="1:21">
      <c r="A46" s="14" t="str">
        <f>'[1]Expenditures Net of Charges'!A46</f>
        <v>TX</v>
      </c>
      <c r="B46" s="14" t="str">
        <f>'[1]Expenditures Net of Charges'!B46</f>
        <v>Texas</v>
      </c>
      <c r="C46" s="15">
        <f>'[1]Expenditures Net of Charges'!C46</f>
        <v>44032028</v>
      </c>
      <c r="D46" s="15">
        <f>'[1]Expenditures Net of Charges'!D46</f>
        <v>17926524</v>
      </c>
      <c r="E46" s="15">
        <f>'[1]Expenditures Net of Charges'!E46</f>
        <v>10071798</v>
      </c>
      <c r="F46" s="15">
        <f>'[1]Expenditures Net of Charges'!F46</f>
        <v>2412299</v>
      </c>
      <c r="G46" s="15">
        <f>'[1]Expenditures Net of Charges'!G46</f>
        <v>6465479</v>
      </c>
      <c r="H46" s="15">
        <f>'[1]Expenditures Net of Charges'!H46</f>
        <v>5482193</v>
      </c>
      <c r="I46" s="15">
        <f>'[1]Expenditures Net of Charges'!I46</f>
        <v>2832360</v>
      </c>
      <c r="J46" s="15">
        <f>'[1]Expenditures Net of Charges'!J46</f>
        <v>1945222</v>
      </c>
      <c r="K46" s="15">
        <f>'[1]Expenditures Net of Charges'!K46</f>
        <v>1687227</v>
      </c>
      <c r="L46" s="15">
        <f>'[1]Expenditures Net of Charges'!L46</f>
        <v>1540209</v>
      </c>
      <c r="M46" s="15">
        <f>'[1]Expenditures Net of Charges'!M46</f>
        <v>-76265</v>
      </c>
      <c r="N46" s="15">
        <f>'[1]Expenditures Net of Charges'!N46</f>
        <v>-44863</v>
      </c>
      <c r="O46" s="15">
        <f>'[1]Expenditures Net of Charges'!O46</f>
        <v>-34919</v>
      </c>
      <c r="P46" s="15">
        <f>'[1]Expenditures Net of Charges'!P46</f>
        <v>-781322</v>
      </c>
      <c r="Q46" s="15">
        <f>'[1]Expenditures Net of Charges'!Q46</f>
        <v>182814</v>
      </c>
      <c r="R46" s="15">
        <f>'[1]Expenditures Net of Charges'!R46</f>
        <v>6944396</v>
      </c>
      <c r="S46" s="14"/>
      <c r="T46" s="6"/>
      <c r="U46" s="6"/>
    </row>
    <row r="47" spans="1:21">
      <c r="A47" s="14" t="str">
        <f>'[1]Expenditures Net of Charges'!A47</f>
        <v>UT</v>
      </c>
      <c r="B47" s="14" t="str">
        <f>'[1]Expenditures Net of Charges'!B47</f>
        <v>Utah</v>
      </c>
      <c r="C47" s="15">
        <f>'[1]Expenditures Net of Charges'!C47</f>
        <v>4202501</v>
      </c>
      <c r="D47" s="15">
        <f>'[1]Expenditures Net of Charges'!D47</f>
        <v>2416122</v>
      </c>
      <c r="E47" s="15">
        <f>'[1]Expenditures Net of Charges'!E47</f>
        <v>1924087</v>
      </c>
      <c r="F47" s="15">
        <f>'[1]Expenditures Net of Charges'!F47</f>
        <v>547163</v>
      </c>
      <c r="G47" s="15">
        <f>'[1]Expenditures Net of Charges'!G47</f>
        <v>663415</v>
      </c>
      <c r="H47" s="15">
        <f>'[1]Expenditures Net of Charges'!H47</f>
        <v>517998</v>
      </c>
      <c r="I47" s="15">
        <f>'[1]Expenditures Net of Charges'!I47</f>
        <v>256045</v>
      </c>
      <c r="J47" s="15">
        <f>'[1]Expenditures Net of Charges'!J47</f>
        <v>343067</v>
      </c>
      <c r="K47" s="15">
        <f>'[1]Expenditures Net of Charges'!K47</f>
        <v>416969</v>
      </c>
      <c r="L47" s="15">
        <f>'[1]Expenditures Net of Charges'!L47</f>
        <v>180680</v>
      </c>
      <c r="M47" s="15">
        <f>'[1]Expenditures Net of Charges'!M47</f>
        <v>74816</v>
      </c>
      <c r="N47" s="15">
        <f>'[1]Expenditures Net of Charges'!N47</f>
        <v>-23445</v>
      </c>
      <c r="O47" s="15">
        <f>'[1]Expenditures Net of Charges'!O47</f>
        <v>206714</v>
      </c>
      <c r="P47" s="15">
        <f>'[1]Expenditures Net of Charges'!P47</f>
        <v>-378880</v>
      </c>
      <c r="Q47" s="15">
        <f>'[1]Expenditures Net of Charges'!Q47</f>
        <v>-3612</v>
      </c>
      <c r="R47" s="15">
        <f>'[1]Expenditures Net of Charges'!R47</f>
        <v>1332700</v>
      </c>
      <c r="S47" s="14"/>
      <c r="T47" s="6"/>
      <c r="U47" s="6"/>
    </row>
    <row r="48" spans="1:21">
      <c r="A48" s="14" t="str">
        <f>'[1]Expenditures Net of Charges'!A48</f>
        <v>VT</v>
      </c>
      <c r="B48" s="14" t="str">
        <f>'[1]Expenditures Net of Charges'!B48</f>
        <v>Vermont</v>
      </c>
      <c r="C48" s="15">
        <f>'[1]Expenditures Net of Charges'!C48</f>
        <v>1471584</v>
      </c>
      <c r="D48" s="15">
        <f>'[1]Expenditures Net of Charges'!D48</f>
        <v>361566</v>
      </c>
      <c r="E48" s="15">
        <f>'[1]Expenditures Net of Charges'!E48</f>
        <v>668676</v>
      </c>
      <c r="F48" s="15">
        <f>'[1]Expenditures Net of Charges'!F48</f>
        <v>25079</v>
      </c>
      <c r="G48" s="15">
        <f>'[1]Expenditures Net of Charges'!G48</f>
        <v>177061</v>
      </c>
      <c r="H48" s="15">
        <f>'[1]Expenditures Net of Charges'!H48</f>
        <v>125873</v>
      </c>
      <c r="I48" s="15">
        <f>'[1]Expenditures Net of Charges'!I48</f>
        <v>49184</v>
      </c>
      <c r="J48" s="15">
        <f>'[1]Expenditures Net of Charges'!J48</f>
        <v>127473</v>
      </c>
      <c r="K48" s="15">
        <f>'[1]Expenditures Net of Charges'!K48</f>
        <v>33698</v>
      </c>
      <c r="L48" s="15">
        <f>'[1]Expenditures Net of Charges'!L48</f>
        <v>88170</v>
      </c>
      <c r="M48" s="15">
        <f>'[1]Expenditures Net of Charges'!M48</f>
        <v>21854</v>
      </c>
      <c r="N48" s="15">
        <f>'[1]Expenditures Net of Charges'!N48</f>
        <v>15992</v>
      </c>
      <c r="O48" s="15">
        <f>'[1]Expenditures Net of Charges'!O48</f>
        <v>1166</v>
      </c>
      <c r="P48" s="15">
        <f>'[1]Expenditures Net of Charges'!P48</f>
        <v>-6353</v>
      </c>
      <c r="Q48" s="15">
        <f>'[1]Expenditures Net of Charges'!Q48</f>
        <v>0</v>
      </c>
      <c r="R48" s="15">
        <f>'[1]Expenditures Net of Charges'!R48</f>
        <v>236271</v>
      </c>
      <c r="S48" s="14"/>
      <c r="T48" s="6"/>
      <c r="U48" s="6"/>
    </row>
    <row r="49" spans="1:21">
      <c r="A49" s="14" t="str">
        <f>'[1]Expenditures Net of Charges'!A49</f>
        <v>VA</v>
      </c>
      <c r="B49" s="14" t="str">
        <f>'[1]Expenditures Net of Charges'!B49</f>
        <v>Virginia</v>
      </c>
      <c r="C49" s="15">
        <f>'[1]Expenditures Net of Charges'!C49</f>
        <v>15042560</v>
      </c>
      <c r="D49" s="15">
        <f>'[1]Expenditures Net of Charges'!D49</f>
        <v>4530119</v>
      </c>
      <c r="E49" s="15">
        <f>'[1]Expenditures Net of Charges'!E49</f>
        <v>4015611</v>
      </c>
      <c r="F49" s="15">
        <f>'[1]Expenditures Net of Charges'!F49</f>
        <v>397631</v>
      </c>
      <c r="G49" s="15">
        <f>'[1]Expenditures Net of Charges'!G49</f>
        <v>2083381</v>
      </c>
      <c r="H49" s="15">
        <f>'[1]Expenditures Net of Charges'!H49</f>
        <v>2183660</v>
      </c>
      <c r="I49" s="15">
        <f>'[1]Expenditures Net of Charges'!I49</f>
        <v>1203408</v>
      </c>
      <c r="J49" s="15">
        <f>'[1]Expenditures Net of Charges'!J49</f>
        <v>887587</v>
      </c>
      <c r="K49" s="15">
        <f>'[1]Expenditures Net of Charges'!K49</f>
        <v>680500</v>
      </c>
      <c r="L49" s="15">
        <f>'[1]Expenditures Net of Charges'!L49</f>
        <v>284764</v>
      </c>
      <c r="M49" s="15">
        <f>'[1]Expenditures Net of Charges'!M49</f>
        <v>151010</v>
      </c>
      <c r="N49" s="15">
        <f>'[1]Expenditures Net of Charges'!N49</f>
        <v>200949</v>
      </c>
      <c r="O49" s="15">
        <f>'[1]Expenditures Net of Charges'!O49</f>
        <v>-81749</v>
      </c>
      <c r="P49" s="15">
        <f>'[1]Expenditures Net of Charges'!P49</f>
        <v>-20627</v>
      </c>
      <c r="Q49" s="15">
        <f>'[1]Expenditures Net of Charges'!Q49</f>
        <v>-9152</v>
      </c>
      <c r="R49" s="15">
        <f>'[1]Expenditures Net of Charges'!R49</f>
        <v>3123367</v>
      </c>
      <c r="S49" s="14"/>
      <c r="T49" s="6"/>
      <c r="U49" s="6"/>
    </row>
    <row r="50" spans="1:21">
      <c r="A50" s="14" t="str">
        <f>'[1]Expenditures Net of Charges'!A50</f>
        <v>WA</v>
      </c>
      <c r="B50" s="14" t="str">
        <f>'[1]Expenditures Net of Charges'!B50</f>
        <v>Washington</v>
      </c>
      <c r="C50" s="15">
        <f>'[1]Expenditures Net of Charges'!C50</f>
        <v>11598295</v>
      </c>
      <c r="D50" s="15">
        <f>'[1]Expenditures Net of Charges'!D50</f>
        <v>4500030</v>
      </c>
      <c r="E50" s="15">
        <f>'[1]Expenditures Net of Charges'!E50</f>
        <v>3828096</v>
      </c>
      <c r="F50" s="15">
        <f>'[1]Expenditures Net of Charges'!F50</f>
        <v>1938570</v>
      </c>
      <c r="G50" s="15">
        <f>'[1]Expenditures Net of Charges'!G50</f>
        <v>1626801</v>
      </c>
      <c r="H50" s="15">
        <f>'[1]Expenditures Net of Charges'!H50</f>
        <v>1559392</v>
      </c>
      <c r="I50" s="15">
        <f>'[1]Expenditures Net of Charges'!I50</f>
        <v>1237688</v>
      </c>
      <c r="J50" s="15">
        <f>'[1]Expenditures Net of Charges'!J50</f>
        <v>1008168</v>
      </c>
      <c r="K50" s="15">
        <f>'[1]Expenditures Net of Charges'!K50</f>
        <v>799931</v>
      </c>
      <c r="L50" s="15">
        <f>'[1]Expenditures Net of Charges'!L50</f>
        <v>779158</v>
      </c>
      <c r="M50" s="15">
        <f>'[1]Expenditures Net of Charges'!M50</f>
        <v>-109446</v>
      </c>
      <c r="N50" s="15">
        <f>'[1]Expenditures Net of Charges'!N50</f>
        <v>24824</v>
      </c>
      <c r="O50" s="15">
        <f>'[1]Expenditures Net of Charges'!O50</f>
        <v>-12217</v>
      </c>
      <c r="P50" s="15">
        <f>'[1]Expenditures Net of Charges'!P50</f>
        <v>-603375</v>
      </c>
      <c r="Q50" s="15">
        <f>'[1]Expenditures Net of Charges'!Q50</f>
        <v>-716</v>
      </c>
      <c r="R50" s="15">
        <f>'[1]Expenditures Net of Charges'!R50</f>
        <v>2550353</v>
      </c>
      <c r="S50" s="14"/>
      <c r="T50" s="6"/>
      <c r="U50" s="6"/>
    </row>
    <row r="51" spans="1:21">
      <c r="A51" s="14" t="str">
        <f>'[1]Expenditures Net of Charges'!A51</f>
        <v>WV</v>
      </c>
      <c r="B51" s="14" t="str">
        <f>'[1]Expenditures Net of Charges'!B51</f>
        <v>West Virginia</v>
      </c>
      <c r="C51" s="15">
        <f>'[1]Expenditures Net of Charges'!C51</f>
        <v>3189416</v>
      </c>
      <c r="D51" s="15">
        <f>'[1]Expenditures Net of Charges'!D51</f>
        <v>1074061</v>
      </c>
      <c r="E51" s="15">
        <f>'[1]Expenditures Net of Charges'!E51</f>
        <v>1194061</v>
      </c>
      <c r="F51" s="15">
        <f>'[1]Expenditures Net of Charges'!F51</f>
        <v>38362</v>
      </c>
      <c r="G51" s="15">
        <f>'[1]Expenditures Net of Charges'!G51</f>
        <v>364352</v>
      </c>
      <c r="H51" s="15">
        <f>'[1]Expenditures Net of Charges'!H51</f>
        <v>333775</v>
      </c>
      <c r="I51" s="15">
        <f>'[1]Expenditures Net of Charges'!I51</f>
        <v>104656</v>
      </c>
      <c r="J51" s="15">
        <f>'[1]Expenditures Net of Charges'!J51</f>
        <v>131829</v>
      </c>
      <c r="K51" s="15">
        <f>'[1]Expenditures Net of Charges'!K51</f>
        <v>118407</v>
      </c>
      <c r="L51" s="15">
        <f>'[1]Expenditures Net of Charges'!L51</f>
        <v>165361</v>
      </c>
      <c r="M51" s="15">
        <f>'[1]Expenditures Net of Charges'!M51</f>
        <v>26983</v>
      </c>
      <c r="N51" s="15">
        <f>'[1]Expenditures Net of Charges'!N51</f>
        <v>20978</v>
      </c>
      <c r="O51" s="15">
        <f>'[1]Expenditures Net of Charges'!O51</f>
        <v>68257</v>
      </c>
      <c r="P51" s="15">
        <f>'[1]Expenditures Net of Charges'!P51</f>
        <v>-4179</v>
      </c>
      <c r="Q51" s="15">
        <f>'[1]Expenditures Net of Charges'!Q51</f>
        <v>-17</v>
      </c>
      <c r="R51" s="15">
        <f>'[1]Expenditures Net of Charges'!R51</f>
        <v>866243</v>
      </c>
      <c r="S51" s="14"/>
      <c r="T51" s="6"/>
      <c r="U51" s="6"/>
    </row>
    <row r="52" spans="1:21">
      <c r="A52" s="14" t="str">
        <f>'[1]Expenditures Net of Charges'!A52</f>
        <v>WI</v>
      </c>
      <c r="B52" s="14" t="str">
        <f>'[1]Expenditures Net of Charges'!B52</f>
        <v>Wisconsin</v>
      </c>
      <c r="C52" s="15">
        <f>'[1]Expenditures Net of Charges'!C52</f>
        <v>10029561</v>
      </c>
      <c r="D52" s="15">
        <f>'[1]Expenditures Net of Charges'!D52</f>
        <v>4460844</v>
      </c>
      <c r="E52" s="15">
        <f>'[1]Expenditures Net of Charges'!E52</f>
        <v>3668271</v>
      </c>
      <c r="F52" s="15">
        <f>'[1]Expenditures Net of Charges'!F52</f>
        <v>279106</v>
      </c>
      <c r="G52" s="15">
        <f>'[1]Expenditures Net of Charges'!G52</f>
        <v>1779231</v>
      </c>
      <c r="H52" s="15">
        <f>'[1]Expenditures Net of Charges'!H52</f>
        <v>1545438</v>
      </c>
      <c r="I52" s="15">
        <f>'[1]Expenditures Net of Charges'!I52</f>
        <v>645744</v>
      </c>
      <c r="J52" s="15">
        <f>'[1]Expenditures Net of Charges'!J52</f>
        <v>264917</v>
      </c>
      <c r="K52" s="15">
        <f>'[1]Expenditures Net of Charges'!K52</f>
        <v>381609</v>
      </c>
      <c r="L52" s="15">
        <f>'[1]Expenditures Net of Charges'!L52</f>
        <v>635890</v>
      </c>
      <c r="M52" s="15">
        <f>'[1]Expenditures Net of Charges'!M52</f>
        <v>127043</v>
      </c>
      <c r="N52" s="15">
        <f>'[1]Expenditures Net of Charges'!N52</f>
        <v>157341</v>
      </c>
      <c r="O52" s="15">
        <f>'[1]Expenditures Net of Charges'!O52</f>
        <v>-4841</v>
      </c>
      <c r="P52" s="15">
        <f>'[1]Expenditures Net of Charges'!P52</f>
        <v>-67750</v>
      </c>
      <c r="Q52" s="15">
        <f>'[1]Expenditures Net of Charges'!Q52</f>
        <v>15</v>
      </c>
      <c r="R52" s="15">
        <f>'[1]Expenditures Net of Charges'!R52</f>
        <v>1895122</v>
      </c>
      <c r="S52" s="14"/>
      <c r="T52" s="6"/>
      <c r="U52" s="6"/>
    </row>
    <row r="53" spans="1:21">
      <c r="A53" s="14" t="str">
        <f>'[1]Expenditures Net of Charges'!A53</f>
        <v>WY</v>
      </c>
      <c r="B53" s="14" t="str">
        <f>'[1]Expenditures Net of Charges'!B53</f>
        <v>Wyoming</v>
      </c>
      <c r="C53" s="15">
        <f>'[1]Expenditures Net of Charges'!C53</f>
        <v>1649487</v>
      </c>
      <c r="D53" s="15">
        <f>'[1]Expenditures Net of Charges'!D53</f>
        <v>600115</v>
      </c>
      <c r="E53" s="15">
        <f>'[1]Expenditures Net of Charges'!E53</f>
        <v>749043</v>
      </c>
      <c r="F53" s="15">
        <f>'[1]Expenditures Net of Charges'!F53</f>
        <v>2816</v>
      </c>
      <c r="G53" s="15">
        <f>'[1]Expenditures Net of Charges'!G53</f>
        <v>219723</v>
      </c>
      <c r="H53" s="15">
        <f>'[1]Expenditures Net of Charges'!H53</f>
        <v>215414</v>
      </c>
      <c r="I53" s="15">
        <f>'[1]Expenditures Net of Charges'!I53</f>
        <v>82581</v>
      </c>
      <c r="J53" s="15">
        <f>'[1]Expenditures Net of Charges'!J53</f>
        <v>17428</v>
      </c>
      <c r="K53" s="15">
        <f>'[1]Expenditures Net of Charges'!K53</f>
        <v>125737</v>
      </c>
      <c r="L53" s="15">
        <f>'[1]Expenditures Net of Charges'!L53</f>
        <v>365246</v>
      </c>
      <c r="M53" s="15">
        <f>'[1]Expenditures Net of Charges'!M53</f>
        <v>11190</v>
      </c>
      <c r="N53" s="15">
        <f>'[1]Expenditures Net of Charges'!N53</f>
        <v>18245</v>
      </c>
      <c r="O53" s="15">
        <f>'[1]Expenditures Net of Charges'!O53</f>
        <v>29113</v>
      </c>
      <c r="P53" s="15">
        <f>'[1]Expenditures Net of Charges'!P53</f>
        <v>-6406</v>
      </c>
      <c r="Q53" s="15">
        <f>'[1]Expenditures Net of Charges'!Q53</f>
        <v>0</v>
      </c>
      <c r="R53" s="15">
        <f>'[1]Expenditures Net of Charges'!R53</f>
        <v>518347</v>
      </c>
      <c r="S53" s="14"/>
      <c r="T53" s="6"/>
      <c r="U53" s="6"/>
    </row>
    <row r="54" spans="1:21">
      <c r="A54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C2" sqref="C2"/>
    </sheetView>
  </sheetViews>
  <sheetFormatPr defaultColWidth="8.85546875" defaultRowHeight="15"/>
  <sheetData>
    <row r="1" spans="1:3">
      <c r="A1" s="14" t="str">
        <f>'[1]Expenditures Net of Charges'!A1</f>
        <v>Code</v>
      </c>
      <c r="B1" s="14" t="str">
        <f>'[1]Expenditures Net of Charges'!B1</f>
        <v xml:space="preserve">State </v>
      </c>
      <c r="C1" s="17" t="s">
        <v>127</v>
      </c>
    </row>
    <row r="2" spans="1:3">
      <c r="A2" s="14" t="str">
        <f>'[1]Expenditures Net of Charges'!A2</f>
        <v>US</v>
      </c>
      <c r="B2" s="14" t="str">
        <f>'[1]Expenditures Net of Charges'!B2</f>
        <v>United States</v>
      </c>
      <c r="C2">
        <v>314112078</v>
      </c>
    </row>
    <row r="3" spans="1:3">
      <c r="A3" s="14" t="str">
        <f>'[1]Expenditures Net of Charges'!A3</f>
        <v>AL</v>
      </c>
      <c r="B3" s="14" t="str">
        <f>'[1]Expenditures Net of Charges'!B3</f>
        <v>Alabama</v>
      </c>
      <c r="C3">
        <v>4817484</v>
      </c>
    </row>
    <row r="4" spans="1:3">
      <c r="A4" s="14" t="str">
        <f>'[1]Expenditures Net of Charges'!A4</f>
        <v>AK</v>
      </c>
      <c r="B4" s="14" t="str">
        <f>'[1]Expenditures Net of Charges'!B4</f>
        <v>Alaska</v>
      </c>
      <c r="C4">
        <v>731081</v>
      </c>
    </row>
    <row r="5" spans="1:3">
      <c r="A5" s="14" t="str">
        <f>'[1]Expenditures Net of Charges'!A5</f>
        <v>AZ</v>
      </c>
      <c r="B5" s="14" t="str">
        <f>'[1]Expenditures Net of Charges'!B5</f>
        <v>Arizona</v>
      </c>
      <c r="C5">
        <v>6556236</v>
      </c>
    </row>
    <row r="6" spans="1:3">
      <c r="A6" s="14" t="str">
        <f>'[1]Expenditures Net of Charges'!A6</f>
        <v>AR</v>
      </c>
      <c r="B6" s="14" t="str">
        <f>'[1]Expenditures Net of Charges'!B6</f>
        <v>Arkansas</v>
      </c>
      <c r="C6">
        <v>2949300</v>
      </c>
    </row>
    <row r="7" spans="1:3">
      <c r="A7" s="14" t="str">
        <f>'[1]Expenditures Net of Charges'!A7</f>
        <v>CA</v>
      </c>
      <c r="B7" s="14" t="str">
        <f>'[1]Expenditures Net of Charges'!B7</f>
        <v>California</v>
      </c>
      <c r="C7">
        <v>38062780</v>
      </c>
    </row>
    <row r="8" spans="1:3">
      <c r="A8" s="14" t="str">
        <f>'[1]Expenditures Net of Charges'!A8</f>
        <v>CO</v>
      </c>
      <c r="B8" s="14" t="str">
        <f>'[1]Expenditures Net of Charges'!B8</f>
        <v>Colorado</v>
      </c>
      <c r="C8">
        <v>5191709</v>
      </c>
    </row>
    <row r="9" spans="1:3">
      <c r="A9" s="14" t="str">
        <f>'[1]Expenditures Net of Charges'!A9</f>
        <v>CT</v>
      </c>
      <c r="B9" s="14" t="str">
        <f>'[1]Expenditures Net of Charges'!B9</f>
        <v>Connecticut</v>
      </c>
      <c r="C9">
        <v>3594362</v>
      </c>
    </row>
    <row r="10" spans="1:3">
      <c r="A10" s="14" t="str">
        <f>'[1]Expenditures Net of Charges'!A10</f>
        <v>DE</v>
      </c>
      <c r="B10" s="14" t="str">
        <f>'[1]Expenditures Net of Charges'!B10</f>
        <v>Delaware</v>
      </c>
      <c r="C10">
        <v>916881</v>
      </c>
    </row>
    <row r="11" spans="1:3">
      <c r="A11" s="14" t="str">
        <f>'[1]Expenditures Net of Charges'!A11</f>
        <v>DC</v>
      </c>
      <c r="B11" s="14" t="str">
        <f>'[1]Expenditures Net of Charges'!B11</f>
        <v>District of Columbia</v>
      </c>
      <c r="C11">
        <v>635040</v>
      </c>
    </row>
    <row r="12" spans="1:3">
      <c r="A12" s="14" t="str">
        <f>'[1]Expenditures Net of Charges'!A12</f>
        <v>FL</v>
      </c>
      <c r="B12" s="14" t="str">
        <f>'[1]Expenditures Net of Charges'!B12</f>
        <v>Florida</v>
      </c>
      <c r="C12">
        <v>19355257</v>
      </c>
    </row>
    <row r="13" spans="1:3">
      <c r="A13" s="14" t="str">
        <f>'[1]Expenditures Net of Charges'!A13</f>
        <v>GA</v>
      </c>
      <c r="B13" s="14" t="str">
        <f>'[1]Expenditures Net of Charges'!B13</f>
        <v>Georgia</v>
      </c>
      <c r="C13">
        <v>9919000</v>
      </c>
    </row>
    <row r="14" spans="1:3">
      <c r="A14" s="14" t="str">
        <f>'[1]Expenditures Net of Charges'!A14</f>
        <v>HI</v>
      </c>
      <c r="B14" s="14" t="str">
        <f>'[1]Expenditures Net of Charges'!B14</f>
        <v>Hawaii</v>
      </c>
      <c r="C14">
        <v>1392766</v>
      </c>
    </row>
    <row r="15" spans="1:3">
      <c r="A15" s="14" t="str">
        <f>'[1]Expenditures Net of Charges'!A15</f>
        <v>ID</v>
      </c>
      <c r="B15" s="14" t="str">
        <f>'[1]Expenditures Net of Charges'!B15</f>
        <v>Idaho</v>
      </c>
      <c r="C15">
        <v>1595590</v>
      </c>
    </row>
    <row r="16" spans="1:3">
      <c r="A16" s="14" t="str">
        <f>'[1]Expenditures Net of Charges'!A16</f>
        <v>IL</v>
      </c>
      <c r="B16" s="14" t="str">
        <f>'[1]Expenditures Net of Charges'!B16</f>
        <v>Illinois</v>
      </c>
      <c r="C16">
        <v>12873763</v>
      </c>
    </row>
    <row r="17" spans="1:3">
      <c r="A17" s="14" t="str">
        <f>'[1]Expenditures Net of Charges'!A17</f>
        <v>IN</v>
      </c>
      <c r="B17" s="14" t="str">
        <f>'[1]Expenditures Net of Charges'!B17</f>
        <v>Indiana</v>
      </c>
      <c r="C17">
        <v>6537632</v>
      </c>
    </row>
    <row r="18" spans="1:3">
      <c r="A18" s="14" t="str">
        <f>'[1]Expenditures Net of Charges'!A18</f>
        <v>IA</v>
      </c>
      <c r="B18" s="14" t="str">
        <f>'[1]Expenditures Net of Charges'!B18</f>
        <v>Iowa</v>
      </c>
      <c r="C18">
        <v>3075935</v>
      </c>
    </row>
    <row r="19" spans="1:3">
      <c r="A19" s="14" t="str">
        <f>'[1]Expenditures Net of Charges'!A19</f>
        <v>KS</v>
      </c>
      <c r="B19" s="14" t="str">
        <f>'[1]Expenditures Net of Charges'!B19</f>
        <v>Kansas</v>
      </c>
      <c r="C19">
        <v>2885966</v>
      </c>
    </row>
    <row r="20" spans="1:3">
      <c r="A20" s="14" t="str">
        <f>'[1]Expenditures Net of Charges'!A20</f>
        <v>KY</v>
      </c>
      <c r="B20" s="14" t="str">
        <f>'[1]Expenditures Net of Charges'!B20</f>
        <v>Kentucky</v>
      </c>
      <c r="C20">
        <v>4383465</v>
      </c>
    </row>
    <row r="21" spans="1:3">
      <c r="A21" s="14" t="str">
        <f>'[1]Expenditures Net of Charges'!A21</f>
        <v>LA</v>
      </c>
      <c r="B21" s="14" t="str">
        <f>'[1]Expenditures Net of Charges'!B21</f>
        <v>Louisiana</v>
      </c>
      <c r="C21">
        <v>4604744</v>
      </c>
    </row>
    <row r="22" spans="1:3">
      <c r="A22" s="14" t="str">
        <f>'[1]Expenditures Net of Charges'!A22</f>
        <v>ME</v>
      </c>
      <c r="B22" s="14" t="str">
        <f>'[1]Expenditures Net of Charges'!B22</f>
        <v>Maine</v>
      </c>
      <c r="C22">
        <v>1328592</v>
      </c>
    </row>
    <row r="23" spans="1:3">
      <c r="A23" s="14" t="str">
        <f>'[1]Expenditures Net of Charges'!A23</f>
        <v>MD</v>
      </c>
      <c r="B23" s="14" t="str">
        <f>'[1]Expenditures Net of Charges'!B23</f>
        <v>Maryland</v>
      </c>
      <c r="C23">
        <v>5891819</v>
      </c>
    </row>
    <row r="24" spans="1:3">
      <c r="A24" s="14" t="str">
        <f>'[1]Expenditures Net of Charges'!A24</f>
        <v>MA</v>
      </c>
      <c r="B24" s="14" t="str">
        <f>'[1]Expenditures Net of Charges'!B24</f>
        <v>Massachusetts</v>
      </c>
      <c r="C24">
        <v>6655829</v>
      </c>
    </row>
    <row r="25" spans="1:3">
      <c r="A25" s="14" t="str">
        <f>'[1]Expenditures Net of Charges'!A25</f>
        <v>MI</v>
      </c>
      <c r="B25" s="14" t="str">
        <f>'[1]Expenditures Net of Charges'!B25</f>
        <v>Michigan</v>
      </c>
      <c r="C25">
        <v>9884781</v>
      </c>
    </row>
    <row r="26" spans="1:3">
      <c r="A26" s="14" t="str">
        <f>'[1]Expenditures Net of Charges'!A26</f>
        <v>MN</v>
      </c>
      <c r="B26" s="14" t="str">
        <f>'[1]Expenditures Net of Charges'!B26</f>
        <v>Minnesota</v>
      </c>
      <c r="C26">
        <v>5380615</v>
      </c>
    </row>
    <row r="27" spans="1:3">
      <c r="A27" s="14" t="str">
        <f>'[1]Expenditures Net of Charges'!A27</f>
        <v>MS</v>
      </c>
      <c r="B27" s="14" t="str">
        <f>'[1]Expenditures Net of Charges'!B27</f>
        <v>Mississippi</v>
      </c>
      <c r="C27">
        <v>2986137</v>
      </c>
    </row>
    <row r="28" spans="1:3">
      <c r="A28" s="14" t="str">
        <f>'[1]Expenditures Net of Charges'!A28</f>
        <v>MO</v>
      </c>
      <c r="B28" s="14" t="str">
        <f>'[1]Expenditures Net of Charges'!B28</f>
        <v>Missouri</v>
      </c>
      <c r="C28">
        <v>6025281</v>
      </c>
    </row>
    <row r="29" spans="1:3">
      <c r="A29" s="14" t="str">
        <f>'[1]Expenditures Net of Charges'!A29</f>
        <v>MT</v>
      </c>
      <c r="B29" s="14" t="str">
        <f>'[1]Expenditures Net of Charges'!B29</f>
        <v>Montana</v>
      </c>
      <c r="C29">
        <v>1005163</v>
      </c>
    </row>
    <row r="30" spans="1:3">
      <c r="A30" s="14" t="str">
        <f>'[1]Expenditures Net of Charges'!A30</f>
        <v>NE</v>
      </c>
      <c r="B30" s="14" t="str">
        <f>'[1]Expenditures Net of Charges'!B30</f>
        <v>Nebraska</v>
      </c>
      <c r="C30">
        <v>1855487</v>
      </c>
    </row>
    <row r="31" spans="1:3">
      <c r="A31" s="14" t="str">
        <f>'[1]Expenditures Net of Charges'!A31</f>
        <v>NV</v>
      </c>
      <c r="B31" s="14" t="str">
        <f>'[1]Expenditures Net of Charges'!B31</f>
        <v>Nevada</v>
      </c>
      <c r="C31">
        <v>2755245</v>
      </c>
    </row>
    <row r="32" spans="1:3">
      <c r="A32" s="14" t="str">
        <f>'[1]Expenditures Net of Charges'!A32</f>
        <v>NH</v>
      </c>
      <c r="B32" s="14" t="str">
        <f>'[1]Expenditures Net of Charges'!B32</f>
        <v>New Hampshire</v>
      </c>
      <c r="C32">
        <v>1321297</v>
      </c>
    </row>
    <row r="33" spans="1:3">
      <c r="A33" s="14" t="str">
        <f>'[1]Expenditures Net of Charges'!A33</f>
        <v>NJ</v>
      </c>
      <c r="B33" s="14" t="str">
        <f>'[1]Expenditures Net of Charges'!B33</f>
        <v>New Jersey</v>
      </c>
      <c r="C33">
        <v>8876000</v>
      </c>
    </row>
    <row r="34" spans="1:3">
      <c r="A34" s="14" t="str">
        <f>'[1]Expenditures Net of Charges'!A34</f>
        <v>NM</v>
      </c>
      <c r="B34" s="14" t="str">
        <f>'[1]Expenditures Net of Charges'!B34</f>
        <v>New Mexico</v>
      </c>
      <c r="C34">
        <v>2084594</v>
      </c>
    </row>
    <row r="35" spans="1:3">
      <c r="A35" s="14" t="str">
        <f>'[1]Expenditures Net of Charges'!A35</f>
        <v>NY</v>
      </c>
      <c r="B35" s="14" t="str">
        <f>'[1]Expenditures Net of Charges'!B35</f>
        <v>New York</v>
      </c>
      <c r="C35">
        <v>19607140</v>
      </c>
    </row>
    <row r="36" spans="1:3">
      <c r="A36" s="14" t="str">
        <f>'[1]Expenditures Net of Charges'!A36</f>
        <v>NC</v>
      </c>
      <c r="B36" s="14" t="str">
        <f>'[1]Expenditures Net of Charges'!B36</f>
        <v>North Carolina</v>
      </c>
      <c r="C36">
        <v>9748181</v>
      </c>
    </row>
    <row r="37" spans="1:3">
      <c r="A37" s="14" t="str">
        <f>'[1]Expenditures Net of Charges'!A37</f>
        <v>ND</v>
      </c>
      <c r="B37" s="14" t="str">
        <f>'[1]Expenditures Net of Charges'!B37</f>
        <v>North Dakota</v>
      </c>
      <c r="C37">
        <v>701705</v>
      </c>
    </row>
    <row r="38" spans="1:3">
      <c r="A38" s="14" t="str">
        <f>'[1]Expenditures Net of Charges'!A38</f>
        <v>OH</v>
      </c>
      <c r="B38" s="14" t="str">
        <f>'[1]Expenditures Net of Charges'!B38</f>
        <v>Ohio</v>
      </c>
      <c r="C38">
        <v>11550901</v>
      </c>
    </row>
    <row r="39" spans="1:3">
      <c r="A39" s="14" t="str">
        <f>'[1]Expenditures Net of Charges'!A39</f>
        <v>OK</v>
      </c>
      <c r="B39" s="14" t="str">
        <f>'[1]Expenditures Net of Charges'!B39</f>
        <v>Oklahoma</v>
      </c>
      <c r="C39">
        <v>3817059</v>
      </c>
    </row>
    <row r="40" spans="1:3">
      <c r="A40" s="14" t="str">
        <f>'[1]Expenditures Net of Charges'!A40</f>
        <v>OR</v>
      </c>
      <c r="B40" s="14" t="str">
        <f>'[1]Expenditures Net of Charges'!B40</f>
        <v>Oregon</v>
      </c>
      <c r="C40">
        <v>3898684</v>
      </c>
    </row>
    <row r="41" spans="1:3">
      <c r="A41" s="14" t="str">
        <f>'[1]Expenditures Net of Charges'!A41</f>
        <v>PA</v>
      </c>
      <c r="B41" s="14" t="str">
        <f>'[1]Expenditures Net of Charges'!B41</f>
        <v>Pennsylvania</v>
      </c>
      <c r="C41">
        <v>12770043</v>
      </c>
    </row>
    <row r="42" spans="1:3">
      <c r="A42" s="14" t="str">
        <f>'[1]Expenditures Net of Charges'!A42</f>
        <v>RI</v>
      </c>
      <c r="B42" s="14" t="str">
        <f>'[1]Expenditures Net of Charges'!B42</f>
        <v>Rhode Island</v>
      </c>
      <c r="C42">
        <v>1052637</v>
      </c>
    </row>
    <row r="43" spans="1:3">
      <c r="A43" s="14" t="str">
        <f>'[1]Expenditures Net of Charges'!A43</f>
        <v>SC</v>
      </c>
      <c r="B43" s="14" t="str">
        <f>'[1]Expenditures Net of Charges'!B43</f>
        <v>South Carolina</v>
      </c>
      <c r="C43">
        <v>4722621</v>
      </c>
    </row>
    <row r="44" spans="1:3">
      <c r="A44" s="14" t="str">
        <f>'[1]Expenditures Net of Charges'!A44</f>
        <v>SD</v>
      </c>
      <c r="B44" s="14" t="str">
        <f>'[1]Expenditures Net of Charges'!B44</f>
        <v>South Dakota</v>
      </c>
      <c r="C44">
        <v>834504</v>
      </c>
    </row>
    <row r="45" spans="1:3">
      <c r="A45" s="14" t="str">
        <f>'[1]Expenditures Net of Charges'!A45</f>
        <v>TN</v>
      </c>
      <c r="B45" s="14" t="str">
        <f>'[1]Expenditures Net of Charges'!B45</f>
        <v>Tennessee</v>
      </c>
      <c r="C45">
        <v>6455177</v>
      </c>
    </row>
    <row r="46" spans="1:3">
      <c r="A46" s="14" t="str">
        <f>'[1]Expenditures Net of Charges'!A46</f>
        <v>TX</v>
      </c>
      <c r="B46" s="14" t="str">
        <f>'[1]Expenditures Net of Charges'!B46</f>
        <v>Texas</v>
      </c>
      <c r="C46">
        <v>26094422</v>
      </c>
    </row>
    <row r="47" spans="1:3">
      <c r="A47" s="14" t="str">
        <f>'[1]Expenditures Net of Charges'!A47</f>
        <v>UT</v>
      </c>
      <c r="B47" s="14" t="str">
        <f>'[1]Expenditures Net of Charges'!B47</f>
        <v>Utah</v>
      </c>
      <c r="C47">
        <v>2855194</v>
      </c>
    </row>
    <row r="48" spans="1:3">
      <c r="A48" s="14" t="str">
        <f>'[1]Expenditures Net of Charges'!A48</f>
        <v>VT</v>
      </c>
      <c r="B48" s="14" t="str">
        <f>'[1]Expenditures Net of Charges'!B48</f>
        <v>Vermont</v>
      </c>
      <c r="C48">
        <v>626138</v>
      </c>
    </row>
    <row r="49" spans="1:3">
      <c r="A49" s="14" t="str">
        <f>'[1]Expenditures Net of Charges'!A49</f>
        <v>VA</v>
      </c>
      <c r="B49" s="14" t="str">
        <f>'[1]Expenditures Net of Charges'!B49</f>
        <v>Virginia</v>
      </c>
      <c r="C49">
        <v>8193422</v>
      </c>
    </row>
    <row r="50" spans="1:3">
      <c r="A50" s="14" t="str">
        <f>'[1]Expenditures Net of Charges'!A50</f>
        <v>WA</v>
      </c>
      <c r="B50" s="14" t="str">
        <f>'[1]Expenditures Net of Charges'!B50</f>
        <v>Washington</v>
      </c>
      <c r="C50">
        <v>6896325</v>
      </c>
    </row>
    <row r="51" spans="1:3">
      <c r="A51" s="14" t="str">
        <f>'[1]Expenditures Net of Charges'!A51</f>
        <v>WV</v>
      </c>
      <c r="B51" s="14" t="str">
        <f>'[1]Expenditures Net of Charges'!B51</f>
        <v>West Virginia</v>
      </c>
      <c r="C51">
        <v>1856313</v>
      </c>
    </row>
    <row r="52" spans="1:3">
      <c r="A52" s="14" t="str">
        <f>'[1]Expenditures Net of Charges'!A52</f>
        <v>WI</v>
      </c>
      <c r="B52" s="14" t="str">
        <f>'[1]Expenditures Net of Charges'!B52</f>
        <v>Wisconsin</v>
      </c>
      <c r="C52">
        <v>5724888</v>
      </c>
    </row>
    <row r="53" spans="1:3">
      <c r="A53" s="14" t="str">
        <f>'[1]Expenditures Net of Charges'!A53</f>
        <v>WY</v>
      </c>
      <c r="B53" s="14" t="str">
        <f>'[1]Expenditures Net of Charges'!B53</f>
        <v>Wyoming</v>
      </c>
      <c r="C53">
        <v>576893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workbookViewId="0">
      <selection sqref="A1:G55"/>
    </sheetView>
  </sheetViews>
  <sheetFormatPr defaultColWidth="11.42578125" defaultRowHeight="15"/>
  <cols>
    <col min="2" max="2" width="15.85546875" bestFit="1" customWidth="1"/>
    <col min="3" max="3" width="19.7109375" customWidth="1"/>
    <col min="4" max="4" width="16.28515625" bestFit="1" customWidth="1"/>
    <col min="5" max="5" width="20.140625" bestFit="1" customWidth="1"/>
    <col min="6" max="6" width="12.42578125" bestFit="1" customWidth="1"/>
    <col min="7" max="7" width="19" bestFit="1" customWidth="1"/>
    <col min="8" max="9" width="13.28515625" bestFit="1" customWidth="1"/>
  </cols>
  <sheetData>
    <row r="1" spans="1:9">
      <c r="A1" s="22" t="s">
        <v>135</v>
      </c>
      <c r="B1" s="23"/>
      <c r="C1" s="23"/>
      <c r="D1" s="23"/>
      <c r="E1" s="24"/>
      <c r="G1" t="s">
        <v>113</v>
      </c>
    </row>
    <row r="2" spans="1:9">
      <c r="A2" s="25" t="s">
        <v>128</v>
      </c>
      <c r="B2" s="26"/>
      <c r="C2" s="26"/>
      <c r="D2" s="26"/>
      <c r="E2" s="27"/>
    </row>
    <row r="3" spans="1:9" ht="30" customHeight="1">
      <c r="A3" s="12" t="s">
        <v>104</v>
      </c>
      <c r="B3" s="12" t="s">
        <v>105</v>
      </c>
      <c r="C3" s="12" t="s">
        <v>110</v>
      </c>
      <c r="D3" s="13" t="s">
        <v>129</v>
      </c>
      <c r="E3" s="12" t="s">
        <v>134</v>
      </c>
    </row>
    <row r="4" spans="1:9">
      <c r="A4" s="1" t="s">
        <v>96</v>
      </c>
      <c r="B4" s="1" t="s">
        <v>44</v>
      </c>
      <c r="C4" s="9">
        <f>1000*INDEX('Data - Total'!$C$2:$R$53,MATCH($B4,'Data - Total'!$B$2:$B$53,0),MATCH($G$1,'Data - Total'!$C$1:$R$1,0))/Population!$C2</f>
        <v>1779.0705870278571</v>
      </c>
      <c r="D4" s="38">
        <f>INDEX('Data - Payroll'!$C$2:$T$53,MATCH($B4,'Data - Payroll'!$B$2:$B$53,0),MATCH($G$1,'Data - Payroll'!$C$1:$T$1,0))/Population!$C2</f>
        <v>833.97325333029698</v>
      </c>
      <c r="E4" s="39">
        <f>D4/C4*100</f>
        <v>46.876906369608733</v>
      </c>
      <c r="F4" s="16"/>
      <c r="G4" s="6"/>
      <c r="H4" s="6"/>
      <c r="I4" s="6"/>
    </row>
    <row r="5" spans="1:9">
      <c r="A5" s="2" t="s">
        <v>52</v>
      </c>
      <c r="B5" s="2" t="s">
        <v>0</v>
      </c>
      <c r="C5" s="10">
        <f>1000*INDEX('Data - Total'!$C$2:$R$53,MATCH($B5,'Data - Total'!$B$2:$B$53,0),MATCH($G$1,'Data - Total'!$C$1:$R$1,0))/Population!$C3</f>
        <v>1456.9312529112708</v>
      </c>
      <c r="D5" s="7">
        <f>INDEX('Data - Payroll'!$C$2:$T$53,MATCH($B5,'Data - Payroll'!$B$2:$B$53,0),MATCH($G$1,'Data - Payroll'!$C$1:$T$1,0))/Population!$C3</f>
        <v>644.17044872385668</v>
      </c>
      <c r="E5" s="7">
        <f>D5/C5*100</f>
        <v>44.214196616117725</v>
      </c>
      <c r="F5" s="16"/>
      <c r="G5" s="6"/>
      <c r="H5" s="6"/>
      <c r="I5" s="6"/>
    </row>
    <row r="6" spans="1:9">
      <c r="A6" s="2" t="s">
        <v>53</v>
      </c>
      <c r="B6" s="2" t="s">
        <v>1</v>
      </c>
      <c r="C6" s="10">
        <f>1000*INDEX('Data - Total'!$C$2:$R$53,MATCH($B6,'Data - Total'!$B$2:$B$53,0),MATCH($G$1,'Data - Total'!$C$1:$R$1,0))/Population!$C4</f>
        <v>3104.3372758969253</v>
      </c>
      <c r="D6" s="7">
        <f>INDEX('Data - Payroll'!$C$2:$T$53,MATCH($B6,'Data - Payroll'!$B$2:$B$53,0),MATCH($G$1,'Data - Payroll'!$C$1:$T$1,0))/Population!$C4</f>
        <v>1240.4632181659761</v>
      </c>
      <c r="E6" s="7">
        <f t="shared" ref="E6:E55" si="0">D6/C6*100</f>
        <v>39.959034986221766</v>
      </c>
      <c r="F6" s="16"/>
      <c r="G6" s="6"/>
      <c r="H6" s="6"/>
      <c r="I6" s="6"/>
    </row>
    <row r="7" spans="1:9">
      <c r="A7" s="2" t="s">
        <v>54</v>
      </c>
      <c r="B7" s="2" t="s">
        <v>2</v>
      </c>
      <c r="C7" s="10">
        <f>1000*INDEX('Data - Total'!$C$2:$R$53,MATCH($B7,'Data - Total'!$B$2:$B$53,0),MATCH($G$1,'Data - Total'!$C$1:$R$1,0))/Population!$C5</f>
        <v>1184.1913561378815</v>
      </c>
      <c r="D7" s="7">
        <f>INDEX('Data - Payroll'!$C$2:$T$53,MATCH($B7,'Data - Payroll'!$B$2:$B$53,0),MATCH($G$1,'Data - Payroll'!$C$1:$T$1,0))/Population!$C5</f>
        <v>574.31585287655901</v>
      </c>
      <c r="E7" s="7">
        <f t="shared" si="0"/>
        <v>48.498568233906994</v>
      </c>
      <c r="F7" s="16"/>
      <c r="G7" s="6"/>
      <c r="H7" s="6"/>
      <c r="I7" s="6"/>
    </row>
    <row r="8" spans="1:9">
      <c r="A8" s="2" t="s">
        <v>55</v>
      </c>
      <c r="B8" s="2" t="s">
        <v>3</v>
      </c>
      <c r="C8" s="10">
        <f>1000*INDEX('Data - Total'!$C$2:$R$53,MATCH($B8,'Data - Total'!$B$2:$B$53,0),MATCH($G$1,'Data - Total'!$C$1:$R$1,0))/Population!$C6</f>
        <v>1661.2202895602347</v>
      </c>
      <c r="D8" s="7">
        <f>INDEX('Data - Payroll'!$C$2:$T$53,MATCH($B8,'Data - Payroll'!$B$2:$B$53,0),MATCH($G$1,'Data - Payroll'!$C$1:$T$1,0))/Population!$C6</f>
        <v>753.04398670871058</v>
      </c>
      <c r="E8" s="7">
        <f t="shared" si="0"/>
        <v>45.33077229077545</v>
      </c>
      <c r="F8" s="16"/>
      <c r="G8" s="6"/>
      <c r="H8" s="6"/>
      <c r="I8" s="6"/>
    </row>
    <row r="9" spans="1:9">
      <c r="A9" s="2" t="s">
        <v>56</v>
      </c>
      <c r="B9" s="2" t="s">
        <v>4</v>
      </c>
      <c r="C9" s="10">
        <f>1000*INDEX('Data - Total'!$C$2:$R$53,MATCH($B9,'Data - Total'!$B$2:$B$53,0),MATCH($G$1,'Data - Total'!$C$1:$R$1,0))/Population!$C7</f>
        <v>1740.021879642002</v>
      </c>
      <c r="D9" s="7">
        <f>INDEX('Data - Payroll'!$C$2:$T$53,MATCH($B9,'Data - Payroll'!$B$2:$B$53,0),MATCH($G$1,'Data - Payroll'!$C$1:$T$1,0))/Population!$C7</f>
        <v>820.47650250454649</v>
      </c>
      <c r="E9" s="7">
        <f t="shared" si="0"/>
        <v>47.153229054415917</v>
      </c>
      <c r="F9" s="16"/>
      <c r="G9" s="6"/>
      <c r="H9" s="6"/>
      <c r="I9" s="6"/>
    </row>
    <row r="10" spans="1:9">
      <c r="A10" s="2" t="s">
        <v>57</v>
      </c>
      <c r="B10" s="2" t="s">
        <v>5</v>
      </c>
      <c r="C10" s="10">
        <f>1000*INDEX('Data - Total'!$C$2:$R$53,MATCH($B10,'Data - Total'!$B$2:$B$53,0),MATCH($G$1,'Data - Total'!$C$1:$R$1,0))/Population!$C8</f>
        <v>1487.9300823678677</v>
      </c>
      <c r="D10" s="7">
        <f>INDEX('Data - Payroll'!$C$2:$T$53,MATCH($B10,'Data - Payroll'!$B$2:$B$53,0),MATCH($G$1,'Data - Payroll'!$C$1:$T$1,0))/Population!$C8</f>
        <v>709.21842306647</v>
      </c>
      <c r="E10" s="7">
        <f t="shared" si="0"/>
        <v>47.664768087612778</v>
      </c>
      <c r="F10" s="16"/>
      <c r="G10" s="6"/>
      <c r="H10" s="6"/>
      <c r="I10" s="6"/>
    </row>
    <row r="11" spans="1:9">
      <c r="A11" s="2" t="s">
        <v>58</v>
      </c>
      <c r="B11" s="2" t="s">
        <v>6</v>
      </c>
      <c r="C11" s="10">
        <f>1000*INDEX('Data - Total'!$C$2:$R$53,MATCH($B11,'Data - Total'!$B$2:$B$53,0),MATCH($G$1,'Data - Total'!$C$1:$R$1,0))/Population!$C9</f>
        <v>2409.8641149667174</v>
      </c>
      <c r="D11" s="7">
        <f>INDEX('Data - Payroll'!$C$2:$T$53,MATCH($B11,'Data - Payroll'!$B$2:$B$53,0),MATCH($G$1,'Data - Payroll'!$C$1:$T$1,0))/Population!$C9</f>
        <v>1253.5625849594448</v>
      </c>
      <c r="E11" s="7">
        <f t="shared" si="0"/>
        <v>52.017977991956521</v>
      </c>
      <c r="F11" s="16"/>
      <c r="G11" s="6"/>
      <c r="H11" s="6"/>
      <c r="I11" s="6"/>
    </row>
    <row r="12" spans="1:9">
      <c r="A12" s="2" t="s">
        <v>59</v>
      </c>
      <c r="B12" s="2" t="s">
        <v>7</v>
      </c>
      <c r="C12" s="10">
        <f>1000*INDEX('Data - Total'!$C$2:$R$53,MATCH($B12,'Data - Total'!$B$2:$B$53,0),MATCH($G$1,'Data - Total'!$C$1:$R$1,0))/Population!$C10</f>
        <v>2005.1478872394564</v>
      </c>
      <c r="D12" s="7">
        <f>INDEX('Data - Payroll'!$C$2:$T$53,MATCH($B12,'Data - Payroll'!$B$2:$B$53,0),MATCH($G$1,'Data - Payroll'!$C$1:$T$1,0))/Population!$C10</f>
        <v>795.18063958136338</v>
      </c>
      <c r="E12" s="7">
        <f t="shared" si="0"/>
        <v>39.656957207087153</v>
      </c>
      <c r="F12" s="16"/>
      <c r="G12" s="6"/>
      <c r="H12" s="6"/>
      <c r="I12" s="6"/>
    </row>
    <row r="13" spans="1:9">
      <c r="A13" s="2" t="s">
        <v>60</v>
      </c>
      <c r="B13" s="2" t="s">
        <v>8</v>
      </c>
      <c r="C13" s="10">
        <f>1000*INDEX('Data - Total'!$C$2:$R$53,MATCH($B13,'Data - Total'!$B$2:$B$53,0),MATCH($G$1,'Data - Total'!$C$1:$R$1,0))/Population!$C11</f>
        <v>3465.5706727135298</v>
      </c>
      <c r="D13" s="7">
        <f>INDEX('Data - Payroll'!$C$2:$T$53,MATCH($B13,'Data - Payroll'!$B$2:$B$53,0),MATCH($G$1,'Data - Payroll'!$C$1:$T$1,0))/Population!$C11</f>
        <v>685.32859347442684</v>
      </c>
      <c r="E13" s="7">
        <f t="shared" si="0"/>
        <v>19.77534605975347</v>
      </c>
      <c r="F13" s="16"/>
      <c r="G13" s="6"/>
      <c r="H13" s="6"/>
      <c r="I13" s="6"/>
    </row>
    <row r="14" spans="1:9">
      <c r="A14" s="2" t="s">
        <v>61</v>
      </c>
      <c r="B14" s="2" t="s">
        <v>9</v>
      </c>
      <c r="C14" s="10">
        <f>1000*INDEX('Data - Total'!$C$2:$R$53,MATCH($B14,'Data - Total'!$B$2:$B$53,0),MATCH($G$1,'Data - Total'!$C$1:$R$1,0))/Population!$C12</f>
        <v>1235.0346471762168</v>
      </c>
      <c r="D14" s="7">
        <f>INDEX('Data - Payroll'!$C$2:$T$53,MATCH($B14,'Data - Payroll'!$B$2:$B$53,0),MATCH($G$1,'Data - Payroll'!$C$1:$T$1,0))/Population!$C12</f>
        <v>568.6807429113444</v>
      </c>
      <c r="E14" s="7">
        <f t="shared" si="0"/>
        <v>46.045731932426023</v>
      </c>
      <c r="F14" s="16"/>
      <c r="G14" s="6"/>
      <c r="H14" s="6"/>
      <c r="I14" s="6"/>
    </row>
    <row r="15" spans="1:9">
      <c r="A15" s="2" t="s">
        <v>62</v>
      </c>
      <c r="B15" s="2" t="s">
        <v>10</v>
      </c>
      <c r="C15" s="10">
        <f>1000*INDEX('Data - Total'!$C$2:$R$53,MATCH($B15,'Data - Total'!$B$2:$B$53,0),MATCH($G$1,'Data - Total'!$C$1:$R$1,0))/Population!$C13</f>
        <v>1695.5334207077326</v>
      </c>
      <c r="D15" s="7">
        <f>INDEX('Data - Payroll'!$C$2:$T$53,MATCH($B15,'Data - Payroll'!$B$2:$B$53,0),MATCH($G$1,'Data - Payroll'!$C$1:$T$1,0))/Population!$C13</f>
        <v>813.07348321403367</v>
      </c>
      <c r="E15" s="7">
        <f t="shared" si="0"/>
        <v>47.953845868437597</v>
      </c>
      <c r="F15" s="16"/>
      <c r="G15" s="6"/>
      <c r="H15" s="6"/>
      <c r="I15" s="6"/>
    </row>
    <row r="16" spans="1:9">
      <c r="A16" s="2" t="s">
        <v>63</v>
      </c>
      <c r="B16" s="2" t="s">
        <v>11</v>
      </c>
      <c r="C16" s="10">
        <f>1000*INDEX('Data - Total'!$C$2:$R$53,MATCH($B16,'Data - Total'!$B$2:$B$53,0),MATCH($G$1,'Data - Total'!$C$1:$R$1,0))/Population!$C14</f>
        <v>1358.04435203042</v>
      </c>
      <c r="D16" s="7">
        <f>INDEX('Data - Payroll'!$C$2:$T$53,MATCH($B16,'Data - Payroll'!$B$2:$B$53,0),MATCH($G$1,'Data - Payroll'!$C$1:$T$1,0))/Population!$C14</f>
        <v>701.4245465498152</v>
      </c>
      <c r="E16" s="7">
        <f t="shared" si="0"/>
        <v>51.64960522100116</v>
      </c>
      <c r="F16" s="16"/>
      <c r="G16" s="6"/>
      <c r="H16" s="6"/>
      <c r="I16" s="6"/>
    </row>
    <row r="17" spans="1:9">
      <c r="A17" s="2" t="s">
        <v>64</v>
      </c>
      <c r="B17" s="2" t="s">
        <v>12</v>
      </c>
      <c r="C17" s="10">
        <f>1000*INDEX('Data - Total'!$C$2:$R$53,MATCH($B17,'Data - Total'!$B$2:$B$53,0),MATCH($G$1,'Data - Total'!$C$1:$R$1,0))/Population!$C15</f>
        <v>1157.7391435143113</v>
      </c>
      <c r="D17" s="7">
        <f>INDEX('Data - Payroll'!$C$2:$T$53,MATCH($B17,'Data - Payroll'!$B$2:$B$53,0),MATCH($G$1,'Data - Payroll'!$C$1:$T$1,0))/Population!$C15</f>
        <v>565.58701170100085</v>
      </c>
      <c r="E17" s="7">
        <f t="shared" si="0"/>
        <v>48.852715645785658</v>
      </c>
      <c r="F17" s="16"/>
      <c r="G17" s="6"/>
      <c r="H17" s="6"/>
      <c r="I17" s="6"/>
    </row>
    <row r="18" spans="1:9">
      <c r="A18" s="2" t="s">
        <v>65</v>
      </c>
      <c r="B18" s="2" t="s">
        <v>13</v>
      </c>
      <c r="C18" s="10">
        <f>1000*INDEX('Data - Total'!$C$2:$R$53,MATCH($B18,'Data - Total'!$B$2:$B$53,0),MATCH($G$1,'Data - Total'!$C$1:$R$1,0))/Population!$C16</f>
        <v>1909.6342693274687</v>
      </c>
      <c r="D18" s="7">
        <f>INDEX('Data - Payroll'!$C$2:$T$53,MATCH($B18,'Data - Payroll'!$B$2:$B$53,0),MATCH($G$1,'Data - Payroll'!$C$1:$T$1,0))/Population!$C16</f>
        <v>931.68828492492833</v>
      </c>
      <c r="E18" s="7">
        <f t="shared" si="0"/>
        <v>48.788833542092256</v>
      </c>
      <c r="F18" s="16"/>
      <c r="G18" s="6"/>
      <c r="H18" s="6"/>
      <c r="I18" s="6"/>
    </row>
    <row r="19" spans="1:9">
      <c r="A19" s="2" t="s">
        <v>66</v>
      </c>
      <c r="B19" s="2" t="s">
        <v>14</v>
      </c>
      <c r="C19" s="10">
        <f>1000*INDEX('Data - Total'!$C$2:$R$53,MATCH($B19,'Data - Total'!$B$2:$B$53,0),MATCH($G$1,'Data - Total'!$C$1:$R$1,0))/Population!$C17</f>
        <v>1478.7883441588635</v>
      </c>
      <c r="D19" s="7">
        <f>INDEX('Data - Payroll'!$C$2:$T$53,MATCH($B19,'Data - Payroll'!$B$2:$B$53,0),MATCH($G$1,'Data - Payroll'!$C$1:$T$1,0))/Population!$C17</f>
        <v>711.43889255314457</v>
      </c>
      <c r="E19" s="7">
        <f t="shared" si="0"/>
        <v>48.109582102353656</v>
      </c>
      <c r="F19" s="16"/>
      <c r="G19" s="6"/>
      <c r="H19" s="6"/>
      <c r="I19" s="6"/>
    </row>
    <row r="20" spans="1:9">
      <c r="A20" s="2" t="s">
        <v>67</v>
      </c>
      <c r="B20" s="2" t="s">
        <v>15</v>
      </c>
      <c r="C20" s="10">
        <f>1000*INDEX('Data - Total'!$C$2:$R$53,MATCH($B20,'Data - Total'!$B$2:$B$53,0),MATCH($G$1,'Data - Total'!$C$1:$R$1,0))/Population!$C18</f>
        <v>1903.4368411556161</v>
      </c>
      <c r="D20" s="7">
        <f>INDEX('Data - Payroll'!$C$2:$T$53,MATCH($B20,'Data - Payroll'!$B$2:$B$53,0),MATCH($G$1,'Data - Payroll'!$C$1:$T$1,0))/Population!$C18</f>
        <v>855.56626846796178</v>
      </c>
      <c r="E20" s="7">
        <f t="shared" si="0"/>
        <v>44.948497894394521</v>
      </c>
      <c r="F20" s="16"/>
      <c r="G20" s="6"/>
      <c r="H20" s="6"/>
      <c r="I20" s="6"/>
    </row>
    <row r="21" spans="1:9">
      <c r="A21" s="2" t="s">
        <v>68</v>
      </c>
      <c r="B21" s="2" t="s">
        <v>16</v>
      </c>
      <c r="C21" s="10">
        <f>1000*INDEX('Data - Total'!$C$2:$R$53,MATCH($B21,'Data - Total'!$B$2:$B$53,0),MATCH($G$1,'Data - Total'!$C$1:$R$1,0))/Population!$C19</f>
        <v>1746.4959739650433</v>
      </c>
      <c r="D21" s="7">
        <f>INDEX('Data - Payroll'!$C$2:$T$53,MATCH($B21,'Data - Payroll'!$B$2:$B$53,0),MATCH($G$1,'Data - Payroll'!$C$1:$T$1,0))/Population!$C19</f>
        <v>914.11541923917332</v>
      </c>
      <c r="E21" s="7">
        <f t="shared" si="0"/>
        <v>52.339967160867303</v>
      </c>
      <c r="F21" s="16"/>
      <c r="G21" s="6"/>
      <c r="H21" s="6"/>
      <c r="I21" s="6"/>
    </row>
    <row r="22" spans="1:9">
      <c r="A22" s="2" t="s">
        <v>69</v>
      </c>
      <c r="B22" s="2" t="s">
        <v>17</v>
      </c>
      <c r="C22" s="10">
        <f>1000*INDEX('Data - Total'!$C$2:$R$53,MATCH($B22,'Data - Total'!$B$2:$B$53,0),MATCH($G$1,'Data - Total'!$C$1:$R$1,0))/Population!$C20</f>
        <v>1578.6775986576829</v>
      </c>
      <c r="D22" s="7">
        <f>INDEX('Data - Payroll'!$C$2:$T$53,MATCH($B22,'Data - Payroll'!$B$2:$B$53,0),MATCH($G$1,'Data - Payroll'!$C$1:$T$1,0))/Population!$C20</f>
        <v>759.96609075240701</v>
      </c>
      <c r="E22" s="7">
        <f t="shared" si="0"/>
        <v>48.139410567337535</v>
      </c>
      <c r="F22" s="16"/>
      <c r="G22" s="6"/>
      <c r="H22" s="6"/>
      <c r="I22" s="6"/>
    </row>
    <row r="23" spans="1:9">
      <c r="A23" s="2" t="s">
        <v>70</v>
      </c>
      <c r="B23" s="2" t="s">
        <v>18</v>
      </c>
      <c r="C23" s="10">
        <f>1000*INDEX('Data - Total'!$C$2:$R$53,MATCH($B23,'Data - Total'!$B$2:$B$53,0),MATCH($G$1,'Data - Total'!$C$1:$R$1,0))/Population!$C21</f>
        <v>1893.4223053442277</v>
      </c>
      <c r="D23" s="7">
        <f>INDEX('Data - Payroll'!$C$2:$T$53,MATCH($B23,'Data - Payroll'!$B$2:$B$53,0),MATCH($G$1,'Data - Payroll'!$C$1:$T$1,0))/Population!$C21</f>
        <v>675.53153009157518</v>
      </c>
      <c r="E23" s="7">
        <f t="shared" si="0"/>
        <v>35.677805642453457</v>
      </c>
      <c r="F23" s="16"/>
      <c r="G23" s="6"/>
      <c r="H23" s="6"/>
      <c r="I23" s="6"/>
    </row>
    <row r="24" spans="1:9">
      <c r="A24" s="2" t="s">
        <v>71</v>
      </c>
      <c r="B24" s="2" t="s">
        <v>19</v>
      </c>
      <c r="C24" s="10">
        <f>1000*INDEX('Data - Total'!$C$2:$R$53,MATCH($B24,'Data - Total'!$B$2:$B$53,0),MATCH($G$1,'Data - Total'!$C$1:$R$1,0))/Population!$C22</f>
        <v>1758.1605188048702</v>
      </c>
      <c r="D24" s="7">
        <f>INDEX('Data - Payroll'!$C$2:$T$53,MATCH($B24,'Data - Payroll'!$B$2:$B$53,0),MATCH($G$1,'Data - Payroll'!$C$1:$T$1,0))/Population!$C22</f>
        <v>895.49637510989078</v>
      </c>
      <c r="E24" s="7">
        <f t="shared" si="0"/>
        <v>50.933709722853671</v>
      </c>
      <c r="F24" s="16"/>
      <c r="G24" s="6"/>
      <c r="H24" s="6"/>
      <c r="I24" s="6"/>
    </row>
    <row r="25" spans="1:9">
      <c r="A25" s="2" t="s">
        <v>72</v>
      </c>
      <c r="B25" s="2" t="s">
        <v>20</v>
      </c>
      <c r="C25" s="10">
        <f>1000*INDEX('Data - Total'!$C$2:$R$53,MATCH($B25,'Data - Total'!$B$2:$B$53,0),MATCH($G$1,'Data - Total'!$C$1:$R$1,0))/Population!$C23</f>
        <v>2027.8557437015631</v>
      </c>
      <c r="D25" s="7">
        <f>INDEX('Data - Payroll'!$C$2:$T$53,MATCH($B25,'Data - Payroll'!$B$2:$B$53,0),MATCH($G$1,'Data - Payroll'!$C$1:$T$1,0))/Population!$C23</f>
        <v>1068.474824158719</v>
      </c>
      <c r="E25" s="7">
        <f t="shared" si="0"/>
        <v>52.689883265974814</v>
      </c>
      <c r="F25" s="16"/>
      <c r="G25" s="6"/>
      <c r="H25" s="6"/>
      <c r="I25" s="6"/>
    </row>
    <row r="26" spans="1:9">
      <c r="A26" s="2" t="s">
        <v>73</v>
      </c>
      <c r="B26" s="2" t="s">
        <v>21</v>
      </c>
      <c r="C26" s="10">
        <f>1000*INDEX('Data - Total'!$C$2:$R$53,MATCH($B26,'Data - Total'!$B$2:$B$53,0),MATCH($G$1,'Data - Total'!$C$1:$R$1,0))/Population!$C24</f>
        <v>2164.5978284598359</v>
      </c>
      <c r="D26" s="7">
        <f>INDEX('Data - Payroll'!$C$2:$T$53,MATCH($B26,'Data - Payroll'!$B$2:$B$53,0),MATCH($G$1,'Data - Payroll'!$C$1:$T$1,0))/Population!$C24</f>
        <v>1067.322087150977</v>
      </c>
      <c r="E26" s="7">
        <f t="shared" si="0"/>
        <v>49.308101168631531</v>
      </c>
      <c r="F26" s="16"/>
      <c r="G26" s="6"/>
      <c r="H26" s="6"/>
      <c r="I26" s="6"/>
    </row>
    <row r="27" spans="1:9">
      <c r="A27" s="2" t="s">
        <v>74</v>
      </c>
      <c r="B27" s="2" t="s">
        <v>22</v>
      </c>
      <c r="C27" s="10">
        <f>1000*INDEX('Data - Total'!$C$2:$R$53,MATCH($B27,'Data - Total'!$B$2:$B$53,0),MATCH($G$1,'Data - Total'!$C$1:$R$1,0))/Population!$C25</f>
        <v>1685.1617653441183</v>
      </c>
      <c r="D27" s="7">
        <f>INDEX('Data - Payroll'!$C$2:$T$53,MATCH($B27,'Data - Payroll'!$B$2:$B$53,0),MATCH($G$1,'Data - Payroll'!$C$1:$T$1,0))/Population!$C25</f>
        <v>710.56761095668185</v>
      </c>
      <c r="E27" s="7">
        <f t="shared" si="0"/>
        <v>42.16613654366769</v>
      </c>
      <c r="F27" s="16"/>
      <c r="G27" s="6"/>
      <c r="H27" s="6"/>
      <c r="I27" s="6"/>
    </row>
    <row r="28" spans="1:9">
      <c r="A28" s="2" t="s">
        <v>75</v>
      </c>
      <c r="B28" s="2" t="s">
        <v>23</v>
      </c>
      <c r="C28" s="10">
        <f>1000*INDEX('Data - Total'!$C$2:$R$53,MATCH($B28,'Data - Total'!$B$2:$B$53,0),MATCH($G$1,'Data - Total'!$C$1:$R$1,0))/Population!$C26</f>
        <v>1836.5495394113871</v>
      </c>
      <c r="D28" s="7">
        <f>INDEX('Data - Payroll'!$C$2:$T$53,MATCH($B28,'Data - Payroll'!$B$2:$B$53,0),MATCH($G$1,'Data - Payroll'!$C$1:$T$1,0))/Population!$C26</f>
        <v>1020.3478821658863</v>
      </c>
      <c r="E28" s="7">
        <f t="shared" si="0"/>
        <v>55.557874169455133</v>
      </c>
      <c r="F28" s="16"/>
      <c r="G28" s="6"/>
      <c r="H28" s="6"/>
      <c r="I28" s="6"/>
    </row>
    <row r="29" spans="1:9">
      <c r="A29" s="2" t="s">
        <v>76</v>
      </c>
      <c r="B29" s="2" t="s">
        <v>24</v>
      </c>
      <c r="C29" s="10">
        <f>1000*INDEX('Data - Total'!$C$2:$R$53,MATCH($B29,'Data - Total'!$B$2:$B$53,0),MATCH($G$1,'Data - Total'!$C$1:$R$1,0))/Population!$C27</f>
        <v>1411.5906269538202</v>
      </c>
      <c r="D29" s="7">
        <f>INDEX('Data - Payroll'!$C$2:$T$53,MATCH($B29,'Data - Payroll'!$B$2:$B$53,0),MATCH($G$1,'Data - Payroll'!$C$1:$T$1,0))/Population!$C27</f>
        <v>677.02829441515917</v>
      </c>
      <c r="E29" s="7">
        <f t="shared" si="0"/>
        <v>47.962084862816809</v>
      </c>
      <c r="F29" s="16"/>
      <c r="G29" s="6"/>
      <c r="H29" s="6"/>
      <c r="I29" s="6"/>
    </row>
    <row r="30" spans="1:9">
      <c r="A30" s="2" t="s">
        <v>77</v>
      </c>
      <c r="B30" s="2" t="s">
        <v>25</v>
      </c>
      <c r="C30" s="10">
        <f>1000*INDEX('Data - Total'!$C$2:$R$53,MATCH($B30,'Data - Total'!$B$2:$B$53,0),MATCH($G$1,'Data - Total'!$C$1:$R$1,0))/Population!$C28</f>
        <v>1536.7601942548406</v>
      </c>
      <c r="D30" s="7">
        <f>INDEX('Data - Payroll'!$C$2:$T$53,MATCH($B30,'Data - Payroll'!$B$2:$B$53,0),MATCH($G$1,'Data - Payroll'!$C$1:$T$1,0))/Population!$C28</f>
        <v>725.0323760833727</v>
      </c>
      <c r="E30" s="7">
        <f t="shared" si="0"/>
        <v>47.179278770617401</v>
      </c>
      <c r="F30" s="16"/>
      <c r="G30" s="6"/>
      <c r="H30" s="6"/>
      <c r="I30" s="6"/>
    </row>
    <row r="31" spans="1:9">
      <c r="A31" s="2" t="s">
        <v>78</v>
      </c>
      <c r="B31" s="2" t="s">
        <v>26</v>
      </c>
      <c r="C31" s="10">
        <f>1000*INDEX('Data - Total'!$C$2:$R$53,MATCH($B31,'Data - Total'!$B$2:$B$53,0),MATCH($G$1,'Data - Total'!$C$1:$R$1,0))/Population!$C29</f>
        <v>1572.95881364515</v>
      </c>
      <c r="D31" s="7">
        <f>INDEX('Data - Payroll'!$C$2:$T$53,MATCH($B31,'Data - Payroll'!$B$2:$B$53,0),MATCH($G$1,'Data - Payroll'!$C$1:$T$1,0))/Population!$C29</f>
        <v>757.36078626053688</v>
      </c>
      <c r="E31" s="7">
        <f t="shared" si="0"/>
        <v>48.148799554734744</v>
      </c>
      <c r="F31" s="16"/>
      <c r="G31" s="6"/>
      <c r="H31" s="6"/>
      <c r="I31" s="6"/>
    </row>
    <row r="32" spans="1:9">
      <c r="A32" s="2" t="s">
        <v>79</v>
      </c>
      <c r="B32" s="2" t="s">
        <v>27</v>
      </c>
      <c r="C32" s="10">
        <f>1000*INDEX('Data - Total'!$C$2:$R$53,MATCH($B32,'Data - Total'!$B$2:$B$53,0),MATCH($G$1,'Data - Total'!$C$1:$R$1,0))/Population!$C30</f>
        <v>1990.7727728623267</v>
      </c>
      <c r="D32" s="7">
        <f>INDEX('Data - Payroll'!$C$2:$T$53,MATCH($B32,'Data - Payroll'!$B$2:$B$53,0),MATCH($G$1,'Data - Payroll'!$C$1:$T$1,0))/Population!$C30</f>
        <v>917.70491520554981</v>
      </c>
      <c r="E32" s="7">
        <f t="shared" si="0"/>
        <v>46.097923766863488</v>
      </c>
      <c r="F32" s="16"/>
      <c r="G32" s="6"/>
      <c r="H32" s="6"/>
      <c r="I32" s="6"/>
    </row>
    <row r="33" spans="1:9">
      <c r="A33" s="2" t="s">
        <v>80</v>
      </c>
      <c r="B33" s="2" t="s">
        <v>28</v>
      </c>
      <c r="C33" s="10">
        <f>1000*INDEX('Data - Total'!$C$2:$R$53,MATCH($B33,'Data - Total'!$B$2:$B$53,0),MATCH($G$1,'Data - Total'!$C$1:$R$1,0))/Population!$C31</f>
        <v>1401.856096281819</v>
      </c>
      <c r="D33" s="7">
        <f>INDEX('Data - Payroll'!$C$2:$T$53,MATCH($B33,'Data - Payroll'!$B$2:$B$53,0),MATCH($G$1,'Data - Payroll'!$C$1:$T$1,0))/Population!$C31</f>
        <v>676.43464011367405</v>
      </c>
      <c r="E33" s="7">
        <f t="shared" si="0"/>
        <v>48.252787280220851</v>
      </c>
      <c r="F33" s="16"/>
      <c r="G33" s="6"/>
      <c r="H33" s="6"/>
      <c r="I33" s="6"/>
    </row>
    <row r="34" spans="1:9">
      <c r="A34" s="2" t="s">
        <v>81</v>
      </c>
      <c r="B34" s="2" t="s">
        <v>29</v>
      </c>
      <c r="C34" s="10">
        <f>1000*INDEX('Data - Total'!$C$2:$R$53,MATCH($B34,'Data - Total'!$B$2:$B$53,0),MATCH($G$1,'Data - Total'!$C$1:$R$1,0))/Population!$C32</f>
        <v>2084.3496957913321</v>
      </c>
      <c r="D34" s="7">
        <f>INDEX('Data - Payroll'!$C$2:$T$53,MATCH($B34,'Data - Payroll'!$B$2:$B$53,0),MATCH($G$1,'Data - Payroll'!$C$1:$T$1,0))/Population!$C32</f>
        <v>1018.647760495937</v>
      </c>
      <c r="E34" s="7">
        <f t="shared" si="0"/>
        <v>48.871250469763574</v>
      </c>
      <c r="F34" s="16"/>
      <c r="G34" s="6"/>
      <c r="H34" s="6"/>
      <c r="I34" s="6"/>
    </row>
    <row r="35" spans="1:9">
      <c r="A35" s="2" t="s">
        <v>82</v>
      </c>
      <c r="B35" s="2" t="s">
        <v>30</v>
      </c>
      <c r="C35" s="10">
        <f>1000*INDEX('Data - Total'!$C$2:$R$53,MATCH($B35,'Data - Total'!$B$2:$B$53,0),MATCH($G$1,'Data - Total'!$C$1:$R$1,0))/Population!$C33</f>
        <v>2663.4916629112213</v>
      </c>
      <c r="D35" s="7">
        <f>INDEX('Data - Payroll'!$C$2:$T$53,MATCH($B35,'Data - Payroll'!$B$2:$B$53,0),MATCH($G$1,'Data - Payroll'!$C$1:$T$1,0))/Population!$C33</f>
        <v>1366.9991426318161</v>
      </c>
      <c r="E35" s="7">
        <f t="shared" si="0"/>
        <v>51.323575052518592</v>
      </c>
      <c r="F35" s="16"/>
      <c r="G35" s="6"/>
      <c r="H35" s="6"/>
      <c r="I35" s="6"/>
    </row>
    <row r="36" spans="1:9">
      <c r="A36" s="2" t="s">
        <v>83</v>
      </c>
      <c r="B36" s="2" t="s">
        <v>31</v>
      </c>
      <c r="C36" s="10">
        <f>1000*INDEX('Data - Total'!$C$2:$R$53,MATCH($B36,'Data - Total'!$B$2:$B$53,0),MATCH($G$1,'Data - Total'!$C$1:$R$1,0))/Population!$C34</f>
        <v>1686.5327253172561</v>
      </c>
      <c r="D36" s="7">
        <f>INDEX('Data - Payroll'!$C$2:$T$53,MATCH($B36,'Data - Payroll'!$B$2:$B$53,0),MATCH($G$1,'Data - Payroll'!$C$1:$T$1,0))/Population!$C34</f>
        <v>708.83407992155787</v>
      </c>
      <c r="E36" s="7">
        <f t="shared" si="0"/>
        <v>42.029073570939339</v>
      </c>
      <c r="F36" s="16"/>
      <c r="G36" s="6"/>
      <c r="H36" s="6"/>
      <c r="I36" s="6"/>
    </row>
    <row r="37" spans="1:9">
      <c r="A37" s="2" t="s">
        <v>84</v>
      </c>
      <c r="B37" s="2" t="s">
        <v>32</v>
      </c>
      <c r="C37" s="10">
        <f>1000*INDEX('Data - Total'!$C$2:$R$53,MATCH($B37,'Data - Total'!$B$2:$B$53,0),MATCH($G$1,'Data - Total'!$C$1:$R$1,0))/Population!$C35</f>
        <v>2825.1111584861433</v>
      </c>
      <c r="D37" s="7">
        <f>INDEX('Data - Payroll'!$C$2:$T$53,MATCH($B37,'Data - Payroll'!$B$2:$B$53,0),MATCH($G$1,'Data - Payroll'!$C$1:$T$1,0))/Population!$C35</f>
        <v>1203.1583989301857</v>
      </c>
      <c r="E37" s="7">
        <f t="shared" si="0"/>
        <v>42.588002079709568</v>
      </c>
      <c r="F37" s="16"/>
      <c r="G37" s="6"/>
      <c r="H37" s="6"/>
      <c r="I37" s="6"/>
    </row>
    <row r="38" spans="1:9">
      <c r="A38" s="2" t="s">
        <v>85</v>
      </c>
      <c r="B38" s="2" t="s">
        <v>33</v>
      </c>
      <c r="C38" s="10">
        <f>1000*INDEX('Data - Total'!$C$2:$R$53,MATCH($B38,'Data - Total'!$B$2:$B$53,0),MATCH($G$1,'Data - Total'!$C$1:$R$1,0))/Population!$C36</f>
        <v>1315.5573332091392</v>
      </c>
      <c r="D38" s="7">
        <f>INDEX('Data - Payroll'!$C$2:$T$53,MATCH($B38,'Data - Payroll'!$B$2:$B$53,0),MATCH($G$1,'Data - Payroll'!$C$1:$T$1,0))/Population!$C36</f>
        <v>684.55313355383942</v>
      </c>
      <c r="E38" s="7">
        <f t="shared" si="0"/>
        <v>52.035218555162231</v>
      </c>
      <c r="F38" s="16"/>
      <c r="G38" s="6"/>
      <c r="H38" s="6"/>
      <c r="I38" s="6"/>
    </row>
    <row r="39" spans="1:9">
      <c r="A39" s="2" t="s">
        <v>86</v>
      </c>
      <c r="B39" s="2" t="s">
        <v>34</v>
      </c>
      <c r="C39" s="10">
        <f>1000*INDEX('Data - Total'!$C$2:$R$53,MATCH($B39,'Data - Total'!$B$2:$B$53,0),MATCH($G$1,'Data - Total'!$C$1:$R$1,0))/Population!$C37</f>
        <v>1828.4236253126314</v>
      </c>
      <c r="D39" s="7">
        <f>INDEX('Data - Payroll'!$C$2:$T$53,MATCH($B39,'Data - Payroll'!$B$2:$B$53,0),MATCH($G$1,'Data - Payroll'!$C$1:$T$1,0))/Population!$C37</f>
        <v>817.94751355626647</v>
      </c>
      <c r="E39" s="7">
        <f t="shared" si="0"/>
        <v>44.735120583251621</v>
      </c>
      <c r="F39" s="16"/>
      <c r="G39" s="6"/>
      <c r="H39" s="6"/>
      <c r="I39" s="6"/>
    </row>
    <row r="40" spans="1:9">
      <c r="A40" s="2" t="s">
        <v>87</v>
      </c>
      <c r="B40" s="2" t="s">
        <v>35</v>
      </c>
      <c r="C40" s="10">
        <f>1000*INDEX('Data - Total'!$C$2:$R$53,MATCH($B40,'Data - Total'!$B$2:$B$53,0),MATCH($G$1,'Data - Total'!$C$1:$R$1,0))/Population!$C38</f>
        <v>1883.2953377403201</v>
      </c>
      <c r="D40" s="7">
        <f>INDEX('Data - Payroll'!$C$2:$T$53,MATCH($B40,'Data - Payroll'!$B$2:$B$53,0),MATCH($G$1,'Data - Payroll'!$C$1:$T$1,0))/Population!$C38</f>
        <v>808.08360317519816</v>
      </c>
      <c r="E40" s="7">
        <f t="shared" si="0"/>
        <v>42.907959627021683</v>
      </c>
      <c r="F40" s="16"/>
      <c r="G40" s="6"/>
      <c r="H40" s="6"/>
      <c r="I40" s="6"/>
    </row>
    <row r="41" spans="1:9">
      <c r="A41" s="2" t="s">
        <v>88</v>
      </c>
      <c r="B41" s="2" t="s">
        <v>36</v>
      </c>
      <c r="C41" s="10">
        <f>1000*INDEX('Data - Total'!$C$2:$R$53,MATCH($B41,'Data - Total'!$B$2:$B$53,0),MATCH($G$1,'Data - Total'!$C$1:$R$1,0))/Population!$C39</f>
        <v>1389.6245774560991</v>
      </c>
      <c r="D41" s="7">
        <f>INDEX('Data - Payroll'!$C$2:$T$53,MATCH($B41,'Data - Payroll'!$B$2:$B$53,0),MATCH($G$1,'Data - Payroll'!$C$1:$T$1,0))/Population!$C39</f>
        <v>696.66776175060431</v>
      </c>
      <c r="E41" s="7">
        <f t="shared" si="0"/>
        <v>50.133523330880593</v>
      </c>
      <c r="F41" s="16"/>
      <c r="G41" s="6"/>
      <c r="H41" s="6"/>
      <c r="I41" s="6"/>
    </row>
    <row r="42" spans="1:9">
      <c r="A42" s="2" t="s">
        <v>89</v>
      </c>
      <c r="B42" s="2" t="s">
        <v>37</v>
      </c>
      <c r="C42" s="10">
        <f>1000*INDEX('Data - Total'!$C$2:$R$53,MATCH($B42,'Data - Total'!$B$2:$B$53,0),MATCH($G$1,'Data - Total'!$C$1:$R$1,0))/Population!$C40</f>
        <v>1506.29699662758</v>
      </c>
      <c r="D42" s="7">
        <f>INDEX('Data - Payroll'!$C$2:$T$53,MATCH($B42,'Data - Payroll'!$B$2:$B$53,0),MATCH($G$1,'Data - Payroll'!$C$1:$T$1,0))/Population!$C40</f>
        <v>630.20803686577312</v>
      </c>
      <c r="E42" s="7">
        <f t="shared" si="0"/>
        <v>41.838232319173045</v>
      </c>
      <c r="F42" s="16"/>
      <c r="G42" s="6"/>
      <c r="H42" s="6"/>
      <c r="I42" s="6"/>
    </row>
    <row r="43" spans="1:9">
      <c r="A43" s="2" t="s">
        <v>90</v>
      </c>
      <c r="B43" s="2" t="s">
        <v>38</v>
      </c>
      <c r="C43" s="10">
        <f>1000*INDEX('Data - Total'!$C$2:$R$53,MATCH($B43,'Data - Total'!$B$2:$B$53,0),MATCH($G$1,'Data - Total'!$C$1:$R$1,0))/Population!$C41</f>
        <v>1886.2936483455851</v>
      </c>
      <c r="D43" s="7">
        <f>INDEX('Data - Payroll'!$C$2:$T$53,MATCH($B43,'Data - Payroll'!$B$2:$B$53,0),MATCH($G$1,'Data - Payroll'!$C$1:$T$1,0))/Population!$C41</f>
        <v>833.63707702472107</v>
      </c>
      <c r="E43" s="7">
        <f t="shared" si="0"/>
        <v>44.194448608565303</v>
      </c>
      <c r="F43" s="16"/>
      <c r="G43" s="6"/>
      <c r="H43" s="6"/>
      <c r="I43" s="6"/>
    </row>
    <row r="44" spans="1:9">
      <c r="A44" s="2" t="s">
        <v>91</v>
      </c>
      <c r="B44" s="2" t="s">
        <v>39</v>
      </c>
      <c r="C44" s="10">
        <f>1000*INDEX('Data - Total'!$C$2:$R$53,MATCH($B44,'Data - Total'!$B$2:$B$53,0),MATCH($G$1,'Data - Total'!$C$1:$R$1,0))/Population!$C42</f>
        <v>2083.8807680140449</v>
      </c>
      <c r="D44" s="7">
        <f>INDEX('Data - Payroll'!$C$2:$T$53,MATCH($B44,'Data - Payroll'!$B$2:$B$53,0),MATCH($G$1,'Data - Payroll'!$C$1:$T$1,0))/Population!$C42</f>
        <v>989.98528457578448</v>
      </c>
      <c r="E44" s="7">
        <f t="shared" si="0"/>
        <v>47.506810359368515</v>
      </c>
      <c r="F44" s="16"/>
      <c r="G44" s="6"/>
      <c r="H44" s="6"/>
      <c r="I44" s="6"/>
    </row>
    <row r="45" spans="1:9">
      <c r="A45" s="2" t="s">
        <v>92</v>
      </c>
      <c r="B45" s="2" t="s">
        <v>40</v>
      </c>
      <c r="C45" s="10">
        <f>1000*INDEX('Data - Total'!$C$2:$R$53,MATCH($B45,'Data - Total'!$B$2:$B$53,0),MATCH($G$1,'Data - Total'!$C$1:$R$1,0))/Population!$C43</f>
        <v>1556.6663088145333</v>
      </c>
      <c r="D45" s="7">
        <f>INDEX('Data - Payroll'!$C$2:$T$53,MATCH($B45,'Data - Payroll'!$B$2:$B$53,0),MATCH($G$1,'Data - Payroll'!$C$1:$T$1,0))/Population!$C43</f>
        <v>701.2027219630794</v>
      </c>
      <c r="E45" s="7">
        <f t="shared" si="0"/>
        <v>45.045153093669427</v>
      </c>
      <c r="F45" s="16"/>
      <c r="G45" s="6"/>
      <c r="H45" s="6"/>
      <c r="I45" s="6"/>
    </row>
    <row r="46" spans="1:9">
      <c r="A46" s="2" t="s">
        <v>93</v>
      </c>
      <c r="B46" s="2" t="s">
        <v>41</v>
      </c>
      <c r="C46" s="10">
        <f>1000*INDEX('Data - Total'!$C$2:$R$53,MATCH($B46,'Data - Total'!$B$2:$B$53,0),MATCH($G$1,'Data - Total'!$C$1:$R$1,0))/Population!$C44</f>
        <v>1485.4859892822562</v>
      </c>
      <c r="D46" s="7">
        <f>INDEX('Data - Payroll'!$C$2:$T$53,MATCH($B46,'Data - Payroll'!$B$2:$B$53,0),MATCH($G$1,'Data - Payroll'!$C$1:$T$1,0))/Population!$C44</f>
        <v>721.39189266917833</v>
      </c>
      <c r="E46" s="7">
        <f t="shared" si="0"/>
        <v>48.562685738808888</v>
      </c>
      <c r="F46" s="16"/>
      <c r="G46" s="6"/>
      <c r="H46" s="6"/>
      <c r="I46" s="6"/>
    </row>
    <row r="47" spans="1:9">
      <c r="A47" s="2" t="s">
        <v>94</v>
      </c>
      <c r="B47" s="2" t="s">
        <v>42</v>
      </c>
      <c r="C47" s="10">
        <f>1000*INDEX('Data - Total'!$C$2:$R$53,MATCH($B47,'Data - Total'!$B$2:$B$53,0),MATCH($G$1,'Data - Total'!$C$1:$R$1,0))/Population!$C45</f>
        <v>1347.958700435325</v>
      </c>
      <c r="D47" s="7">
        <f>INDEX('Data - Payroll'!$C$2:$T$53,MATCH($B47,'Data - Payroll'!$B$2:$B$53,0),MATCH($G$1,'Data - Payroll'!$C$1:$T$1,0))/Population!$C45</f>
        <v>620.81574215548233</v>
      </c>
      <c r="E47" s="7">
        <f t="shared" si="0"/>
        <v>46.055991326365501</v>
      </c>
      <c r="F47" s="16"/>
      <c r="G47" s="6"/>
      <c r="H47" s="6"/>
      <c r="I47" s="6"/>
    </row>
    <row r="48" spans="1:9">
      <c r="A48" s="2" t="s">
        <v>95</v>
      </c>
      <c r="B48" s="2" t="s">
        <v>43</v>
      </c>
      <c r="C48" s="10">
        <f>1000*INDEX('Data - Total'!$C$2:$R$53,MATCH($B48,'Data - Total'!$B$2:$B$53,0),MATCH($G$1,'Data - Total'!$C$1:$R$1,0))/Population!$C46</f>
        <v>1687.4115088657645</v>
      </c>
      <c r="D48" s="7">
        <f>INDEX('Data - Payroll'!$C$2:$T$53,MATCH($B48,'Data - Payroll'!$B$2:$B$53,0),MATCH($G$1,'Data - Payroll'!$C$1:$T$1,0))/Population!$C46</f>
        <v>873.5381868201564</v>
      </c>
      <c r="E48" s="7">
        <f t="shared" si="0"/>
        <v>51.767940554543614</v>
      </c>
      <c r="F48" s="16"/>
      <c r="G48" s="6"/>
      <c r="H48" s="6"/>
      <c r="I48" s="6"/>
    </row>
    <row r="49" spans="1:9">
      <c r="A49" s="2" t="s">
        <v>97</v>
      </c>
      <c r="B49" s="2" t="s">
        <v>45</v>
      </c>
      <c r="C49" s="10">
        <f>1000*INDEX('Data - Total'!$C$2:$R$53,MATCH($B49,'Data - Total'!$B$2:$B$53,0),MATCH($G$1,'Data - Total'!$C$1:$R$1,0))/Population!$C47</f>
        <v>1471.8793188834104</v>
      </c>
      <c r="D49" s="7">
        <f>INDEX('Data - Payroll'!$C$2:$T$53,MATCH($B49,'Data - Payroll'!$B$2:$B$53,0),MATCH($G$1,'Data - Payroll'!$C$1:$T$1,0))/Population!$C47</f>
        <v>649.62355973009187</v>
      </c>
      <c r="E49" s="7">
        <f t="shared" si="0"/>
        <v>44.135653745234087</v>
      </c>
      <c r="F49" s="16"/>
      <c r="G49" s="6"/>
      <c r="H49" s="6"/>
      <c r="I49" s="6"/>
    </row>
    <row r="50" spans="1:9">
      <c r="A50" s="2" t="s">
        <v>98</v>
      </c>
      <c r="B50" s="2" t="s">
        <v>46</v>
      </c>
      <c r="C50" s="10">
        <f>1000*INDEX('Data - Total'!$C$2:$R$53,MATCH($B50,'Data - Total'!$B$2:$B$53,0),MATCH($G$1,'Data - Total'!$C$1:$R$1,0))/Population!$C48</f>
        <v>2350.2550555947732</v>
      </c>
      <c r="D50" s="7">
        <f>INDEX('Data - Payroll'!$C$2:$T$53,MATCH($B50,'Data - Payroll'!$B$2:$B$53,0),MATCH($G$1,'Data - Payroll'!$C$1:$T$1,0))/Population!$C48</f>
        <v>1234.7205088973997</v>
      </c>
      <c r="E50" s="7">
        <f t="shared" si="0"/>
        <v>52.535596337008286</v>
      </c>
      <c r="F50" s="16"/>
      <c r="G50" s="6"/>
      <c r="H50" s="6"/>
      <c r="I50" s="6"/>
    </row>
    <row r="51" spans="1:9">
      <c r="A51" s="2" t="s">
        <v>99</v>
      </c>
      <c r="B51" s="2" t="s">
        <v>47</v>
      </c>
      <c r="C51" s="10">
        <f>1000*INDEX('Data - Total'!$C$2:$R$53,MATCH($B51,'Data - Total'!$B$2:$B$53,0),MATCH($G$1,'Data - Total'!$C$1:$R$1,0))/Population!$C49</f>
        <v>1835.9313117278714</v>
      </c>
      <c r="D51" s="7">
        <f>INDEX('Data - Payroll'!$C$2:$T$53,MATCH($B51,'Data - Payroll'!$B$2:$B$53,0),MATCH($G$1,'Data - Payroll'!$C$1:$T$1,0))/Population!$C49</f>
        <v>891.01798003325109</v>
      </c>
      <c r="E51" s="7">
        <f t="shared" si="0"/>
        <v>48.532206752042207</v>
      </c>
      <c r="F51" s="16"/>
      <c r="G51" s="6"/>
      <c r="H51" s="6"/>
      <c r="I51" s="6"/>
    </row>
    <row r="52" spans="1:9">
      <c r="A52" s="2" t="s">
        <v>100</v>
      </c>
      <c r="B52" s="2" t="s">
        <v>48</v>
      </c>
      <c r="C52" s="10">
        <f>1000*INDEX('Data - Total'!$C$2:$R$53,MATCH($B52,'Data - Total'!$B$2:$B$53,0),MATCH($G$1,'Data - Total'!$C$1:$R$1,0))/Population!$C50</f>
        <v>1681.8080644401184</v>
      </c>
      <c r="D52" s="7">
        <f>INDEX('Data - Payroll'!$C$2:$T$53,MATCH($B52,'Data - Payroll'!$B$2:$B$53,0),MATCH($G$1,'Data - Payroll'!$C$1:$T$1,0))/Population!$C50</f>
        <v>712.83732567708159</v>
      </c>
      <c r="E52" s="7">
        <f t="shared" si="0"/>
        <v>42.385177045419177</v>
      </c>
      <c r="F52" s="16"/>
      <c r="G52" s="6"/>
      <c r="H52" s="6"/>
      <c r="I52" s="6"/>
    </row>
    <row r="53" spans="1:9">
      <c r="A53" s="2" t="s">
        <v>101</v>
      </c>
      <c r="B53" s="2" t="s">
        <v>49</v>
      </c>
      <c r="C53" s="10">
        <f>1000*INDEX('Data - Total'!$C$2:$R$53,MATCH($B53,'Data - Total'!$B$2:$B$53,0),MATCH($G$1,'Data - Total'!$C$1:$R$1,0))/Population!$C51</f>
        <v>1718.1455929037829</v>
      </c>
      <c r="D53" s="7">
        <f>INDEX('Data - Payroll'!$C$2:$T$53,MATCH($B53,'Data - Payroll'!$B$2:$B$53,0),MATCH($G$1,'Data - Payroll'!$C$1:$T$1,0))/Population!$C51</f>
        <v>788.70931787904306</v>
      </c>
      <c r="E53" s="7">
        <f t="shared" si="0"/>
        <v>45.904684744793407</v>
      </c>
      <c r="F53" s="16"/>
      <c r="G53" s="6"/>
      <c r="H53" s="6"/>
      <c r="I53" s="6"/>
    </row>
    <row r="54" spans="1:9">
      <c r="A54" s="2" t="s">
        <v>102</v>
      </c>
      <c r="B54" s="2" t="s">
        <v>50</v>
      </c>
      <c r="C54" s="10">
        <f>1000*INDEX('Data - Total'!$C$2:$R$53,MATCH($B54,'Data - Total'!$B$2:$B$53,0),MATCH($G$1,'Data - Total'!$C$1:$R$1,0))/Population!$C52</f>
        <v>1751.9226577009017</v>
      </c>
      <c r="D54" s="7">
        <f>INDEX('Data - Payroll'!$C$2:$T$53,MATCH($B54,'Data - Payroll'!$B$2:$B$53,0),MATCH($G$1,'Data - Payroll'!$C$1:$T$1,0))/Population!$C52</f>
        <v>800.1870551878045</v>
      </c>
      <c r="E54" s="7">
        <f t="shared" si="0"/>
        <v>45.674793443102843</v>
      </c>
      <c r="F54" s="16"/>
      <c r="G54" s="6"/>
      <c r="H54" s="6"/>
      <c r="I54" s="6"/>
    </row>
    <row r="55" spans="1:9">
      <c r="A55" s="3" t="s">
        <v>103</v>
      </c>
      <c r="B55" s="3" t="s">
        <v>51</v>
      </c>
      <c r="C55" s="11">
        <f>1000*INDEX('Data - Total'!$C$2:$R$53,MATCH($B55,'Data - Total'!$B$2:$B$53,0),MATCH($G$1,'Data - Total'!$C$1:$R$1,0))/Population!$C53</f>
        <v>2859.2598627475113</v>
      </c>
      <c r="D55" s="8">
        <f>INDEX('Data - Payroll'!$C$2:$T$53,MATCH($B55,'Data - Payroll'!$B$2:$B$53,0),MATCH($G$1,'Data - Payroll'!$C$1:$T$1,0))/Population!$C53</f>
        <v>1241.3721608686533</v>
      </c>
      <c r="E55" s="8">
        <f t="shared" si="0"/>
        <v>43.415856566314254</v>
      </c>
      <c r="F55" s="16"/>
      <c r="G55" s="6"/>
      <c r="H55" s="6"/>
      <c r="I55" s="6"/>
    </row>
    <row r="56" spans="1:9" ht="15" customHeight="1">
      <c r="A56" s="28" t="s">
        <v>124</v>
      </c>
      <c r="B56" s="29"/>
      <c r="C56" s="29"/>
      <c r="D56" s="29"/>
      <c r="E56" s="30"/>
      <c r="F56" s="16"/>
    </row>
    <row r="57" spans="1:9">
      <c r="A57" s="31"/>
      <c r="B57" s="32"/>
      <c r="C57" s="32"/>
      <c r="D57" s="32"/>
      <c r="E57" s="33"/>
      <c r="F57" s="16"/>
    </row>
    <row r="58" spans="1:9">
      <c r="A58" s="31"/>
      <c r="B58" s="32"/>
      <c r="C58" s="32"/>
      <c r="D58" s="32"/>
      <c r="E58" s="33"/>
      <c r="F58" s="16"/>
    </row>
    <row r="59" spans="1:9">
      <c r="A59" s="31"/>
      <c r="B59" s="32"/>
      <c r="C59" s="32"/>
      <c r="D59" s="32"/>
      <c r="E59" s="33"/>
      <c r="F59" s="16"/>
    </row>
    <row r="60" spans="1:9">
      <c r="A60" s="31"/>
      <c r="B60" s="32"/>
      <c r="C60" s="32"/>
      <c r="D60" s="32"/>
      <c r="E60" s="33"/>
      <c r="F60" s="16"/>
    </row>
    <row r="61" spans="1:9">
      <c r="A61" s="31"/>
      <c r="B61" s="32"/>
      <c r="C61" s="32"/>
      <c r="D61" s="32"/>
      <c r="E61" s="33"/>
      <c r="F61" s="16"/>
    </row>
    <row r="62" spans="1:9">
      <c r="A62" s="31"/>
      <c r="B62" s="32"/>
      <c r="C62" s="32"/>
      <c r="D62" s="32"/>
      <c r="E62" s="33"/>
      <c r="F62" s="16"/>
    </row>
    <row r="63" spans="1:9">
      <c r="A63" s="34"/>
      <c r="B63" s="35"/>
      <c r="C63" s="35"/>
      <c r="D63" s="35"/>
      <c r="E63" s="36"/>
      <c r="F63" s="16"/>
    </row>
    <row r="67" spans="6:6">
      <c r="F67" s="4"/>
    </row>
  </sheetData>
  <mergeCells count="3">
    <mergeCell ref="A1:E1"/>
    <mergeCell ref="A2:E2"/>
    <mergeCell ref="A56:E6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H9" sqref="H9"/>
    </sheetView>
  </sheetViews>
  <sheetFormatPr defaultColWidth="11.42578125" defaultRowHeight="15"/>
  <cols>
    <col min="2" max="2" width="15.85546875" bestFit="1" customWidth="1"/>
    <col min="3" max="3" width="17.85546875" bestFit="1" customWidth="1"/>
    <col min="4" max="4" width="10.5703125" bestFit="1" customWidth="1"/>
    <col min="5" max="5" width="29" customWidth="1"/>
    <col min="6" max="7" width="13.28515625" bestFit="1" customWidth="1"/>
    <col min="8" max="8" width="13.28515625" customWidth="1"/>
    <col min="9" max="9" width="15.28515625" bestFit="1" customWidth="1"/>
    <col min="10" max="10" width="19" bestFit="1" customWidth="1"/>
    <col min="11" max="11" width="18" bestFit="1" customWidth="1"/>
  </cols>
  <sheetData>
    <row r="1" spans="1:12">
      <c r="A1" s="22" t="s">
        <v>138</v>
      </c>
      <c r="B1" s="23"/>
      <c r="C1" s="23"/>
      <c r="D1" s="23"/>
      <c r="E1" s="24"/>
      <c r="G1" t="s">
        <v>114</v>
      </c>
      <c r="H1" s="18"/>
    </row>
    <row r="2" spans="1:12">
      <c r="A2" s="25" t="s">
        <v>128</v>
      </c>
      <c r="B2" s="26"/>
      <c r="C2" s="26"/>
      <c r="D2" s="26"/>
      <c r="E2" s="27"/>
      <c r="H2" s="19"/>
    </row>
    <row r="3" spans="1:12" ht="30" customHeight="1">
      <c r="A3" s="12" t="s">
        <v>104</v>
      </c>
      <c r="B3" s="12" t="s">
        <v>105</v>
      </c>
      <c r="C3" s="12" t="s">
        <v>110</v>
      </c>
      <c r="D3" s="13" t="s">
        <v>129</v>
      </c>
      <c r="E3" s="12" t="s">
        <v>134</v>
      </c>
      <c r="H3" s="20"/>
    </row>
    <row r="4" spans="1:12">
      <c r="A4" s="1" t="s">
        <v>96</v>
      </c>
      <c r="B4" s="1" t="s">
        <v>44</v>
      </c>
      <c r="C4" s="9">
        <f>1000*INDEX('Data - Total'!$C$2:$R$53,MATCH($B4,'Data - Total'!$B$2:$B$53,0),MATCH($G$1,'Data - Total'!$C$1:$R$1,0))/Population!$C2</f>
        <v>597.42920805483959</v>
      </c>
      <c r="D4" s="9">
        <f>INDEX('Data - Payroll'!$C$2:$T$53,MATCH($B4,'Data - Payroll'!$B$2:$B$53,0),MATCH($G$1,'Data - Payroll'!$C$1:$T$1,0))/Population!$C2</f>
        <v>322.17412795569101</v>
      </c>
      <c r="E4" s="39">
        <f>D4/C4*100</f>
        <v>53.926745397107837</v>
      </c>
      <c r="F4" s="16"/>
      <c r="G4" s="6"/>
      <c r="H4" s="21"/>
      <c r="I4" s="6"/>
      <c r="J4" s="6"/>
      <c r="L4" s="6"/>
    </row>
    <row r="5" spans="1:12">
      <c r="A5" s="2" t="s">
        <v>52</v>
      </c>
      <c r="B5" s="2" t="s">
        <v>0</v>
      </c>
      <c r="C5" s="10">
        <f>1000*INDEX('Data - Total'!$C$2:$R$53,MATCH($B5,'Data - Total'!$B$2:$B$53,0),MATCH($G$1,'Data - Total'!$C$1:$R$1,0))/Population!$C3</f>
        <v>627.99793419137461</v>
      </c>
      <c r="D5" s="7">
        <f>INDEX('Data - Payroll'!$C$2:$T$53,MATCH($B5,'Data - Payroll'!$B$2:$B$53,0),MATCH($G$1,'Data - Payroll'!$C$1:$T$1,0))/Population!$C3</f>
        <v>360.65378732965172</v>
      </c>
      <c r="E5" s="40">
        <f>D5/C5*100</f>
        <v>57.429135940397366</v>
      </c>
      <c r="F5" s="16"/>
      <c r="G5" s="6"/>
      <c r="H5" s="21"/>
      <c r="I5" s="6"/>
      <c r="J5" s="6"/>
      <c r="L5" s="6"/>
    </row>
    <row r="6" spans="1:12">
      <c r="A6" s="2" t="s">
        <v>53</v>
      </c>
      <c r="B6" s="2" t="s">
        <v>1</v>
      </c>
      <c r="C6" s="10">
        <f>1000*INDEX('Data - Total'!$C$2:$R$53,MATCH($B6,'Data - Total'!$B$2:$B$53,0),MATCH($G$1,'Data - Total'!$C$1:$R$1,0))/Population!$C4</f>
        <v>1007.9238825793585</v>
      </c>
      <c r="D6" s="7">
        <f>INDEX('Data - Payroll'!$C$2:$T$53,MATCH($B6,'Data - Payroll'!$B$2:$B$53,0),MATCH($G$1,'Data - Payroll'!$C$1:$T$1,0))/Population!$C4</f>
        <v>435.46284201066641</v>
      </c>
      <c r="E6" s="40">
        <f t="shared" ref="E6:E55" si="0">D6/C6*100</f>
        <v>43.203941243686167</v>
      </c>
      <c r="F6" s="16"/>
      <c r="G6" s="6"/>
      <c r="H6" s="21"/>
      <c r="I6" s="6"/>
      <c r="J6" s="6"/>
      <c r="L6" s="6"/>
    </row>
    <row r="7" spans="1:12">
      <c r="A7" s="2" t="s">
        <v>54</v>
      </c>
      <c r="B7" s="2" t="s">
        <v>2</v>
      </c>
      <c r="C7" s="10">
        <f>1000*INDEX('Data - Total'!$C$2:$R$53,MATCH($B7,'Data - Total'!$B$2:$B$53,0),MATCH($G$1,'Data - Total'!$C$1:$R$1,0))/Population!$C5</f>
        <v>519.31672380310897</v>
      </c>
      <c r="D7" s="7">
        <f>INDEX('Data - Payroll'!$C$2:$T$53,MATCH($B7,'Data - Payroll'!$B$2:$B$53,0),MATCH($G$1,'Data - Payroll'!$C$1:$T$1,0))/Population!$C5</f>
        <v>308.53710879230096</v>
      </c>
      <c r="E7" s="40">
        <f t="shared" si="0"/>
        <v>59.412126482812468</v>
      </c>
      <c r="F7" s="16"/>
      <c r="G7" s="6"/>
      <c r="H7" s="21"/>
      <c r="I7" s="6"/>
      <c r="J7" s="6"/>
      <c r="L7" s="6"/>
    </row>
    <row r="8" spans="1:12">
      <c r="A8" s="2" t="s">
        <v>55</v>
      </c>
      <c r="B8" s="2" t="s">
        <v>3</v>
      </c>
      <c r="C8" s="10">
        <f>1000*INDEX('Data - Total'!$C$2:$R$53,MATCH($B8,'Data - Total'!$B$2:$B$53,0),MATCH($G$1,'Data - Total'!$C$1:$R$1,0))/Population!$C6</f>
        <v>777.23459804021297</v>
      </c>
      <c r="D8" s="7">
        <f>INDEX('Data - Payroll'!$C$2:$T$53,MATCH($B8,'Data - Payroll'!$B$2:$B$53,0),MATCH($G$1,'Data - Payroll'!$C$1:$T$1,0))/Population!$C6</f>
        <v>379.76220120028484</v>
      </c>
      <c r="E8" s="40">
        <f t="shared" si="0"/>
        <v>48.860691759971871</v>
      </c>
      <c r="F8" s="16"/>
      <c r="G8" s="6"/>
      <c r="H8" s="21"/>
      <c r="I8" s="6"/>
      <c r="J8" s="6"/>
      <c r="L8" s="6"/>
    </row>
    <row r="9" spans="1:12">
      <c r="A9" s="2" t="s">
        <v>56</v>
      </c>
      <c r="B9" s="2" t="s">
        <v>4</v>
      </c>
      <c r="C9" s="10">
        <f>1000*INDEX('Data - Total'!$C$2:$R$53,MATCH($B9,'Data - Total'!$B$2:$B$53,0),MATCH($G$1,'Data - Total'!$C$1:$R$1,0))/Population!$C7</f>
        <v>832.10319897810928</v>
      </c>
      <c r="D9" s="7">
        <f>INDEX('Data - Payroll'!$C$2:$T$53,MATCH($B9,'Data - Payroll'!$B$2:$B$53,0),MATCH($G$1,'Data - Payroll'!$C$1:$T$1,0))/Population!$C7</f>
        <v>365.61036240652942</v>
      </c>
      <c r="E9" s="40">
        <f t="shared" si="0"/>
        <v>43.938103213102515</v>
      </c>
      <c r="F9" s="16"/>
      <c r="G9" s="6"/>
      <c r="H9" s="21"/>
      <c r="I9" s="6"/>
      <c r="J9" s="6"/>
      <c r="L9" s="6"/>
    </row>
    <row r="10" spans="1:12">
      <c r="A10" s="2" t="s">
        <v>57</v>
      </c>
      <c r="B10" s="2" t="s">
        <v>5</v>
      </c>
      <c r="C10" s="10">
        <f>1000*INDEX('Data - Total'!$C$2:$R$53,MATCH($B10,'Data - Total'!$B$2:$B$53,0),MATCH($G$1,'Data - Total'!$C$1:$R$1,0))/Population!$C8</f>
        <v>504.04962990028912</v>
      </c>
      <c r="D10" s="7">
        <f>INDEX('Data - Payroll'!$C$2:$T$53,MATCH($B10,'Data - Payroll'!$B$2:$B$53,0),MATCH($G$1,'Data - Payroll'!$C$1:$T$1,0))/Population!$C8</f>
        <v>400.91706025896292</v>
      </c>
      <c r="E10" s="40">
        <f t="shared" si="0"/>
        <v>79.539203379292672</v>
      </c>
      <c r="F10" s="16"/>
      <c r="G10" s="6"/>
      <c r="H10" s="21"/>
      <c r="I10" s="6"/>
      <c r="J10" s="6"/>
      <c r="L10" s="6"/>
    </row>
    <row r="11" spans="1:12">
      <c r="A11" s="2" t="s">
        <v>58</v>
      </c>
      <c r="B11" s="2" t="s">
        <v>6</v>
      </c>
      <c r="C11" s="10">
        <f>1000*INDEX('Data - Total'!$C$2:$R$53,MATCH($B11,'Data - Total'!$B$2:$B$53,0),MATCH($G$1,'Data - Total'!$C$1:$R$1,0))/Population!$C9</f>
        <v>503.50382070587216</v>
      </c>
      <c r="D11" s="7">
        <f>INDEX('Data - Payroll'!$C$2:$T$53,MATCH($B11,'Data - Payroll'!$B$2:$B$53,0),MATCH($G$1,'Data - Payroll'!$C$1:$T$1,0))/Population!$C9</f>
        <v>289.4561454856244</v>
      </c>
      <c r="E11" s="40">
        <f t="shared" si="0"/>
        <v>57.488371206365429</v>
      </c>
      <c r="F11" s="16"/>
      <c r="G11" s="6"/>
      <c r="H11" s="21"/>
      <c r="I11" s="6"/>
      <c r="J11" s="6"/>
      <c r="L11" s="6"/>
    </row>
    <row r="12" spans="1:12">
      <c r="A12" s="2" t="s">
        <v>59</v>
      </c>
      <c r="B12" s="2" t="s">
        <v>7</v>
      </c>
      <c r="C12" s="10">
        <f>1000*INDEX('Data - Total'!$C$2:$R$53,MATCH($B12,'Data - Total'!$B$2:$B$53,0),MATCH($G$1,'Data - Total'!$C$1:$R$1,0))/Population!$C10</f>
        <v>677.5317625733328</v>
      </c>
      <c r="D12" s="7">
        <f>INDEX('Data - Payroll'!$C$2:$T$53,MATCH($B12,'Data - Payroll'!$B$2:$B$53,0),MATCH($G$1,'Data - Payroll'!$C$1:$T$1,0))/Population!$C10</f>
        <v>451.47729094615335</v>
      </c>
      <c r="E12" s="40">
        <f t="shared" si="0"/>
        <v>66.635590519239699</v>
      </c>
      <c r="F12" s="16"/>
      <c r="G12" s="6"/>
      <c r="H12" s="21"/>
      <c r="I12" s="6"/>
      <c r="J12" s="6"/>
      <c r="L12" s="6"/>
    </row>
    <row r="13" spans="1:12">
      <c r="A13" s="2" t="s">
        <v>60</v>
      </c>
      <c r="B13" s="2" t="s">
        <v>8</v>
      </c>
      <c r="C13" s="10">
        <f>1000*INDEX('Data - Total'!$C$2:$R$53,MATCH($B13,'Data - Total'!$B$2:$B$53,0),MATCH($G$1,'Data - Total'!$C$1:$R$1,0))/Population!$C11</f>
        <v>223.80479969765685</v>
      </c>
      <c r="D13" s="7">
        <f>INDEX('Data - Payroll'!$C$2:$T$53,MATCH($B13,'Data - Payroll'!$B$2:$B$53,0),MATCH($G$1,'Data - Payroll'!$C$1:$T$1,0))/Population!$C11</f>
        <v>71.390904509952122</v>
      </c>
      <c r="E13" s="40">
        <f t="shared" si="0"/>
        <v>31.89873702726473</v>
      </c>
      <c r="F13" s="16"/>
      <c r="G13" s="6"/>
      <c r="H13" s="21"/>
      <c r="I13" s="6"/>
      <c r="J13" s="6"/>
      <c r="L13" s="6"/>
    </row>
    <row r="14" spans="1:12">
      <c r="A14" s="2" t="s">
        <v>61</v>
      </c>
      <c r="B14" s="2" t="s">
        <v>9</v>
      </c>
      <c r="C14" s="10">
        <f>1000*INDEX('Data - Total'!$C$2:$R$53,MATCH($B14,'Data - Total'!$B$2:$B$53,0),MATCH($G$1,'Data - Total'!$C$1:$R$1,0))/Population!$C12</f>
        <v>427.73242432275634</v>
      </c>
      <c r="D14" s="7">
        <f>INDEX('Data - Payroll'!$C$2:$T$53,MATCH($B14,'Data - Payroll'!$B$2:$B$53,0),MATCH($G$1,'Data - Payroll'!$C$1:$T$1,0))/Population!$C12</f>
        <v>221.18309201474307</v>
      </c>
      <c r="E14" s="40">
        <f t="shared" si="0"/>
        <v>51.710620808078779</v>
      </c>
      <c r="F14" s="16"/>
      <c r="G14" s="6"/>
      <c r="H14" s="21"/>
      <c r="I14" s="6"/>
      <c r="J14" s="6"/>
      <c r="L14" s="6"/>
    </row>
    <row r="15" spans="1:12">
      <c r="A15" s="2" t="s">
        <v>62</v>
      </c>
      <c r="B15" s="2" t="s">
        <v>10</v>
      </c>
      <c r="C15" s="10">
        <f>1000*INDEX('Data - Total'!$C$2:$R$53,MATCH($B15,'Data - Total'!$B$2:$B$53,0),MATCH($G$1,'Data - Total'!$C$1:$R$1,0))/Population!$C13</f>
        <v>462.78142957959471</v>
      </c>
      <c r="D15" s="7">
        <f>INDEX('Data - Payroll'!$C$2:$T$53,MATCH($B15,'Data - Payroll'!$B$2:$B$53,0),MATCH($G$1,'Data - Payroll'!$C$1:$T$1,0))/Population!$C13</f>
        <v>282.41991632220987</v>
      </c>
      <c r="E15" s="40">
        <f t="shared" si="0"/>
        <v>61.026631206608492</v>
      </c>
      <c r="F15" s="16"/>
      <c r="G15" s="6"/>
      <c r="H15" s="21"/>
      <c r="I15" s="6"/>
      <c r="J15" s="6"/>
      <c r="L15" s="6"/>
    </row>
    <row r="16" spans="1:12">
      <c r="A16" s="2" t="s">
        <v>63</v>
      </c>
      <c r="B16" s="2" t="s">
        <v>11</v>
      </c>
      <c r="C16" s="10">
        <f>1000*INDEX('Data - Total'!$C$2:$R$53,MATCH($B16,'Data - Total'!$B$2:$B$53,0),MATCH($G$1,'Data - Total'!$C$1:$R$1,0))/Population!$C14</f>
        <v>879.69407639187057</v>
      </c>
      <c r="D16" s="7">
        <f>INDEX('Data - Payroll'!$C$2:$T$53,MATCH($B16,'Data - Payroll'!$B$2:$B$53,0),MATCH($G$1,'Data - Payroll'!$C$1:$T$1,0))/Population!$C14</f>
        <v>359.68744211159662</v>
      </c>
      <c r="E16" s="40">
        <f t="shared" si="0"/>
        <v>40.887787216537923</v>
      </c>
      <c r="F16" s="16"/>
      <c r="G16" s="6"/>
      <c r="H16" s="21"/>
      <c r="I16" s="6"/>
      <c r="J16" s="6"/>
      <c r="L16" s="6"/>
    </row>
    <row r="17" spans="1:12">
      <c r="A17" s="2" t="s">
        <v>64</v>
      </c>
      <c r="B17" s="2" t="s">
        <v>12</v>
      </c>
      <c r="C17" s="10">
        <f>1000*INDEX('Data - Total'!$C$2:$R$53,MATCH($B17,'Data - Total'!$B$2:$B$53,0),MATCH($G$1,'Data - Total'!$C$1:$R$1,0))/Population!$C15</f>
        <v>423.70909820191906</v>
      </c>
      <c r="D17" s="7">
        <f>INDEX('Data - Payroll'!$C$2:$T$53,MATCH($B17,'Data - Payroll'!$B$2:$B$53,0),MATCH($G$1,'Data - Payroll'!$C$1:$T$1,0))/Population!$C15</f>
        <v>260.01035353693618</v>
      </c>
      <c r="E17" s="40">
        <f t="shared" si="0"/>
        <v>61.365298654273396</v>
      </c>
      <c r="F17" s="16"/>
      <c r="G17" s="6"/>
      <c r="H17" s="21"/>
      <c r="I17" s="6"/>
      <c r="J17" s="6"/>
      <c r="L17" s="6"/>
    </row>
    <row r="18" spans="1:12">
      <c r="A18" s="2" t="s">
        <v>65</v>
      </c>
      <c r="B18" s="2" t="s">
        <v>13</v>
      </c>
      <c r="C18" s="10">
        <f>1000*INDEX('Data - Total'!$C$2:$R$53,MATCH($B18,'Data - Total'!$B$2:$B$53,0),MATCH($G$1,'Data - Total'!$C$1:$R$1,0))/Population!$C16</f>
        <v>489.19472884501602</v>
      </c>
      <c r="D18" s="7">
        <f>INDEX('Data - Payroll'!$C$2:$T$53,MATCH($B18,'Data - Payroll'!$B$2:$B$53,0),MATCH($G$1,'Data - Payroll'!$C$1:$T$1,0))/Population!$C16</f>
        <v>311.6016777689631</v>
      </c>
      <c r="E18" s="40">
        <f t="shared" si="0"/>
        <v>63.696859225088467</v>
      </c>
      <c r="F18" s="16"/>
      <c r="G18" s="6"/>
      <c r="H18" s="21"/>
      <c r="I18" s="6"/>
      <c r="J18" s="6"/>
      <c r="L18" s="6"/>
    </row>
    <row r="19" spans="1:12">
      <c r="A19" s="2" t="s">
        <v>66</v>
      </c>
      <c r="B19" s="2" t="s">
        <v>14</v>
      </c>
      <c r="C19" s="10">
        <f>1000*INDEX('Data - Total'!$C$2:$R$53,MATCH($B19,'Data - Total'!$B$2:$B$53,0),MATCH($G$1,'Data - Total'!$C$1:$R$1,0))/Population!$C17</f>
        <v>540.57723041003226</v>
      </c>
      <c r="D19" s="7">
        <f>INDEX('Data - Payroll'!$C$2:$T$53,MATCH($B19,'Data - Payroll'!$B$2:$B$53,0),MATCH($G$1,'Data - Payroll'!$C$1:$T$1,0))/Population!$C17</f>
        <v>367.50232347125075</v>
      </c>
      <c r="E19" s="40">
        <f t="shared" si="0"/>
        <v>67.98331538908829</v>
      </c>
      <c r="F19" s="16"/>
      <c r="G19" s="6"/>
      <c r="H19" s="21"/>
      <c r="I19" s="6"/>
      <c r="J19" s="6"/>
      <c r="L19" s="6"/>
    </row>
    <row r="20" spans="1:12">
      <c r="A20" s="2" t="s">
        <v>67</v>
      </c>
      <c r="B20" s="2" t="s">
        <v>15</v>
      </c>
      <c r="C20" s="10">
        <f>1000*INDEX('Data - Total'!$C$2:$R$53,MATCH($B20,'Data - Total'!$B$2:$B$53,0),MATCH($G$1,'Data - Total'!$C$1:$R$1,0))/Population!$C18</f>
        <v>705.57277705803278</v>
      </c>
      <c r="D20" s="7">
        <f>INDEX('Data - Payroll'!$C$2:$T$53,MATCH($B20,'Data - Payroll'!$B$2:$B$53,0),MATCH($G$1,'Data - Payroll'!$C$1:$T$1,0))/Population!$C18</f>
        <v>481.93877959059603</v>
      </c>
      <c r="E20" s="40">
        <f t="shared" si="0"/>
        <v>68.304616513139223</v>
      </c>
      <c r="F20" s="16"/>
      <c r="G20" s="6"/>
      <c r="H20" s="21"/>
      <c r="I20" s="6"/>
      <c r="J20" s="6"/>
      <c r="L20" s="6"/>
    </row>
    <row r="21" spans="1:12">
      <c r="A21" s="2" t="s">
        <v>68</v>
      </c>
      <c r="B21" s="2" t="s">
        <v>16</v>
      </c>
      <c r="C21" s="10">
        <f>1000*INDEX('Data - Total'!$C$2:$R$53,MATCH($B21,'Data - Total'!$B$2:$B$53,0),MATCH($G$1,'Data - Total'!$C$1:$R$1,0))/Population!$C19</f>
        <v>692.20254154068346</v>
      </c>
      <c r="D21" s="7">
        <f>INDEX('Data - Payroll'!$C$2:$T$53,MATCH($B21,'Data - Payroll'!$B$2:$B$53,0),MATCH($G$1,'Data - Payroll'!$C$1:$T$1,0))/Population!$C19</f>
        <v>459.24907985748968</v>
      </c>
      <c r="E21" s="40">
        <f t="shared" si="0"/>
        <v>66.346055135149754</v>
      </c>
      <c r="F21" s="16"/>
      <c r="G21" s="6"/>
      <c r="H21" s="21"/>
      <c r="I21" s="6"/>
      <c r="J21" s="6"/>
      <c r="L21" s="6"/>
    </row>
    <row r="22" spans="1:12">
      <c r="A22" s="2" t="s">
        <v>69</v>
      </c>
      <c r="B22" s="2" t="s">
        <v>17</v>
      </c>
      <c r="C22" s="10">
        <f>1000*INDEX('Data - Total'!$C$2:$R$53,MATCH($B22,'Data - Total'!$B$2:$B$53,0),MATCH($G$1,'Data - Total'!$C$1:$R$1,0))/Population!$C20</f>
        <v>718.53727587650405</v>
      </c>
      <c r="D22" s="7">
        <f>INDEX('Data - Payroll'!$C$2:$T$53,MATCH($B22,'Data - Payroll'!$B$2:$B$53,0),MATCH($G$1,'Data - Payroll'!$C$1:$T$1,0))/Population!$C20</f>
        <v>369.28003759582884</v>
      </c>
      <c r="E22" s="40">
        <f t="shared" si="0"/>
        <v>51.393302754594671</v>
      </c>
      <c r="F22" s="16"/>
      <c r="G22" s="6"/>
      <c r="H22" s="21"/>
      <c r="I22" s="6"/>
      <c r="J22" s="6"/>
      <c r="L22" s="6"/>
    </row>
    <row r="23" spans="1:12">
      <c r="A23" s="2" t="s">
        <v>70</v>
      </c>
      <c r="B23" s="2" t="s">
        <v>18</v>
      </c>
      <c r="C23" s="10">
        <f>1000*INDEX('Data - Total'!$C$2:$R$53,MATCH($B23,'Data - Total'!$B$2:$B$53,0),MATCH($G$1,'Data - Total'!$C$1:$R$1,0))/Population!$C21</f>
        <v>504.87128057498961</v>
      </c>
      <c r="D23" s="7">
        <f>INDEX('Data - Payroll'!$C$2:$T$53,MATCH($B23,'Data - Payroll'!$B$2:$B$53,0),MATCH($G$1,'Data - Payroll'!$C$1:$T$1,0))/Population!$C21</f>
        <v>265.77009709986049</v>
      </c>
      <c r="E23" s="40">
        <f t="shared" si="0"/>
        <v>52.641159702564046</v>
      </c>
      <c r="F23" s="16"/>
      <c r="G23" s="6"/>
      <c r="H23" s="21"/>
      <c r="I23" s="6"/>
      <c r="J23" s="6"/>
      <c r="L23" s="6"/>
    </row>
    <row r="24" spans="1:12">
      <c r="A24" s="2" t="s">
        <v>71</v>
      </c>
      <c r="B24" s="2" t="s">
        <v>19</v>
      </c>
      <c r="C24" s="10">
        <f>1000*INDEX('Data - Total'!$C$2:$R$53,MATCH($B24,'Data - Total'!$B$2:$B$53,0),MATCH($G$1,'Data - Total'!$C$1:$R$1,0))/Population!$C22</f>
        <v>424.6284788708648</v>
      </c>
      <c r="D24" s="7">
        <f>INDEX('Data - Payroll'!$C$2:$T$53,MATCH($B24,'Data - Payroll'!$B$2:$B$53,0),MATCH($G$1,'Data - Payroll'!$C$1:$T$1,0))/Population!$C22</f>
        <v>227.21979358599179</v>
      </c>
      <c r="E24" s="40">
        <f t="shared" si="0"/>
        <v>53.510257764668765</v>
      </c>
      <c r="F24" s="16"/>
      <c r="G24" s="6"/>
      <c r="H24" s="21"/>
      <c r="I24" s="6"/>
      <c r="J24" s="6"/>
      <c r="L24" s="6"/>
    </row>
    <row r="25" spans="1:12">
      <c r="A25" s="2" t="s">
        <v>72</v>
      </c>
      <c r="B25" s="2" t="s">
        <v>20</v>
      </c>
      <c r="C25" s="10">
        <f>1000*INDEX('Data - Total'!$C$2:$R$53,MATCH($B25,'Data - Total'!$B$2:$B$53,0),MATCH($G$1,'Data - Total'!$C$1:$R$1,0))/Population!$C23</f>
        <v>691.3279243642753</v>
      </c>
      <c r="D25" s="7">
        <f>INDEX('Data - Payroll'!$C$2:$T$53,MATCH($B25,'Data - Payroll'!$B$2:$B$53,0),MATCH($G$1,'Data - Payroll'!$C$1:$T$1,0))/Population!$C23</f>
        <v>354.28148081263191</v>
      </c>
      <c r="E25" s="40">
        <f t="shared" si="0"/>
        <v>51.246516787010833</v>
      </c>
      <c r="F25" s="16"/>
      <c r="G25" s="6"/>
      <c r="H25" s="21"/>
      <c r="I25" s="6"/>
      <c r="J25" s="6"/>
      <c r="L25" s="6"/>
    </row>
    <row r="26" spans="1:12">
      <c r="A26" s="2" t="s">
        <v>73</v>
      </c>
      <c r="B26" s="2" t="s">
        <v>21</v>
      </c>
      <c r="C26" s="10">
        <f>1000*INDEX('Data - Total'!$C$2:$R$53,MATCH($B26,'Data - Total'!$B$2:$B$53,0),MATCH($G$1,'Data - Total'!$C$1:$R$1,0))/Population!$C24</f>
        <v>469.86693918969371</v>
      </c>
      <c r="D26" s="7">
        <f>INDEX('Data - Payroll'!$C$2:$T$53,MATCH($B26,'Data - Payroll'!$B$2:$B$53,0),MATCH($G$1,'Data - Payroll'!$C$1:$T$1,0))/Population!$C24</f>
        <v>227.71158634033415</v>
      </c>
      <c r="E26" s="40">
        <f t="shared" si="0"/>
        <v>48.462993955912886</v>
      </c>
      <c r="F26" s="16"/>
      <c r="G26" s="6"/>
      <c r="H26" s="21"/>
      <c r="I26" s="6"/>
      <c r="J26" s="6"/>
      <c r="L26" s="6"/>
    </row>
    <row r="27" spans="1:12">
      <c r="A27" s="2" t="s">
        <v>74</v>
      </c>
      <c r="B27" s="2" t="s">
        <v>22</v>
      </c>
      <c r="C27" s="10">
        <f>1000*INDEX('Data - Total'!$C$2:$R$53,MATCH($B27,'Data - Total'!$B$2:$B$53,0),MATCH($G$1,'Data - Total'!$C$1:$R$1,0))/Population!$C25</f>
        <v>678.77568557158725</v>
      </c>
      <c r="D27" s="7">
        <f>INDEX('Data - Payroll'!$C$2:$T$53,MATCH($B27,'Data - Payroll'!$B$2:$B$53,0),MATCH($G$1,'Data - Payroll'!$C$1:$T$1,0))/Population!$C25</f>
        <v>461.17999882850211</v>
      </c>
      <c r="E27" s="40">
        <f t="shared" si="0"/>
        <v>67.94291672957452</v>
      </c>
      <c r="F27" s="16"/>
      <c r="G27" s="6"/>
      <c r="H27" s="21"/>
      <c r="I27" s="6"/>
      <c r="J27" s="6"/>
      <c r="L27" s="6"/>
    </row>
    <row r="28" spans="1:12">
      <c r="A28" s="2" t="s">
        <v>75</v>
      </c>
      <c r="B28" s="2" t="s">
        <v>23</v>
      </c>
      <c r="C28" s="10">
        <f>1000*INDEX('Data - Total'!$C$2:$R$53,MATCH($B28,'Data - Total'!$B$2:$B$53,0),MATCH($G$1,'Data - Total'!$C$1:$R$1,0))/Population!$C26</f>
        <v>576.20736663002276</v>
      </c>
      <c r="D28" s="7">
        <f>INDEX('Data - Payroll'!$C$2:$T$53,MATCH($B28,'Data - Payroll'!$B$2:$B$53,0),MATCH($G$1,'Data - Payroll'!$C$1:$T$1,0))/Population!$C26</f>
        <v>373.69215972523585</v>
      </c>
      <c r="E28" s="40">
        <f t="shared" si="0"/>
        <v>64.853762962246194</v>
      </c>
      <c r="F28" s="16"/>
      <c r="G28" s="6"/>
      <c r="H28" s="21"/>
      <c r="I28" s="6"/>
      <c r="J28" s="6"/>
      <c r="L28" s="6"/>
    </row>
    <row r="29" spans="1:12">
      <c r="A29" s="2" t="s">
        <v>76</v>
      </c>
      <c r="B29" s="2" t="s">
        <v>24</v>
      </c>
      <c r="C29" s="10">
        <f>1000*INDEX('Data - Total'!$C$2:$R$53,MATCH($B29,'Data - Total'!$B$2:$B$53,0),MATCH($G$1,'Data - Total'!$C$1:$R$1,0))/Population!$C27</f>
        <v>649.07772148431229</v>
      </c>
      <c r="D29" s="7">
        <f>INDEX('Data - Payroll'!$C$2:$T$53,MATCH($B29,'Data - Payroll'!$B$2:$B$53,0),MATCH($G$1,'Data - Payroll'!$C$1:$T$1,0))/Population!$C27</f>
        <v>366.23563821753658</v>
      </c>
      <c r="E29" s="40">
        <f t="shared" si="0"/>
        <v>56.424003797269172</v>
      </c>
      <c r="F29" s="16"/>
      <c r="G29" s="6"/>
      <c r="H29" s="21"/>
      <c r="I29" s="6"/>
      <c r="J29" s="6"/>
      <c r="L29" s="6"/>
    </row>
    <row r="30" spans="1:12">
      <c r="A30" s="2" t="s">
        <v>77</v>
      </c>
      <c r="B30" s="2" t="s">
        <v>25</v>
      </c>
      <c r="C30" s="10">
        <f>1000*INDEX('Data - Total'!$C$2:$R$53,MATCH($B30,'Data - Total'!$B$2:$B$53,0),MATCH($G$1,'Data - Total'!$C$1:$R$1,0))/Population!$C28</f>
        <v>413.84078186560924</v>
      </c>
      <c r="D30" s="7">
        <f>INDEX('Data - Payroll'!$C$2:$T$53,MATCH($B30,'Data - Payroll'!$B$2:$B$53,0),MATCH($G$1,'Data - Payroll'!$C$1:$T$1,0))/Population!$C28</f>
        <v>244.98635831258326</v>
      </c>
      <c r="E30" s="40">
        <f t="shared" si="0"/>
        <v>59.198215605570795</v>
      </c>
      <c r="F30" s="16"/>
      <c r="G30" s="6"/>
      <c r="H30" s="21"/>
      <c r="I30" s="6"/>
      <c r="J30" s="6"/>
      <c r="L30" s="6"/>
    </row>
    <row r="31" spans="1:12">
      <c r="A31" s="2" t="s">
        <v>78</v>
      </c>
      <c r="B31" s="2" t="s">
        <v>26</v>
      </c>
      <c r="C31" s="10">
        <f>1000*INDEX('Data - Total'!$C$2:$R$53,MATCH($B31,'Data - Total'!$B$2:$B$53,0),MATCH($G$1,'Data - Total'!$C$1:$R$1,0))/Population!$C29</f>
        <v>467.31724108428187</v>
      </c>
      <c r="D31" s="7">
        <f>INDEX('Data - Payroll'!$C$2:$T$53,MATCH($B31,'Data - Payroll'!$B$2:$B$53,0),MATCH($G$1,'Data - Payroll'!$C$1:$T$1,0))/Population!$C29</f>
        <v>303.53673981234886</v>
      </c>
      <c r="E31" s="40">
        <f t="shared" si="0"/>
        <v>64.953036850956934</v>
      </c>
      <c r="F31" s="16"/>
      <c r="G31" s="6"/>
      <c r="H31" s="21"/>
      <c r="I31" s="6"/>
      <c r="J31" s="6"/>
      <c r="L31" s="6"/>
    </row>
    <row r="32" spans="1:12">
      <c r="A32" s="2" t="s">
        <v>79</v>
      </c>
      <c r="B32" s="2" t="s">
        <v>27</v>
      </c>
      <c r="C32" s="10">
        <f>1000*INDEX('Data - Total'!$C$2:$R$53,MATCH($B32,'Data - Total'!$B$2:$B$53,0),MATCH($G$1,'Data - Total'!$C$1:$R$1,0))/Population!$C30</f>
        <v>720.98807482887241</v>
      </c>
      <c r="D32" s="7">
        <f>INDEX('Data - Payroll'!$C$2:$T$53,MATCH($B32,'Data - Payroll'!$B$2:$B$53,0),MATCH($G$1,'Data - Payroll'!$C$1:$T$1,0))/Population!$C30</f>
        <v>345.27060550680227</v>
      </c>
      <c r="E32" s="40">
        <f t="shared" si="0"/>
        <v>47.88853207991724</v>
      </c>
      <c r="F32" s="16"/>
      <c r="G32" s="6"/>
      <c r="H32" s="21"/>
      <c r="I32" s="6"/>
      <c r="J32" s="6"/>
      <c r="L32" s="6"/>
    </row>
    <row r="33" spans="1:12">
      <c r="A33" s="2" t="s">
        <v>80</v>
      </c>
      <c r="B33" s="2" t="s">
        <v>28</v>
      </c>
      <c r="C33" s="10">
        <f>1000*INDEX('Data - Total'!$C$2:$R$53,MATCH($B33,'Data - Total'!$B$2:$B$53,0),MATCH($G$1,'Data - Total'!$C$1:$R$1,0))/Population!$C31</f>
        <v>360.8503055082216</v>
      </c>
      <c r="D33" s="7">
        <f>INDEX('Data - Payroll'!$C$2:$T$53,MATCH($B33,'Data - Payroll'!$B$2:$B$53,0),MATCH($G$1,'Data - Payroll'!$C$1:$T$1,0))/Population!$C31</f>
        <v>181.33125366346732</v>
      </c>
      <c r="E33" s="40">
        <f t="shared" si="0"/>
        <v>50.251101605160173</v>
      </c>
      <c r="F33" s="16"/>
      <c r="G33" s="6"/>
      <c r="H33" s="21"/>
      <c r="I33" s="6"/>
      <c r="J33" s="6"/>
      <c r="L33" s="6"/>
    </row>
    <row r="34" spans="1:12">
      <c r="A34" s="2" t="s">
        <v>81</v>
      </c>
      <c r="B34" s="2" t="s">
        <v>29</v>
      </c>
      <c r="C34" s="10">
        <f>1000*INDEX('Data - Total'!$C$2:$R$53,MATCH($B34,'Data - Total'!$B$2:$B$53,0),MATCH($G$1,'Data - Total'!$C$1:$R$1,0))/Population!$C32</f>
        <v>344.65907362235743</v>
      </c>
      <c r="D34" s="7">
        <f>INDEX('Data - Payroll'!$C$2:$T$53,MATCH($B34,'Data - Payroll'!$B$2:$B$53,0),MATCH($G$1,'Data - Payroll'!$C$1:$T$1,0))/Population!$C32</f>
        <v>249.43006000921821</v>
      </c>
      <c r="E34" s="40">
        <f t="shared" si="0"/>
        <v>72.370083685224103</v>
      </c>
      <c r="F34" s="16"/>
      <c r="G34" s="6"/>
      <c r="H34" s="21"/>
      <c r="I34" s="6"/>
      <c r="J34" s="6"/>
      <c r="L34" s="6"/>
    </row>
    <row r="35" spans="1:12">
      <c r="A35" s="2" t="s">
        <v>82</v>
      </c>
      <c r="B35" s="2" t="s">
        <v>30</v>
      </c>
      <c r="C35" s="10">
        <f>1000*INDEX('Data - Total'!$C$2:$R$53,MATCH($B35,'Data - Total'!$B$2:$B$53,0),MATCH($G$1,'Data - Total'!$C$1:$R$1,0))/Population!$C33</f>
        <v>424.65322217214964</v>
      </c>
      <c r="D35" s="7">
        <f>INDEX('Data - Payroll'!$C$2:$T$53,MATCH($B35,'Data - Payroll'!$B$2:$B$53,0),MATCH($G$1,'Data - Payroll'!$C$1:$T$1,0))/Population!$C33</f>
        <v>304.01403898152319</v>
      </c>
      <c r="E35" s="40">
        <f t="shared" si="0"/>
        <v>71.591129681403743</v>
      </c>
      <c r="F35" s="16"/>
      <c r="G35" s="6"/>
      <c r="H35" s="21"/>
      <c r="I35" s="6"/>
      <c r="J35" s="6"/>
      <c r="L35" s="6"/>
    </row>
    <row r="36" spans="1:12">
      <c r="A36" s="2" t="s">
        <v>83</v>
      </c>
      <c r="B36" s="2" t="s">
        <v>31</v>
      </c>
      <c r="C36" s="10">
        <f>1000*INDEX('Data - Total'!$C$2:$R$53,MATCH($B36,'Data - Total'!$B$2:$B$53,0),MATCH($G$1,'Data - Total'!$C$1:$R$1,0))/Population!$C34</f>
        <v>935.8014078520805</v>
      </c>
      <c r="D36" s="7">
        <f>INDEX('Data - Payroll'!$C$2:$T$53,MATCH($B36,'Data - Payroll'!$B$2:$B$53,0),MATCH($G$1,'Data - Payroll'!$C$1:$T$1,0))/Population!$C34</f>
        <v>490.77362786230793</v>
      </c>
      <c r="E36" s="40">
        <f t="shared" si="0"/>
        <v>52.444207044822392</v>
      </c>
      <c r="F36" s="16"/>
      <c r="G36" s="6"/>
      <c r="H36" s="21"/>
      <c r="I36" s="6"/>
      <c r="J36" s="6"/>
      <c r="L36" s="6"/>
    </row>
    <row r="37" spans="1:12">
      <c r="A37" s="2" t="s">
        <v>84</v>
      </c>
      <c r="B37" s="2" t="s">
        <v>32</v>
      </c>
      <c r="C37" s="10">
        <f>1000*INDEX('Data - Total'!$C$2:$R$53,MATCH($B37,'Data - Total'!$B$2:$B$53,0),MATCH($G$1,'Data - Total'!$C$1:$R$1,0))/Population!$C35</f>
        <v>614.29229352164566</v>
      </c>
      <c r="D37" s="7">
        <f>INDEX('Data - Payroll'!$C$2:$T$53,MATCH($B37,'Data - Payroll'!$B$2:$B$53,0),MATCH($G$1,'Data - Payroll'!$C$1:$T$1,0))/Population!$C35</f>
        <v>213.51412903666724</v>
      </c>
      <c r="E37" s="40">
        <f t="shared" si="0"/>
        <v>34.757741760461094</v>
      </c>
      <c r="F37" s="16"/>
      <c r="G37" s="6"/>
      <c r="H37" s="21"/>
      <c r="I37" s="6"/>
      <c r="J37" s="6"/>
      <c r="L37" s="6"/>
    </row>
    <row r="38" spans="1:12">
      <c r="A38" s="2" t="s">
        <v>85</v>
      </c>
      <c r="B38" s="2" t="s">
        <v>33</v>
      </c>
      <c r="C38" s="10">
        <f>1000*INDEX('Data - Total'!$C$2:$R$53,MATCH($B38,'Data - Total'!$B$2:$B$53,0),MATCH($G$1,'Data - Total'!$C$1:$R$1,0))/Population!$C36</f>
        <v>720.76585365002973</v>
      </c>
      <c r="D38" s="7">
        <f>INDEX('Data - Payroll'!$C$2:$T$53,MATCH($B38,'Data - Payroll'!$B$2:$B$53,0),MATCH($G$1,'Data - Payroll'!$C$1:$T$1,0))/Population!$C36</f>
        <v>396.18811755752176</v>
      </c>
      <c r="E38" s="40">
        <f t="shared" si="0"/>
        <v>54.967659129686275</v>
      </c>
      <c r="F38" s="16"/>
      <c r="G38" s="6"/>
      <c r="H38" s="21"/>
      <c r="I38" s="6"/>
      <c r="J38" s="6"/>
      <c r="L38" s="6"/>
    </row>
    <row r="39" spans="1:12">
      <c r="A39" s="2" t="s">
        <v>86</v>
      </c>
      <c r="B39" s="2" t="s">
        <v>34</v>
      </c>
      <c r="C39" s="10">
        <f>1000*INDEX('Data - Total'!$C$2:$R$53,MATCH($B39,'Data - Total'!$B$2:$B$53,0),MATCH($G$1,'Data - Total'!$C$1:$R$1,0))/Population!$C37</f>
        <v>871.62411554713162</v>
      </c>
      <c r="D39" s="7">
        <f>INDEX('Data - Payroll'!$C$2:$T$53,MATCH($B39,'Data - Payroll'!$B$2:$B$53,0),MATCH($G$1,'Data - Payroll'!$C$1:$T$1,0))/Population!$C37</f>
        <v>571.50387983554344</v>
      </c>
      <c r="E39" s="40">
        <f t="shared" si="0"/>
        <v>65.567699383443724</v>
      </c>
      <c r="F39" s="16"/>
      <c r="G39" s="6"/>
      <c r="H39" s="21"/>
      <c r="I39" s="6"/>
      <c r="J39" s="6"/>
      <c r="L39" s="6"/>
    </row>
    <row r="40" spans="1:12">
      <c r="A40" s="2" t="s">
        <v>87</v>
      </c>
      <c r="B40" s="2" t="s">
        <v>35</v>
      </c>
      <c r="C40" s="10">
        <f>1000*INDEX('Data - Total'!$C$2:$R$53,MATCH($B40,'Data - Total'!$B$2:$B$53,0),MATCH($G$1,'Data - Total'!$C$1:$R$1,0))/Population!$C38</f>
        <v>426.35037734285834</v>
      </c>
      <c r="D40" s="7">
        <f>INDEX('Data - Payroll'!$C$2:$T$53,MATCH($B40,'Data - Payroll'!$B$2:$B$53,0),MATCH($G$1,'Data - Payroll'!$C$1:$T$1,0))/Population!$C38</f>
        <v>302.36761270830732</v>
      </c>
      <c r="E40" s="40">
        <f t="shared" si="0"/>
        <v>70.919982431527728</v>
      </c>
      <c r="F40" s="16"/>
      <c r="G40" s="6"/>
      <c r="H40" s="21"/>
      <c r="I40" s="6"/>
      <c r="J40" s="6"/>
      <c r="L40" s="6"/>
    </row>
    <row r="41" spans="1:12">
      <c r="A41" s="2" t="s">
        <v>88</v>
      </c>
      <c r="B41" s="2" t="s">
        <v>36</v>
      </c>
      <c r="C41" s="10">
        <f>1000*INDEX('Data - Total'!$C$2:$R$53,MATCH($B41,'Data - Total'!$B$2:$B$53,0),MATCH($G$1,'Data - Total'!$C$1:$R$1,0))/Population!$C39</f>
        <v>539.83551210500025</v>
      </c>
      <c r="D41" s="7">
        <f>INDEX('Data - Payroll'!$C$2:$T$53,MATCH($B41,'Data - Payroll'!$B$2:$B$53,0),MATCH($G$1,'Data - Payroll'!$C$1:$T$1,0))/Population!$C39</f>
        <v>316.81539635619987</v>
      </c>
      <c r="E41" s="40">
        <f t="shared" si="0"/>
        <v>58.687394447399363</v>
      </c>
      <c r="F41" s="16"/>
      <c r="G41" s="6"/>
      <c r="H41" s="21"/>
      <c r="I41" s="6"/>
      <c r="J41" s="6"/>
      <c r="L41" s="6"/>
    </row>
    <row r="42" spans="1:12">
      <c r="A42" s="2" t="s">
        <v>89</v>
      </c>
      <c r="B42" s="2" t="s">
        <v>37</v>
      </c>
      <c r="C42" s="10">
        <f>1000*INDEX('Data - Total'!$C$2:$R$53,MATCH($B42,'Data - Total'!$B$2:$B$53,0),MATCH($G$1,'Data - Total'!$C$1:$R$1,0))/Population!$C40</f>
        <v>633.93160358726175</v>
      </c>
      <c r="D42" s="7">
        <f>INDEX('Data - Payroll'!$C$2:$T$53,MATCH($B42,'Data - Payroll'!$B$2:$B$53,0),MATCH($G$1,'Data - Payroll'!$C$1:$T$1,0))/Population!$C40</f>
        <v>430.58773934999607</v>
      </c>
      <c r="E42" s="40">
        <f t="shared" si="0"/>
        <v>67.923374842555077</v>
      </c>
      <c r="F42" s="16"/>
      <c r="G42" s="6"/>
      <c r="H42" s="21"/>
      <c r="I42" s="6"/>
      <c r="J42" s="6"/>
      <c r="L42" s="6"/>
    </row>
    <row r="43" spans="1:12">
      <c r="A43" s="2" t="s">
        <v>90</v>
      </c>
      <c r="B43" s="2" t="s">
        <v>38</v>
      </c>
      <c r="C43" s="10">
        <f>1000*INDEX('Data - Total'!$C$2:$R$53,MATCH($B43,'Data - Total'!$B$2:$B$53,0),MATCH($G$1,'Data - Total'!$C$1:$R$1,0))/Population!$C41</f>
        <v>386.51318558598433</v>
      </c>
      <c r="D43" s="7">
        <f>INDEX('Data - Payroll'!$C$2:$T$53,MATCH($B43,'Data - Payroll'!$B$2:$B$53,0),MATCH($G$1,'Data - Payroll'!$C$1:$T$1,0))/Population!$C41</f>
        <v>279.2888966779517</v>
      </c>
      <c r="E43" s="40">
        <f t="shared" si="0"/>
        <v>72.258568942357755</v>
      </c>
      <c r="F43" s="16"/>
      <c r="G43" s="6"/>
      <c r="H43" s="21"/>
      <c r="I43" s="6"/>
      <c r="J43" s="6"/>
      <c r="L43" s="6"/>
    </row>
    <row r="44" spans="1:12">
      <c r="A44" s="2" t="s">
        <v>91</v>
      </c>
      <c r="B44" s="2" t="s">
        <v>39</v>
      </c>
      <c r="C44" s="10">
        <f>1000*INDEX('Data - Total'!$C$2:$R$53,MATCH($B44,'Data - Total'!$B$2:$B$53,0),MATCH($G$1,'Data - Total'!$C$1:$R$1,0))/Population!$C42</f>
        <v>374.33037219858318</v>
      </c>
      <c r="D44" s="7">
        <f>INDEX('Data - Payroll'!$C$2:$T$53,MATCH($B44,'Data - Payroll'!$B$2:$B$53,0),MATCH($G$1,'Data - Payroll'!$C$1:$T$1,0))/Population!$C42</f>
        <v>266.0429853786253</v>
      </c>
      <c r="E44" s="40">
        <f t="shared" si="0"/>
        <v>71.071707010054979</v>
      </c>
      <c r="F44" s="16"/>
      <c r="G44" s="6"/>
      <c r="H44" s="21"/>
      <c r="I44" s="6"/>
      <c r="J44" s="6"/>
      <c r="L44" s="6"/>
    </row>
    <row r="45" spans="1:12">
      <c r="A45" s="2" t="s">
        <v>92</v>
      </c>
      <c r="B45" s="2" t="s">
        <v>40</v>
      </c>
      <c r="C45" s="10">
        <f>1000*INDEX('Data - Total'!$C$2:$R$53,MATCH($B45,'Data - Total'!$B$2:$B$53,0),MATCH($G$1,'Data - Total'!$C$1:$R$1,0))/Population!$C43</f>
        <v>520.70513386528376</v>
      </c>
      <c r="D45" s="7">
        <f>INDEX('Data - Payroll'!$C$2:$T$53,MATCH($B45,'Data - Payroll'!$B$2:$B$53,0),MATCH($G$1,'Data - Payroll'!$C$1:$T$1,0))/Population!$C43</f>
        <v>285.2044637924576</v>
      </c>
      <c r="E45" s="40">
        <f t="shared" si="0"/>
        <v>54.772738973271842</v>
      </c>
      <c r="F45" s="16"/>
      <c r="G45" s="6"/>
      <c r="H45" s="21"/>
      <c r="I45" s="6"/>
      <c r="J45" s="6"/>
      <c r="L45" s="6"/>
    </row>
    <row r="46" spans="1:12">
      <c r="A46" s="2" t="s">
        <v>93</v>
      </c>
      <c r="B46" s="2" t="s">
        <v>41</v>
      </c>
      <c r="C46" s="10">
        <f>1000*INDEX('Data - Total'!$C$2:$R$53,MATCH($B46,'Data - Total'!$B$2:$B$53,0),MATCH($G$1,'Data - Total'!$C$1:$R$1,0))/Population!$C44</f>
        <v>462.17513636842961</v>
      </c>
      <c r="D46" s="7">
        <f>INDEX('Data - Payroll'!$C$2:$T$53,MATCH($B46,'Data - Payroll'!$B$2:$B$53,0),MATCH($G$1,'Data - Payroll'!$C$1:$T$1,0))/Population!$C44</f>
        <v>328.42963005569777</v>
      </c>
      <c r="E46" s="40">
        <f t="shared" si="0"/>
        <v>71.061726218410271</v>
      </c>
      <c r="F46" s="16"/>
      <c r="G46" s="6"/>
      <c r="H46" s="21"/>
      <c r="I46" s="6"/>
      <c r="J46" s="6"/>
      <c r="L46" s="6"/>
    </row>
    <row r="47" spans="1:12">
      <c r="A47" s="2" t="s">
        <v>94</v>
      </c>
      <c r="B47" s="2" t="s">
        <v>42</v>
      </c>
      <c r="C47" s="10">
        <f>1000*INDEX('Data - Total'!$C$2:$R$53,MATCH($B47,'Data - Total'!$B$2:$B$53,0),MATCH($G$1,'Data - Total'!$C$1:$R$1,0))/Population!$C45</f>
        <v>453.42102935364903</v>
      </c>
      <c r="D47" s="7">
        <f>INDEX('Data - Payroll'!$C$2:$T$53,MATCH($B47,'Data - Payroll'!$B$2:$B$53,0),MATCH($G$1,'Data - Payroll'!$C$1:$T$1,0))/Population!$C45</f>
        <v>217.63421204406944</v>
      </c>
      <c r="E47" s="40">
        <f t="shared" si="0"/>
        <v>47.998261649731305</v>
      </c>
      <c r="F47" s="16"/>
      <c r="G47" s="6"/>
      <c r="H47" s="21"/>
      <c r="I47" s="6"/>
      <c r="J47" s="6"/>
      <c r="L47" s="6"/>
    </row>
    <row r="48" spans="1:12">
      <c r="A48" s="2" t="s">
        <v>95</v>
      </c>
      <c r="B48" s="2" t="s">
        <v>43</v>
      </c>
      <c r="C48" s="10">
        <f>1000*INDEX('Data - Total'!$C$2:$R$53,MATCH($B48,'Data - Total'!$B$2:$B$53,0),MATCH($G$1,'Data - Total'!$C$1:$R$1,0))/Population!$C46</f>
        <v>686.98682040169354</v>
      </c>
      <c r="D48" s="7">
        <f>INDEX('Data - Payroll'!$C$2:$T$53,MATCH($B48,'Data - Payroll'!$B$2:$B$53,0),MATCH($G$1,'Data - Payroll'!$C$1:$T$1,0))/Population!$C46</f>
        <v>331.10972030727487</v>
      </c>
      <c r="E48" s="40">
        <f t="shared" si="0"/>
        <v>48.197390470121256</v>
      </c>
      <c r="F48" s="16"/>
      <c r="G48" s="6"/>
      <c r="H48" s="21"/>
      <c r="I48" s="6"/>
      <c r="J48" s="6"/>
      <c r="L48" s="6"/>
    </row>
    <row r="49" spans="1:12">
      <c r="A49" s="2" t="s">
        <v>97</v>
      </c>
      <c r="B49" s="2" t="s">
        <v>45</v>
      </c>
      <c r="C49" s="10">
        <f>1000*INDEX('Data - Total'!$C$2:$R$53,MATCH($B49,'Data - Total'!$B$2:$B$53,0),MATCH($G$1,'Data - Total'!$C$1:$R$1,0))/Population!$C47</f>
        <v>846.21990659829066</v>
      </c>
      <c r="D49" s="7">
        <f>INDEX('Data - Payroll'!$C$2:$T$53,MATCH($B49,'Data - Payroll'!$B$2:$B$53,0),MATCH($G$1,'Data - Payroll'!$C$1:$T$1,0))/Population!$C47</f>
        <v>420.33290907728161</v>
      </c>
      <c r="E49" s="40">
        <f t="shared" si="0"/>
        <v>49.671829485431616</v>
      </c>
      <c r="F49" s="16"/>
      <c r="G49" s="6"/>
      <c r="H49" s="21"/>
      <c r="I49" s="6"/>
      <c r="J49" s="6"/>
      <c r="L49" s="6"/>
    </row>
    <row r="50" spans="1:12">
      <c r="A50" s="2" t="s">
        <v>98</v>
      </c>
      <c r="B50" s="2" t="s">
        <v>46</v>
      </c>
      <c r="C50" s="10">
        <f>1000*INDEX('Data - Total'!$C$2:$R$53,MATCH($B50,'Data - Total'!$B$2:$B$53,0),MATCH($G$1,'Data - Total'!$C$1:$R$1,0))/Population!$C48</f>
        <v>577.45417144463363</v>
      </c>
      <c r="D50" s="7">
        <f>INDEX('Data - Payroll'!$C$2:$T$53,MATCH($B50,'Data - Payroll'!$B$2:$B$53,0),MATCH($G$1,'Data - Payroll'!$C$1:$T$1,0))/Population!$C48</f>
        <v>457.43396823064563</v>
      </c>
      <c r="E50" s="40">
        <f t="shared" si="0"/>
        <v>79.215631447647169</v>
      </c>
      <c r="F50" s="16"/>
      <c r="G50" s="6"/>
      <c r="H50" s="21"/>
      <c r="I50" s="6"/>
      <c r="J50" s="6"/>
      <c r="L50" s="6"/>
    </row>
    <row r="51" spans="1:12">
      <c r="A51" s="2" t="s">
        <v>99</v>
      </c>
      <c r="B51" s="2" t="s">
        <v>47</v>
      </c>
      <c r="C51" s="10">
        <f>1000*INDEX('Data - Total'!$C$2:$R$53,MATCH($B51,'Data - Total'!$B$2:$B$53,0),MATCH($G$1,'Data - Total'!$C$1:$R$1,0))/Population!$C49</f>
        <v>552.89706791618937</v>
      </c>
      <c r="D51" s="7">
        <f>INDEX('Data - Payroll'!$C$2:$T$53,MATCH($B51,'Data - Payroll'!$B$2:$B$53,0),MATCH($G$1,'Data - Payroll'!$C$1:$T$1,0))/Population!$C49</f>
        <v>341.58298449658764</v>
      </c>
      <c r="E51" s="40">
        <f t="shared" si="0"/>
        <v>61.780574417581526</v>
      </c>
      <c r="F51" s="6"/>
      <c r="G51" s="6"/>
      <c r="I51" s="6"/>
    </row>
    <row r="52" spans="1:12">
      <c r="A52" s="2" t="s">
        <v>100</v>
      </c>
      <c r="B52" s="2" t="s">
        <v>48</v>
      </c>
      <c r="C52" s="10">
        <f>1000*INDEX('Data - Total'!$C$2:$R$53,MATCH($B52,'Data - Total'!$B$2:$B$53,0),MATCH($G$1,'Data - Total'!$C$1:$R$1,0))/Population!$C50</f>
        <v>652.52580178573373</v>
      </c>
      <c r="D52" s="7">
        <f>INDEX('Data - Payroll'!$C$2:$T$53,MATCH($B52,'Data - Payroll'!$B$2:$B$53,0),MATCH($G$1,'Data - Payroll'!$C$1:$T$1,0))/Population!$C50</f>
        <v>307.00351564057667</v>
      </c>
      <c r="E52" s="40">
        <f t="shared" si="0"/>
        <v>47.048486787865855</v>
      </c>
      <c r="F52" s="6"/>
      <c r="G52" s="6"/>
      <c r="I52" s="6"/>
    </row>
    <row r="53" spans="1:12">
      <c r="A53" s="2" t="s">
        <v>101</v>
      </c>
      <c r="B53" s="2" t="s">
        <v>49</v>
      </c>
      <c r="C53" s="10">
        <f>1000*INDEX('Data - Total'!$C$2:$R$53,MATCH($B53,'Data - Total'!$B$2:$B$53,0),MATCH($G$1,'Data - Total'!$C$1:$R$1,0))/Population!$C51</f>
        <v>578.59908323650166</v>
      </c>
      <c r="D53" s="7">
        <f>INDEX('Data - Payroll'!$C$2:$T$53,MATCH($B53,'Data - Payroll'!$B$2:$B$53,0),MATCH($G$1,'Data - Payroll'!$C$1:$T$1,0))/Population!$C51</f>
        <v>330.66375121005996</v>
      </c>
      <c r="E53" s="40">
        <f t="shared" si="0"/>
        <v>57.149027848511395</v>
      </c>
      <c r="F53" s="6"/>
      <c r="G53" s="6"/>
      <c r="I53" s="6"/>
    </row>
    <row r="54" spans="1:12">
      <c r="A54" s="2" t="s">
        <v>102</v>
      </c>
      <c r="B54" s="2" t="s">
        <v>50</v>
      </c>
      <c r="C54" s="10">
        <f>1000*INDEX('Data - Total'!$C$2:$R$53,MATCH($B54,'Data - Total'!$B$2:$B$53,0),MATCH($G$1,'Data - Total'!$C$1:$R$1,0))/Population!$C52</f>
        <v>779.20196866733465</v>
      </c>
      <c r="D54" s="7">
        <f>INDEX('Data - Payroll'!$C$2:$T$53,MATCH($B54,'Data - Payroll'!$B$2:$B$53,0),MATCH($G$1,'Data - Payroll'!$C$1:$T$1,0))/Population!$C52</f>
        <v>399.47294514757317</v>
      </c>
      <c r="E54" s="40">
        <f t="shared" si="0"/>
        <v>51.266932221794789</v>
      </c>
      <c r="F54" s="6"/>
      <c r="G54" s="6"/>
      <c r="I54" s="6"/>
    </row>
    <row r="55" spans="1:12">
      <c r="A55" s="3" t="s">
        <v>103</v>
      </c>
      <c r="B55" s="3" t="s">
        <v>51</v>
      </c>
      <c r="C55" s="11">
        <f>1000*INDEX('Data - Total'!$C$2:$R$53,MATCH($B55,'Data - Total'!$B$2:$B$53,0),MATCH($G$1,'Data - Total'!$C$1:$R$1,0))/Population!$C53</f>
        <v>1040.2535652192</v>
      </c>
      <c r="D55" s="8">
        <f>INDEX('Data - Payroll'!$C$2:$T$53,MATCH($B55,'Data - Payroll'!$B$2:$B$53,0),MATCH($G$1,'Data - Payroll'!$C$1:$T$1,0))/Population!$C53</f>
        <v>440.04955858365417</v>
      </c>
      <c r="E55" s="41">
        <f t="shared" si="0"/>
        <v>42.302143755780151</v>
      </c>
      <c r="F55" s="6"/>
      <c r="G55" s="6"/>
      <c r="I55" s="6"/>
    </row>
    <row r="56" spans="1:12" ht="15" customHeight="1">
      <c r="A56" s="37" t="s">
        <v>125</v>
      </c>
      <c r="B56" s="42"/>
      <c r="C56" s="42"/>
      <c r="D56" s="42"/>
      <c r="E56" s="44"/>
      <c r="F56" s="6"/>
    </row>
    <row r="57" spans="1:12">
      <c r="A57" s="45"/>
      <c r="B57" s="43"/>
      <c r="C57" s="43"/>
      <c r="D57" s="43"/>
      <c r="E57" s="46"/>
      <c r="F57" s="6"/>
    </row>
    <row r="58" spans="1:12">
      <c r="A58" s="45"/>
      <c r="B58" s="43"/>
      <c r="C58" s="43"/>
      <c r="D58" s="43"/>
      <c r="E58" s="46"/>
      <c r="F58" s="6"/>
    </row>
    <row r="59" spans="1:12">
      <c r="A59" s="45"/>
      <c r="B59" s="43"/>
      <c r="C59" s="43"/>
      <c r="D59" s="43"/>
      <c r="E59" s="46"/>
      <c r="F59" s="6"/>
    </row>
    <row r="60" spans="1:12">
      <c r="A60" s="45"/>
      <c r="B60" s="43"/>
      <c r="C60" s="43"/>
      <c r="D60" s="43"/>
      <c r="E60" s="46"/>
      <c r="F60" s="6"/>
    </row>
    <row r="61" spans="1:12">
      <c r="A61" s="45"/>
      <c r="B61" s="43"/>
      <c r="C61" s="43"/>
      <c r="D61" s="43"/>
      <c r="E61" s="46"/>
      <c r="F61" s="6"/>
    </row>
    <row r="62" spans="1:12">
      <c r="A62" s="45"/>
      <c r="B62" s="43"/>
      <c r="C62" s="43"/>
      <c r="D62" s="43"/>
      <c r="E62" s="46"/>
      <c r="F62" s="6"/>
    </row>
    <row r="63" spans="1:12">
      <c r="A63" s="45"/>
      <c r="B63" s="43"/>
      <c r="C63" s="43"/>
      <c r="D63" s="43"/>
      <c r="E63" s="46"/>
      <c r="F63" s="6"/>
    </row>
    <row r="64" spans="1:12">
      <c r="A64" s="45"/>
      <c r="B64" s="43"/>
      <c r="C64" s="43"/>
      <c r="D64" s="43"/>
      <c r="E64" s="46"/>
    </row>
    <row r="65" spans="1:6">
      <c r="A65" s="47"/>
      <c r="B65" s="48"/>
      <c r="C65" s="48"/>
      <c r="D65" s="48"/>
      <c r="E65" s="49"/>
    </row>
    <row r="67" spans="1:6">
      <c r="F67" s="4"/>
    </row>
  </sheetData>
  <mergeCells count="3">
    <mergeCell ref="A1:E1"/>
    <mergeCell ref="A2:E2"/>
    <mergeCell ref="A56:E6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workbookViewId="0">
      <selection activeCell="H57" sqref="H57"/>
    </sheetView>
  </sheetViews>
  <sheetFormatPr defaultColWidth="11.42578125" defaultRowHeight="15"/>
  <cols>
    <col min="1" max="1" width="5.42578125" bestFit="1" customWidth="1"/>
    <col min="2" max="2" width="18.7109375" bestFit="1" customWidth="1"/>
    <col min="3" max="3" width="17.85546875" bestFit="1" customWidth="1"/>
    <col min="4" max="4" width="10.5703125" bestFit="1" customWidth="1"/>
    <col min="5" max="5" width="20.140625" bestFit="1" customWidth="1"/>
    <col min="6" max="6" width="13.28515625" bestFit="1" customWidth="1"/>
  </cols>
  <sheetData>
    <row r="1" spans="1:11">
      <c r="A1" s="22" t="s">
        <v>137</v>
      </c>
      <c r="B1" s="23"/>
      <c r="C1" s="23"/>
      <c r="D1" s="23"/>
      <c r="E1" s="24"/>
      <c r="G1" t="s">
        <v>136</v>
      </c>
    </row>
    <row r="2" spans="1:11">
      <c r="A2" s="25" t="s">
        <v>128</v>
      </c>
      <c r="B2" s="26"/>
      <c r="C2" s="26"/>
      <c r="D2" s="26"/>
      <c r="E2" s="27"/>
    </row>
    <row r="3" spans="1:11" ht="30" customHeight="1">
      <c r="A3" s="12" t="s">
        <v>104</v>
      </c>
      <c r="B3" s="12" t="s">
        <v>105</v>
      </c>
      <c r="C3" s="12" t="s">
        <v>110</v>
      </c>
      <c r="D3" s="13" t="s">
        <v>129</v>
      </c>
      <c r="E3" s="12" t="s">
        <v>134</v>
      </c>
    </row>
    <row r="4" spans="1:11">
      <c r="A4" s="1" t="s">
        <v>96</v>
      </c>
      <c r="B4" s="1" t="s">
        <v>44</v>
      </c>
      <c r="C4" s="9">
        <f>1000*INDEX('Data - Total'!$C$2:$R$53,MATCH($B4,'Data - Total'!$B$2:$B$53,0),MATCH($G$1,'Data - Total'!$C$1:$R$1,0))/Population!$C2</f>
        <v>467.71231127253884</v>
      </c>
      <c r="D4" s="9">
        <f>INDEX('Data - Payroll'!$C$2:$T$53,MATCH($B4,'Data - Payroll'!$B$2:$B$53,0),MATCH($G$1,'Data - Payroll'!$C$1:$T$1,0))/Population!$C2</f>
        <v>80.943678135165499</v>
      </c>
      <c r="E4" s="39">
        <f>D4/C4*100</f>
        <v>17.306296239014141</v>
      </c>
      <c r="F4" s="16"/>
      <c r="G4" s="6"/>
      <c r="I4" s="6"/>
      <c r="J4" s="6"/>
      <c r="K4" s="6"/>
    </row>
    <row r="5" spans="1:11">
      <c r="A5" s="2" t="s">
        <v>52</v>
      </c>
      <c r="B5" s="2" t="s">
        <v>0</v>
      </c>
      <c r="C5" s="10">
        <f>1000*INDEX('Data - Total'!$C$2:$R$53,MATCH($B5,'Data - Total'!$B$2:$B$53,0),MATCH($G$1,'Data - Total'!$C$1:$R$1,0))/Population!$C3</f>
        <v>463.51145120565008</v>
      </c>
      <c r="D5" s="7">
        <f>INDEX('Data - Payroll'!$C$2:$T$53,MATCH($B5,'Data - Payroll'!$B$2:$B$53,0),MATCH($G$1,'Data - Payroll'!$C$1:$T$1,0))/Population!$C3</f>
        <v>83.736444999090807</v>
      </c>
      <c r="E5" s="40">
        <f>D5/C5*100</f>
        <v>18.065669096476917</v>
      </c>
      <c r="F5" s="16"/>
      <c r="G5" s="6"/>
      <c r="I5" s="6"/>
      <c r="J5" s="6"/>
      <c r="K5" s="6"/>
    </row>
    <row r="6" spans="1:11">
      <c r="A6" s="2" t="s">
        <v>53</v>
      </c>
      <c r="B6" s="2" t="s">
        <v>1</v>
      </c>
      <c r="C6" s="10">
        <f>1000*INDEX('Data - Total'!$C$2:$R$53,MATCH($B6,'Data - Total'!$B$2:$B$53,0),MATCH($G$1,'Data - Total'!$C$1:$R$1,0))/Population!$C4</f>
        <v>1657.17615421547</v>
      </c>
      <c r="D6" s="7">
        <f>INDEX('Data - Payroll'!$C$2:$T$53,MATCH($B6,'Data - Payroll'!$B$2:$B$53,0),MATCH($G$1,'Data - Payroll'!$C$1:$T$1,0))/Population!$C4</f>
        <v>380.11443328441032</v>
      </c>
      <c r="E6" s="40">
        <f t="shared" ref="E6:E55" si="0">D6/C6*100</f>
        <v>22.937479055409273</v>
      </c>
      <c r="F6" s="16"/>
      <c r="G6" s="6"/>
      <c r="I6" s="6"/>
      <c r="J6" s="6"/>
      <c r="K6" s="6"/>
    </row>
    <row r="7" spans="1:11">
      <c r="A7" s="2" t="s">
        <v>54</v>
      </c>
      <c r="B7" s="2" t="s">
        <v>2</v>
      </c>
      <c r="C7" s="10">
        <f>1000*INDEX('Data - Total'!$C$2:$R$53,MATCH($B7,'Data - Total'!$B$2:$B$53,0),MATCH($G$1,'Data - Total'!$C$1:$R$1,0))/Population!$C5</f>
        <v>353.54416772062507</v>
      </c>
      <c r="D7" s="7">
        <f>INDEX('Data - Payroll'!$C$2:$T$53,MATCH($B7,'Data - Payroll'!$B$2:$B$53,0),MATCH($G$1,'Data - Payroll'!$C$1:$T$1,0))/Population!$C5</f>
        <v>52.877531559266629</v>
      </c>
      <c r="E7" s="40">
        <f t="shared" si="0"/>
        <v>14.956414611554589</v>
      </c>
      <c r="F7" s="16"/>
      <c r="G7" s="6"/>
      <c r="I7" s="6"/>
      <c r="J7" s="6"/>
      <c r="K7" s="6"/>
    </row>
    <row r="8" spans="1:11">
      <c r="A8" s="2" t="s">
        <v>55</v>
      </c>
      <c r="B8" s="2" t="s">
        <v>3</v>
      </c>
      <c r="C8" s="10">
        <f>1000*INDEX('Data - Total'!$C$2:$R$53,MATCH($B8,'Data - Total'!$B$2:$B$53,0),MATCH($G$1,'Data - Total'!$C$1:$R$1,0))/Population!$C6</f>
        <v>486.89621266063136</v>
      </c>
      <c r="D8" s="7">
        <f>INDEX('Data - Payroll'!$C$2:$T$53,MATCH($B8,'Data - Payroll'!$B$2:$B$53,0),MATCH($G$1,'Data - Payroll'!$C$1:$T$1,0))/Population!$C6</f>
        <v>90.388725460278707</v>
      </c>
      <c r="E8" s="40">
        <f t="shared" si="0"/>
        <v>18.564269573252979</v>
      </c>
      <c r="F8" s="16"/>
      <c r="G8" s="6"/>
      <c r="I8" s="6"/>
      <c r="J8" s="6"/>
      <c r="K8" s="6"/>
    </row>
    <row r="9" spans="1:11">
      <c r="A9" s="2" t="s">
        <v>56</v>
      </c>
      <c r="B9" s="2" t="s">
        <v>4</v>
      </c>
      <c r="C9" s="10">
        <f>1000*INDEX('Data - Total'!$C$2:$R$53,MATCH($B9,'Data - Total'!$B$2:$B$53,0),MATCH($G$1,'Data - Total'!$C$1:$R$1,0))/Population!$C7</f>
        <v>462.61852129560691</v>
      </c>
      <c r="D9" s="7">
        <f>INDEX('Data - Payroll'!$C$2:$T$53,MATCH($B9,'Data - Payroll'!$B$2:$B$53,0),MATCH($G$1,'Data - Payroll'!$C$1:$T$1,0))/Population!$C7</f>
        <v>88.740879252645229</v>
      </c>
      <c r="E9" s="40">
        <f t="shared" si="0"/>
        <v>19.182301435774342</v>
      </c>
      <c r="F9" s="16"/>
      <c r="G9" s="6"/>
      <c r="I9" s="6"/>
      <c r="J9" s="6"/>
      <c r="K9" s="6"/>
    </row>
    <row r="10" spans="1:11">
      <c r="A10" s="2" t="s">
        <v>57</v>
      </c>
      <c r="B10" s="2" t="s">
        <v>5</v>
      </c>
      <c r="C10" s="10">
        <f>1000*INDEX('Data - Total'!$C$2:$R$53,MATCH($B10,'Data - Total'!$B$2:$B$53,0),MATCH($G$1,'Data - Total'!$C$1:$R$1,0))/Population!$C8</f>
        <v>453.33453781789387</v>
      </c>
      <c r="D10" s="7">
        <f>INDEX('Data - Payroll'!$C$2:$T$53,MATCH($B10,'Data - Payroll'!$B$2:$B$53,0),MATCH($G$1,'Data - Payroll'!$C$1:$T$1,0))/Population!$C8</f>
        <v>85.093196094002963</v>
      </c>
      <c r="E10" s="40">
        <f t="shared" si="0"/>
        <v>18.770508089587739</v>
      </c>
      <c r="F10" s="16"/>
      <c r="G10" s="6"/>
      <c r="I10" s="6"/>
      <c r="J10" s="6"/>
      <c r="K10" s="6"/>
    </row>
    <row r="11" spans="1:11">
      <c r="A11" s="2" t="s">
        <v>58</v>
      </c>
      <c r="B11" s="2" t="s">
        <v>6</v>
      </c>
      <c r="C11" s="10">
        <f>1000*INDEX('Data - Total'!$C$2:$R$53,MATCH($B11,'Data - Total'!$B$2:$B$53,0),MATCH($G$1,'Data - Total'!$C$1:$R$1,0))/Population!$C9</f>
        <v>472.51417636843479</v>
      </c>
      <c r="D11" s="7">
        <f>INDEX('Data - Payroll'!$C$2:$T$53,MATCH($B11,'Data - Payroll'!$B$2:$B$53,0),MATCH($G$1,'Data - Payroll'!$C$1:$T$1,0))/Population!$C9</f>
        <v>100.21716120969451</v>
      </c>
      <c r="E11" s="40">
        <f t="shared" si="0"/>
        <v>21.209344866629333</v>
      </c>
      <c r="F11" s="16"/>
      <c r="G11" s="6"/>
      <c r="I11" s="6"/>
      <c r="J11" s="6"/>
      <c r="K11" s="6"/>
    </row>
    <row r="12" spans="1:11">
      <c r="A12" s="2" t="s">
        <v>59</v>
      </c>
      <c r="B12" s="2" t="s">
        <v>7</v>
      </c>
      <c r="C12" s="10">
        <f>1000*INDEX('Data - Total'!$C$2:$R$53,MATCH($B12,'Data - Total'!$B$2:$B$53,0),MATCH($G$1,'Data - Total'!$C$1:$R$1,0))/Population!$C10</f>
        <v>479.28248049637847</v>
      </c>
      <c r="D12" s="7">
        <f>INDEX('Data - Payroll'!$C$2:$T$53,MATCH($B12,'Data - Payroll'!$B$2:$B$53,0),MATCH($G$1,'Data - Payroll'!$C$1:$T$1,0))/Population!$C10</f>
        <v>87.901252179944834</v>
      </c>
      <c r="E12" s="40">
        <f t="shared" si="0"/>
        <v>18.340176358816233</v>
      </c>
      <c r="F12" s="16"/>
      <c r="G12" s="6"/>
      <c r="I12" s="6"/>
      <c r="J12" s="6"/>
      <c r="K12" s="6"/>
    </row>
    <row r="13" spans="1:11">
      <c r="A13" s="2" t="s">
        <v>60</v>
      </c>
      <c r="B13" s="2" t="s">
        <v>8</v>
      </c>
      <c r="C13" s="10">
        <f>1000*INDEX('Data - Total'!$C$2:$R$53,MATCH($B13,'Data - Total'!$B$2:$B$53,0),MATCH($G$1,'Data - Total'!$C$1:$R$1,0))/Population!$C11</f>
        <v>827.47543461829173</v>
      </c>
      <c r="D13" s="7">
        <f>INDEX('Data - Payroll'!$C$2:$T$53,MATCH($B13,'Data - Payroll'!$B$2:$B$53,0),MATCH($G$1,'Data - Payroll'!$C$1:$T$1,0))/Population!$C11</f>
        <v>81.565513983371133</v>
      </c>
      <c r="E13" s="40">
        <f t="shared" si="0"/>
        <v>9.8571523178807965</v>
      </c>
      <c r="F13" s="16"/>
      <c r="G13" s="6"/>
      <c r="I13" s="6"/>
      <c r="J13" s="6"/>
      <c r="K13" s="6"/>
    </row>
    <row r="14" spans="1:11">
      <c r="A14" s="2" t="s">
        <v>61</v>
      </c>
      <c r="B14" s="2" t="s">
        <v>9</v>
      </c>
      <c r="C14" s="10">
        <f>1000*INDEX('Data - Total'!$C$2:$R$53,MATCH($B14,'Data - Total'!$B$2:$B$53,0),MATCH($G$1,'Data - Total'!$C$1:$R$1,0))/Population!$C12</f>
        <v>345.27973459613582</v>
      </c>
      <c r="D14" s="7">
        <f>INDEX('Data - Payroll'!$C$2:$T$53,MATCH($B14,'Data - Payroll'!$B$2:$B$53,0),MATCH($G$1,'Data - Payroll'!$C$1:$T$1,0))/Population!$C12</f>
        <v>44.825891177781827</v>
      </c>
      <c r="E14" s="40">
        <f t="shared" si="0"/>
        <v>12.982485412940159</v>
      </c>
      <c r="F14" s="16"/>
      <c r="G14" s="6"/>
      <c r="I14" s="6"/>
      <c r="J14" s="6"/>
      <c r="K14" s="6"/>
    </row>
    <row r="15" spans="1:11">
      <c r="A15" s="2" t="s">
        <v>62</v>
      </c>
      <c r="B15" s="2" t="s">
        <v>10</v>
      </c>
      <c r="C15" s="10">
        <f>1000*INDEX('Data - Total'!$C$2:$R$53,MATCH($B15,'Data - Total'!$B$2:$B$53,0),MATCH($G$1,'Data - Total'!$C$1:$R$1,0))/Population!$C13</f>
        <v>308.81600967839501</v>
      </c>
      <c r="D15" s="7">
        <f>INDEX('Data - Payroll'!$C$2:$T$53,MATCH($B15,'Data - Payroll'!$B$2:$B$53,0),MATCH($G$1,'Data - Payroll'!$C$1:$T$1,0))/Population!$C13</f>
        <v>47.686092146385725</v>
      </c>
      <c r="E15" s="40">
        <f t="shared" si="0"/>
        <v>15.441586786917764</v>
      </c>
      <c r="F15" s="16"/>
      <c r="G15" s="6"/>
      <c r="I15" s="6"/>
      <c r="J15" s="6"/>
      <c r="K15" s="6"/>
    </row>
    <row r="16" spans="1:11">
      <c r="A16" s="2" t="s">
        <v>63</v>
      </c>
      <c r="B16" s="2" t="s">
        <v>11</v>
      </c>
      <c r="C16" s="10">
        <f>1000*INDEX('Data - Total'!$C$2:$R$53,MATCH($B16,'Data - Total'!$B$2:$B$53,0),MATCH($G$1,'Data - Total'!$C$1:$R$1,0))/Population!$C14</f>
        <v>455.89280611387699</v>
      </c>
      <c r="D16" s="7">
        <f>INDEX('Data - Payroll'!$C$2:$T$53,MATCH($B16,'Data - Payroll'!$B$2:$B$53,0),MATCH($G$1,'Data - Payroll'!$C$1:$T$1,0))/Population!$C14</f>
        <v>63.299563602213148</v>
      </c>
      <c r="E16" s="40">
        <f t="shared" si="0"/>
        <v>13.884747193488641</v>
      </c>
      <c r="F16" s="16"/>
      <c r="G16" s="6"/>
      <c r="I16" s="6"/>
      <c r="J16" s="6"/>
      <c r="K16" s="6"/>
    </row>
    <row r="17" spans="1:11">
      <c r="A17" s="2" t="s">
        <v>64</v>
      </c>
      <c r="B17" s="2" t="s">
        <v>12</v>
      </c>
      <c r="C17" s="10">
        <f>1000*INDEX('Data - Total'!$C$2:$R$53,MATCH($B17,'Data - Total'!$B$2:$B$53,0),MATCH($G$1,'Data - Total'!$C$1:$R$1,0))/Population!$C15</f>
        <v>530.554215055246</v>
      </c>
      <c r="D17" s="7">
        <f>INDEX('Data - Payroll'!$C$2:$T$53,MATCH($B17,'Data - Payroll'!$B$2:$B$53,0),MATCH($G$1,'Data - Payroll'!$C$1:$T$1,0))/Population!$C15</f>
        <v>89.060781278398579</v>
      </c>
      <c r="E17" s="40">
        <f t="shared" si="0"/>
        <v>16.786367679526357</v>
      </c>
      <c r="F17" s="16"/>
      <c r="G17" s="6"/>
      <c r="I17" s="6"/>
      <c r="J17" s="6"/>
      <c r="K17" s="6"/>
    </row>
    <row r="18" spans="1:11">
      <c r="A18" s="2" t="s">
        <v>65</v>
      </c>
      <c r="B18" s="2" t="s">
        <v>13</v>
      </c>
      <c r="C18" s="10">
        <f>1000*INDEX('Data - Total'!$C$2:$R$53,MATCH($B18,'Data - Total'!$B$2:$B$53,0),MATCH($G$1,'Data - Total'!$C$1:$R$1,0))/Population!$C16</f>
        <v>502.57543190751608</v>
      </c>
      <c r="D18" s="7">
        <f>INDEX('Data - Payroll'!$C$2:$T$53,MATCH($B18,'Data - Payroll'!$B$2:$B$53,0),MATCH($G$1,'Data - Payroll'!$C$1:$T$1,0))/Population!$C16</f>
        <v>77.261779947323873</v>
      </c>
      <c r="E18" s="40">
        <f t="shared" si="0"/>
        <v>15.373170879857412</v>
      </c>
      <c r="F18" s="16"/>
      <c r="G18" s="6"/>
      <c r="I18" s="6"/>
      <c r="J18" s="6"/>
      <c r="K18" s="6"/>
    </row>
    <row r="19" spans="1:11">
      <c r="A19" s="2" t="s">
        <v>66</v>
      </c>
      <c r="B19" s="2" t="s">
        <v>14</v>
      </c>
      <c r="C19" s="10">
        <f>1000*INDEX('Data - Total'!$C$2:$R$53,MATCH($B19,'Data - Total'!$B$2:$B$53,0),MATCH($G$1,'Data - Total'!$C$1:$R$1,0))/Population!$C17</f>
        <v>430.9384498852184</v>
      </c>
      <c r="D19" s="7">
        <f>INDEX('Data - Payroll'!$C$2:$T$53,MATCH($B19,'Data - Payroll'!$B$2:$B$53,0),MATCH($G$1,'Data - Payroll'!$C$1:$T$1,0))/Population!$C17</f>
        <v>56.1721424515788</v>
      </c>
      <c r="E19" s="40">
        <f t="shared" si="0"/>
        <v>13.034841162709061</v>
      </c>
      <c r="F19" s="16"/>
      <c r="G19" s="6"/>
      <c r="I19" s="6"/>
      <c r="J19" s="6"/>
      <c r="K19" s="6"/>
    </row>
    <row r="20" spans="1:11">
      <c r="A20" s="2" t="s">
        <v>67</v>
      </c>
      <c r="B20" s="2" t="s">
        <v>15</v>
      </c>
      <c r="C20" s="10">
        <f>1000*INDEX('Data - Total'!$C$2:$R$53,MATCH($B20,'Data - Total'!$B$2:$B$53,0),MATCH($G$1,'Data - Total'!$C$1:$R$1,0))/Population!$C18</f>
        <v>767.59912026749589</v>
      </c>
      <c r="D20" s="7">
        <f>INDEX('Data - Payroll'!$C$2:$T$53,MATCH($B20,'Data - Payroll'!$B$2:$B$53,0),MATCH($G$1,'Data - Payroll'!$C$1:$T$1,0))/Population!$C18</f>
        <v>128.05601288713839</v>
      </c>
      <c r="E20" s="40">
        <f t="shared" si="0"/>
        <v>16.682668010681532</v>
      </c>
      <c r="F20" s="16"/>
      <c r="G20" s="6"/>
      <c r="I20" s="6"/>
      <c r="J20" s="6"/>
      <c r="K20" s="6"/>
    </row>
    <row r="21" spans="1:11">
      <c r="A21" s="2" t="s">
        <v>68</v>
      </c>
      <c r="B21" s="2" t="s">
        <v>16</v>
      </c>
      <c r="C21" s="10">
        <f>1000*INDEX('Data - Total'!$C$2:$R$53,MATCH($B21,'Data - Total'!$B$2:$B$53,0),MATCH($G$1,'Data - Total'!$C$1:$R$1,0))/Population!$C19</f>
        <v>593.89646309069474</v>
      </c>
      <c r="D21" s="7">
        <f>INDEX('Data - Payroll'!$C$2:$T$53,MATCH($B21,'Data - Payroll'!$B$2:$B$53,0),MATCH($G$1,'Data - Payroll'!$C$1:$T$1,0))/Population!$C19</f>
        <v>110.62712034722516</v>
      </c>
      <c r="E21" s="40">
        <f t="shared" si="0"/>
        <v>18.627341165076299</v>
      </c>
      <c r="F21" s="16"/>
      <c r="G21" s="6"/>
      <c r="I21" s="6"/>
      <c r="J21" s="6"/>
      <c r="K21" s="6"/>
    </row>
    <row r="22" spans="1:11">
      <c r="A22" s="2" t="s">
        <v>69</v>
      </c>
      <c r="B22" s="2" t="s">
        <v>17</v>
      </c>
      <c r="C22" s="10">
        <f>1000*INDEX('Data - Total'!$C$2:$R$53,MATCH($B22,'Data - Total'!$B$2:$B$53,0),MATCH($G$1,'Data - Total'!$C$1:$R$1,0))/Population!$C20</f>
        <v>566.75552331317806</v>
      </c>
      <c r="D22" s="7">
        <f>INDEX('Data - Payroll'!$C$2:$T$53,MATCH($B22,'Data - Payroll'!$B$2:$B$53,0),MATCH($G$1,'Data - Payroll'!$C$1:$T$1,0))/Population!$C20</f>
        <v>65.407045795962787</v>
      </c>
      <c r="E22" s="40">
        <f t="shared" si="0"/>
        <v>11.540610211189794</v>
      </c>
      <c r="F22" s="16"/>
      <c r="G22" s="6"/>
      <c r="I22" s="6"/>
      <c r="J22" s="6"/>
      <c r="K22" s="6"/>
    </row>
    <row r="23" spans="1:11">
      <c r="A23" s="2" t="s">
        <v>70</v>
      </c>
      <c r="B23" s="2" t="s">
        <v>18</v>
      </c>
      <c r="C23" s="10">
        <f>1000*INDEX('Data - Total'!$C$2:$R$53,MATCH($B23,'Data - Total'!$B$2:$B$53,0),MATCH($G$1,'Data - Total'!$C$1:$R$1,0))/Population!$C21</f>
        <v>589.59738044069331</v>
      </c>
      <c r="D23" s="7">
        <f>INDEX('Data - Payroll'!$C$2:$T$53,MATCH($B23,'Data - Payroll'!$B$2:$B$53,0),MATCH($G$1,'Data - Payroll'!$C$1:$T$1,0))/Population!$C21</f>
        <v>88.23809618949501</v>
      </c>
      <c r="E23" s="40">
        <f t="shared" si="0"/>
        <v>14.965822291059306</v>
      </c>
      <c r="F23" s="16"/>
      <c r="G23" s="6"/>
      <c r="I23" s="6"/>
      <c r="J23" s="6"/>
      <c r="K23" s="6"/>
    </row>
    <row r="24" spans="1:11">
      <c r="A24" s="2" t="s">
        <v>71</v>
      </c>
      <c r="B24" s="2" t="s">
        <v>19</v>
      </c>
      <c r="C24" s="10">
        <f>1000*INDEX('Data - Total'!$C$2:$R$53,MATCH($B24,'Data - Total'!$B$2:$B$53,0),MATCH($G$1,'Data - Total'!$C$1:$R$1,0))/Population!$C22</f>
        <v>580.93154256536241</v>
      </c>
      <c r="D24" s="7">
        <f>INDEX('Data - Payroll'!$C$2:$T$53,MATCH($B24,'Data - Payroll'!$B$2:$B$53,0),MATCH($G$1,'Data - Payroll'!$C$1:$T$1,0))/Population!$C22</f>
        <v>123.55188951913003</v>
      </c>
      <c r="E24" s="40">
        <f t="shared" si="0"/>
        <v>21.267891389324728</v>
      </c>
      <c r="F24" s="16"/>
      <c r="G24" s="6"/>
      <c r="I24" s="6"/>
      <c r="J24" s="6"/>
      <c r="K24" s="6"/>
    </row>
    <row r="25" spans="1:11">
      <c r="A25" s="2" t="s">
        <v>72</v>
      </c>
      <c r="B25" s="2" t="s">
        <v>20</v>
      </c>
      <c r="C25" s="10">
        <f>1000*INDEX('Data - Total'!$C$2:$R$53,MATCH($B25,'Data - Total'!$B$2:$B$53,0),MATCH($G$1,'Data - Total'!$C$1:$R$1,0))/Population!$C23</f>
        <v>781.02925429311392</v>
      </c>
      <c r="D25" s="7">
        <f>INDEX('Data - Payroll'!$C$2:$T$53,MATCH($B25,'Data - Payroll'!$B$2:$B$53,0),MATCH($G$1,'Data - Payroll'!$C$1:$T$1,0))/Population!$C23</f>
        <v>81.4220124548972</v>
      </c>
      <c r="E25" s="40">
        <f t="shared" si="0"/>
        <v>10.424963214545633</v>
      </c>
      <c r="F25" s="16"/>
      <c r="G25" s="6"/>
      <c r="I25" s="6"/>
      <c r="J25" s="6"/>
      <c r="K25" s="6"/>
    </row>
    <row r="26" spans="1:11">
      <c r="A26" s="2" t="s">
        <v>73</v>
      </c>
      <c r="B26" s="2" t="s">
        <v>21</v>
      </c>
      <c r="C26" s="10">
        <f>1000*INDEX('Data - Total'!$C$2:$R$53,MATCH($B26,'Data - Total'!$B$2:$B$53,0),MATCH($G$1,'Data - Total'!$C$1:$R$1,0))/Population!$C24</f>
        <v>315.82136500201551</v>
      </c>
      <c r="D26" s="7">
        <f>INDEX('Data - Payroll'!$C$2:$T$53,MATCH($B26,'Data - Payroll'!$B$2:$B$53,0),MATCH($G$1,'Data - Payroll'!$C$1:$T$1,0))/Population!$C24</f>
        <v>77.623803135567329</v>
      </c>
      <c r="E26" s="40">
        <f t="shared" si="0"/>
        <v>24.578388841765644</v>
      </c>
      <c r="F26" s="16"/>
      <c r="G26" s="6"/>
      <c r="I26" s="6"/>
      <c r="J26" s="6"/>
      <c r="K26" s="6"/>
    </row>
    <row r="27" spans="1:11">
      <c r="A27" s="2" t="s">
        <v>74</v>
      </c>
      <c r="B27" s="2" t="s">
        <v>22</v>
      </c>
      <c r="C27" s="10">
        <f>1000*INDEX('Data - Total'!$C$2:$R$53,MATCH($B27,'Data - Total'!$B$2:$B$53,0),MATCH($G$1,'Data - Total'!$C$1:$R$1,0))/Population!$C25</f>
        <v>320.16248007922479</v>
      </c>
      <c r="D27" s="7">
        <f>INDEX('Data - Payroll'!$C$2:$T$53,MATCH($B27,'Data - Payroll'!$B$2:$B$53,0),MATCH($G$1,'Data - Payroll'!$C$1:$T$1,0))/Population!$C25</f>
        <v>58.228831169855965</v>
      </c>
      <c r="E27" s="40">
        <f t="shared" si="0"/>
        <v>18.18727514712128</v>
      </c>
      <c r="F27" s="16"/>
      <c r="G27" s="6"/>
      <c r="I27" s="6"/>
      <c r="J27" s="6"/>
      <c r="K27" s="6"/>
    </row>
    <row r="28" spans="1:11">
      <c r="A28" s="2" t="s">
        <v>75</v>
      </c>
      <c r="B28" s="2" t="s">
        <v>23</v>
      </c>
      <c r="C28" s="10">
        <f>1000*INDEX('Data - Total'!$C$2:$R$53,MATCH($B28,'Data - Total'!$B$2:$B$53,0),MATCH($G$1,'Data - Total'!$C$1:$R$1,0))/Population!$C26</f>
        <v>661.12869997202927</v>
      </c>
      <c r="D28" s="7">
        <f>INDEX('Data - Payroll'!$C$2:$T$53,MATCH($B28,'Data - Payroll'!$B$2:$B$53,0),MATCH($G$1,'Data - Payroll'!$C$1:$T$1,0))/Population!$C26</f>
        <v>120.56942412716762</v>
      </c>
      <c r="E28" s="40">
        <f t="shared" si="0"/>
        <v>18.236906691884442</v>
      </c>
      <c r="F28" s="16"/>
      <c r="G28" s="6"/>
      <c r="I28" s="6"/>
      <c r="J28" s="6"/>
      <c r="K28" s="6"/>
    </row>
    <row r="29" spans="1:11">
      <c r="A29" s="2" t="s">
        <v>76</v>
      </c>
      <c r="B29" s="2" t="s">
        <v>24</v>
      </c>
      <c r="C29" s="10">
        <f>1000*INDEX('Data - Total'!$C$2:$R$53,MATCH($B29,'Data - Total'!$B$2:$B$53,0),MATCH($G$1,'Data - Total'!$C$1:$R$1,0))/Population!$C27</f>
        <v>580.47001862272225</v>
      </c>
      <c r="D29" s="7">
        <f>INDEX('Data - Payroll'!$C$2:$T$53,MATCH($B29,'Data - Payroll'!$B$2:$B$53,0),MATCH($G$1,'Data - Payroll'!$C$1:$T$1,0))/Population!$C27</f>
        <v>84.395210266642152</v>
      </c>
      <c r="E29" s="40">
        <f t="shared" si="0"/>
        <v>14.539116157434998</v>
      </c>
      <c r="F29" s="16"/>
      <c r="G29" s="6"/>
      <c r="I29" s="6"/>
      <c r="J29" s="6"/>
      <c r="K29" s="6"/>
    </row>
    <row r="30" spans="1:11">
      <c r="A30" s="2" t="s">
        <v>77</v>
      </c>
      <c r="B30" s="2" t="s">
        <v>25</v>
      </c>
      <c r="C30" s="10">
        <f>1000*INDEX('Data - Total'!$C$2:$R$53,MATCH($B30,'Data - Total'!$B$2:$B$53,0),MATCH($G$1,'Data - Total'!$C$1:$R$1,0))/Population!$C28</f>
        <v>482.96834620659183</v>
      </c>
      <c r="D30" s="7">
        <f>INDEX('Data - Payroll'!$C$2:$T$53,MATCH($B30,'Data - Payroll'!$B$2:$B$53,0),MATCH($G$1,'Data - Payroll'!$C$1:$T$1,0))/Population!$C28</f>
        <v>74.766055226303962</v>
      </c>
      <c r="E30" s="40">
        <f t="shared" si="0"/>
        <v>15.480529068528739</v>
      </c>
      <c r="F30" s="16"/>
      <c r="G30" s="6"/>
      <c r="I30" s="6"/>
      <c r="J30" s="6"/>
      <c r="K30" s="6"/>
    </row>
    <row r="31" spans="1:11">
      <c r="A31" s="2" t="s">
        <v>78</v>
      </c>
      <c r="B31" s="2" t="s">
        <v>26</v>
      </c>
      <c r="C31" s="10">
        <f>1000*INDEX('Data - Total'!$C$2:$R$53,MATCH($B31,'Data - Total'!$B$2:$B$53,0),MATCH($G$1,'Data - Total'!$C$1:$R$1,0))/Population!$C29</f>
        <v>1030.9890037735174</v>
      </c>
      <c r="D31" s="7">
        <f>INDEX('Data - Payroll'!$C$2:$T$53,MATCH($B31,'Data - Payroll'!$B$2:$B$53,0),MATCH($G$1,'Data - Payroll'!$C$1:$T$1,0))/Population!$C29</f>
        <v>163.08357947914917</v>
      </c>
      <c r="E31" s="40">
        <f t="shared" si="0"/>
        <v>15.818168659631462</v>
      </c>
      <c r="F31" s="16"/>
      <c r="G31" s="6"/>
      <c r="I31" s="6"/>
      <c r="J31" s="6"/>
      <c r="K31" s="6"/>
    </row>
    <row r="32" spans="1:11">
      <c r="A32" s="2" t="s">
        <v>79</v>
      </c>
      <c r="B32" s="2" t="s">
        <v>27</v>
      </c>
      <c r="C32" s="10">
        <f>1000*INDEX('Data - Total'!$C$2:$R$53,MATCH($B32,'Data - Total'!$B$2:$B$53,0),MATCH($G$1,'Data - Total'!$C$1:$R$1,0))/Population!$C30</f>
        <v>635.0807092693185</v>
      </c>
      <c r="D32" s="7">
        <f>INDEX('Data - Payroll'!$C$2:$T$53,MATCH($B32,'Data - Payroll'!$B$2:$B$53,0),MATCH($G$1,'Data - Payroll'!$C$1:$T$1,0))/Population!$C30</f>
        <v>119.0159478347194</v>
      </c>
      <c r="E32" s="40">
        <f t="shared" si="0"/>
        <v>18.740287037162759</v>
      </c>
      <c r="F32" s="16"/>
      <c r="G32" s="6"/>
      <c r="I32" s="6"/>
      <c r="J32" s="6"/>
      <c r="K32" s="6"/>
    </row>
    <row r="33" spans="1:11">
      <c r="A33" s="2" t="s">
        <v>80</v>
      </c>
      <c r="B33" s="2" t="s">
        <v>28</v>
      </c>
      <c r="C33" s="10">
        <f>1000*INDEX('Data - Total'!$C$2:$R$53,MATCH($B33,'Data - Total'!$B$2:$B$53,0),MATCH($G$1,'Data - Total'!$C$1:$R$1,0))/Population!$C31</f>
        <v>605.33854521104297</v>
      </c>
      <c r="D33" s="7">
        <f>INDEX('Data - Payroll'!$C$2:$T$53,MATCH($B33,'Data - Payroll'!$B$2:$B$53,0),MATCH($G$1,'Data - Payroll'!$C$1:$T$1,0))/Population!$C31</f>
        <v>59.647875960214066</v>
      </c>
      <c r="E33" s="40">
        <f t="shared" si="0"/>
        <v>9.8536391630932165</v>
      </c>
      <c r="F33" s="16"/>
      <c r="G33" s="6"/>
      <c r="I33" s="6"/>
      <c r="J33" s="6"/>
      <c r="K33" s="6"/>
    </row>
    <row r="34" spans="1:11">
      <c r="A34" s="2" t="s">
        <v>81</v>
      </c>
      <c r="B34" s="2" t="s">
        <v>29</v>
      </c>
      <c r="C34" s="10">
        <f>1000*INDEX('Data - Total'!$C$2:$R$53,MATCH($B34,'Data - Total'!$B$2:$B$53,0),MATCH($G$1,'Data - Total'!$C$1:$R$1,0))/Population!$C32</f>
        <v>447.1038683959776</v>
      </c>
      <c r="D34" s="7">
        <f>INDEX('Data - Payroll'!$C$2:$T$53,MATCH($B34,'Data - Payroll'!$B$2:$B$53,0),MATCH($G$1,'Data - Payroll'!$C$1:$T$1,0))/Population!$C32</f>
        <v>117.12993823493129</v>
      </c>
      <c r="E34" s="40">
        <f t="shared" si="0"/>
        <v>26.197478150914844</v>
      </c>
      <c r="F34" s="16"/>
      <c r="G34" s="6"/>
      <c r="I34" s="6"/>
      <c r="J34" s="6"/>
      <c r="K34" s="6"/>
    </row>
    <row r="35" spans="1:11">
      <c r="A35" s="2" t="s">
        <v>82</v>
      </c>
      <c r="B35" s="2" t="s">
        <v>30</v>
      </c>
      <c r="C35" s="10">
        <f>1000*INDEX('Data - Total'!$C$2:$R$53,MATCH($B35,'Data - Total'!$B$2:$B$53,0),MATCH($G$1,'Data - Total'!$C$1:$R$1,0))/Population!$C33</f>
        <v>302.81004957187923</v>
      </c>
      <c r="D35" s="7">
        <f>INDEX('Data - Payroll'!$C$2:$T$53,MATCH($B35,'Data - Payroll'!$B$2:$B$53,0),MATCH($G$1,'Data - Payroll'!$C$1:$T$1,0))/Population!$C33</f>
        <v>95.054386210004509</v>
      </c>
      <c r="E35" s="40">
        <f t="shared" si="0"/>
        <v>31.390763399165543</v>
      </c>
      <c r="F35" s="16"/>
      <c r="G35" s="6"/>
      <c r="I35" s="6"/>
      <c r="J35" s="6"/>
      <c r="K35" s="6"/>
    </row>
    <row r="36" spans="1:11">
      <c r="A36" s="2" t="s">
        <v>83</v>
      </c>
      <c r="B36" s="2" t="s">
        <v>31</v>
      </c>
      <c r="C36" s="10">
        <f>1000*INDEX('Data - Total'!$C$2:$R$53,MATCH($B36,'Data - Total'!$B$2:$B$53,0),MATCH($G$1,'Data - Total'!$C$1:$R$1,0))/Population!$C34</f>
        <v>490.33528831033766</v>
      </c>
      <c r="D36" s="7">
        <f>INDEX('Data - Payroll'!$C$2:$T$53,MATCH($B36,'Data - Payroll'!$B$2:$B$53,0),MATCH($G$1,'Data - Payroll'!$C$1:$T$1,0))/Population!$C34</f>
        <v>80.967564907123403</v>
      </c>
      <c r="E36" s="40">
        <f t="shared" si="0"/>
        <v>16.512693831629406</v>
      </c>
      <c r="F36" s="16"/>
      <c r="G36" s="6"/>
      <c r="I36" s="6"/>
      <c r="J36" s="6"/>
      <c r="K36" s="6"/>
    </row>
    <row r="37" spans="1:11">
      <c r="A37" s="2" t="s">
        <v>84</v>
      </c>
      <c r="B37" s="2" t="s">
        <v>32</v>
      </c>
      <c r="C37" s="10">
        <f>1000*INDEX('Data - Total'!$C$2:$R$53,MATCH($B37,'Data - Total'!$B$2:$B$53,0),MATCH($G$1,'Data - Total'!$C$1:$R$1,0))/Population!$C35</f>
        <v>353.23744309470936</v>
      </c>
      <c r="D37" s="7">
        <f>INDEX('Data - Payroll'!$C$2:$T$53,MATCH($B37,'Data - Payroll'!$B$2:$B$53,0),MATCH($G$1,'Data - Payroll'!$C$1:$T$1,0))/Population!$C35</f>
        <v>108.91442872341402</v>
      </c>
      <c r="E37" s="40">
        <f t="shared" si="0"/>
        <v>30.833206063665251</v>
      </c>
      <c r="F37" s="16"/>
      <c r="G37" s="6"/>
      <c r="I37" s="6"/>
      <c r="J37" s="6"/>
      <c r="K37" s="6"/>
    </row>
    <row r="38" spans="1:11">
      <c r="A38" s="2" t="s">
        <v>85</v>
      </c>
      <c r="B38" s="2" t="s">
        <v>33</v>
      </c>
      <c r="C38" s="10">
        <f>1000*INDEX('Data - Total'!$C$2:$R$53,MATCH($B38,'Data - Total'!$B$2:$B$53,0),MATCH($G$1,'Data - Total'!$C$1:$R$1,0))/Population!$C36</f>
        <v>399.95236034291935</v>
      </c>
      <c r="D38" s="7">
        <f>INDEX('Data - Payroll'!$C$2:$T$53,MATCH($B38,'Data - Payroll'!$B$2:$B$53,0),MATCH($G$1,'Data - Payroll'!$C$1:$T$1,0))/Population!$C36</f>
        <v>66.044876680069848</v>
      </c>
      <c r="E38" s="40">
        <f t="shared" si="0"/>
        <v>16.513185876298603</v>
      </c>
      <c r="F38" s="16"/>
      <c r="G38" s="6"/>
      <c r="I38" s="6"/>
      <c r="J38" s="6"/>
      <c r="K38" s="6"/>
    </row>
    <row r="39" spans="1:11">
      <c r="A39" s="2" t="s">
        <v>86</v>
      </c>
      <c r="B39" s="2" t="s">
        <v>34</v>
      </c>
      <c r="C39" s="10">
        <f>1000*INDEX('Data - Total'!$C$2:$R$53,MATCH($B39,'Data - Total'!$B$2:$B$53,0),MATCH($G$1,'Data - Total'!$C$1:$R$1,0))/Population!$C37</f>
        <v>1796.33036674956</v>
      </c>
      <c r="D39" s="7">
        <f>INDEX('Data - Payroll'!$C$2:$T$53,MATCH($B39,'Data - Payroll'!$B$2:$B$53,0),MATCH($G$1,'Data - Payroll'!$C$1:$T$1,0))/Population!$C37</f>
        <v>156.34677820451614</v>
      </c>
      <c r="E39" s="40">
        <f t="shared" si="0"/>
        <v>8.7036761777525324</v>
      </c>
      <c r="F39" s="16"/>
      <c r="G39" s="6"/>
      <c r="I39" s="6"/>
      <c r="J39" s="6"/>
      <c r="K39" s="6"/>
    </row>
    <row r="40" spans="1:11">
      <c r="A40" s="2" t="s">
        <v>87</v>
      </c>
      <c r="B40" s="2" t="s">
        <v>35</v>
      </c>
      <c r="C40" s="10">
        <f>1000*INDEX('Data - Total'!$C$2:$R$53,MATCH($B40,'Data - Total'!$B$2:$B$53,0),MATCH($G$1,'Data - Total'!$C$1:$R$1,0))/Population!$C38</f>
        <v>440.0794362275289</v>
      </c>
      <c r="D40" s="7">
        <f>INDEX('Data - Payroll'!$C$2:$T$53,MATCH($B40,'Data - Payroll'!$B$2:$B$53,0),MATCH($G$1,'Data - Payroll'!$C$1:$T$1,0))/Population!$C38</f>
        <v>89.913518954062539</v>
      </c>
      <c r="E40" s="40">
        <f t="shared" si="0"/>
        <v>20.431202085883342</v>
      </c>
      <c r="F40" s="16"/>
      <c r="G40" s="6"/>
      <c r="I40" s="6"/>
      <c r="J40" s="6"/>
      <c r="K40" s="6"/>
    </row>
    <row r="41" spans="1:11">
      <c r="A41" s="2" t="s">
        <v>88</v>
      </c>
      <c r="B41" s="2" t="s">
        <v>36</v>
      </c>
      <c r="C41" s="10">
        <f>1000*INDEX('Data - Total'!$C$2:$R$53,MATCH($B41,'Data - Total'!$B$2:$B$53,0),MATCH($G$1,'Data - Total'!$C$1:$R$1,0))/Population!$C39</f>
        <v>546.45107660112149</v>
      </c>
      <c r="D41" s="7">
        <f>INDEX('Data - Payroll'!$C$2:$T$53,MATCH($B41,'Data - Payroll'!$B$2:$B$53,0),MATCH($G$1,'Data - Payroll'!$C$1:$T$1,0))/Population!$C39</f>
        <v>78.810179250569618</v>
      </c>
      <c r="E41" s="40">
        <f t="shared" si="0"/>
        <v>14.422183910911498</v>
      </c>
      <c r="F41" s="16"/>
      <c r="G41" s="6"/>
      <c r="I41" s="6"/>
      <c r="J41" s="6"/>
      <c r="K41" s="6"/>
    </row>
    <row r="42" spans="1:11">
      <c r="A42" s="2" t="s">
        <v>89</v>
      </c>
      <c r="B42" s="2" t="s">
        <v>37</v>
      </c>
      <c r="C42" s="10">
        <f>1000*INDEX('Data - Total'!$C$2:$R$53,MATCH($B42,'Data - Total'!$B$2:$B$53,0),MATCH($G$1,'Data - Total'!$C$1:$R$1,0))/Population!$C40</f>
        <v>459.94751049328443</v>
      </c>
      <c r="D42" s="7">
        <f>INDEX('Data - Payroll'!$C$2:$T$53,MATCH($B42,'Data - Payroll'!$B$2:$B$53,0),MATCH($G$1,'Data - Payroll'!$C$1:$T$1,0))/Population!$C40</f>
        <v>103.05888961505985</v>
      </c>
      <c r="E42" s="40">
        <f t="shared" si="0"/>
        <v>22.40666320914125</v>
      </c>
      <c r="F42" s="16"/>
      <c r="G42" s="6"/>
      <c r="I42" s="6"/>
      <c r="J42" s="6"/>
      <c r="K42" s="6"/>
    </row>
    <row r="43" spans="1:11">
      <c r="A43" s="2" t="s">
        <v>90</v>
      </c>
      <c r="B43" s="2" t="s">
        <v>38</v>
      </c>
      <c r="C43" s="10">
        <f>1000*INDEX('Data - Total'!$C$2:$R$53,MATCH($B43,'Data - Total'!$B$2:$B$53,0),MATCH($G$1,'Data - Total'!$C$1:$R$1,0))/Population!$C41</f>
        <v>608.01886101714774</v>
      </c>
      <c r="D43" s="7">
        <f>INDEX('Data - Payroll'!$C$2:$T$53,MATCH($B43,'Data - Payroll'!$B$2:$B$53,0),MATCH($G$1,'Data - Payroll'!$C$1:$T$1,0))/Population!$C41</f>
        <v>92.86773991285699</v>
      </c>
      <c r="E43" s="40">
        <f t="shared" si="0"/>
        <v>15.273825512172372</v>
      </c>
      <c r="F43" s="16"/>
      <c r="G43" s="6"/>
      <c r="I43" s="6"/>
      <c r="J43" s="6"/>
      <c r="K43" s="6"/>
    </row>
    <row r="44" spans="1:11">
      <c r="A44" s="2" t="s">
        <v>91</v>
      </c>
      <c r="B44" s="2" t="s">
        <v>39</v>
      </c>
      <c r="C44" s="10">
        <f>1000*INDEX('Data - Total'!$C$2:$R$53,MATCH($B44,'Data - Total'!$B$2:$B$53,0),MATCH($G$1,'Data - Total'!$C$1:$R$1,0))/Population!$C42</f>
        <v>399.19364415273259</v>
      </c>
      <c r="D44" s="7">
        <f>INDEX('Data - Payroll'!$C$2:$T$53,MATCH($B44,'Data - Payroll'!$B$2:$B$53,0),MATCH($G$1,'Data - Payroll'!$C$1:$T$1,0))/Population!$C42</f>
        <v>84.276323176935634</v>
      </c>
      <c r="E44" s="40">
        <f t="shared" si="0"/>
        <v>21.111639529183304</v>
      </c>
      <c r="F44" s="16"/>
      <c r="G44" s="6"/>
      <c r="I44" s="6"/>
      <c r="J44" s="6"/>
      <c r="K44" s="6"/>
    </row>
    <row r="45" spans="1:11">
      <c r="A45" s="2" t="s">
        <v>92</v>
      </c>
      <c r="B45" s="2" t="s">
        <v>40</v>
      </c>
      <c r="C45" s="10">
        <f>1000*INDEX('Data - Total'!$C$2:$R$53,MATCH($B45,'Data - Total'!$B$2:$B$53,0),MATCH($G$1,'Data - Total'!$C$1:$R$1,0))/Population!$C43</f>
        <v>318.8977053208377</v>
      </c>
      <c r="D45" s="7">
        <f>INDEX('Data - Payroll'!$C$2:$T$53,MATCH($B45,'Data - Payroll'!$B$2:$B$53,0),MATCH($G$1,'Data - Payroll'!$C$1:$T$1,0))/Population!$C43</f>
        <v>55.526102983915074</v>
      </c>
      <c r="E45" s="40">
        <f t="shared" si="0"/>
        <v>17.411885396933535</v>
      </c>
      <c r="F45" s="16"/>
      <c r="G45" s="6"/>
      <c r="I45" s="6"/>
      <c r="J45" s="6"/>
      <c r="K45" s="6"/>
    </row>
    <row r="46" spans="1:11">
      <c r="A46" s="2" t="s">
        <v>93</v>
      </c>
      <c r="B46" s="2" t="s">
        <v>41</v>
      </c>
      <c r="C46" s="10">
        <f>1000*INDEX('Data - Total'!$C$2:$R$53,MATCH($B46,'Data - Total'!$B$2:$B$53,0),MATCH($G$1,'Data - Total'!$C$1:$R$1,0))/Population!$C44</f>
        <v>1122.1048670827222</v>
      </c>
      <c r="D46" s="7">
        <f>INDEX('Data - Payroll'!$C$2:$T$53,MATCH($B46,'Data - Payroll'!$B$2:$B$53,0),MATCH($G$1,'Data - Payroll'!$C$1:$T$1,0))/Population!$C44</f>
        <v>117.49393172471312</v>
      </c>
      <c r="E46" s="40">
        <f t="shared" si="0"/>
        <v>10.470851269915347</v>
      </c>
      <c r="F46" s="16"/>
      <c r="G46" s="6"/>
      <c r="I46" s="6"/>
      <c r="J46" s="6"/>
      <c r="K46" s="6"/>
    </row>
    <row r="47" spans="1:11">
      <c r="A47" s="2" t="s">
        <v>94</v>
      </c>
      <c r="B47" s="2" t="s">
        <v>42</v>
      </c>
      <c r="C47" s="10">
        <f>1000*INDEX('Data - Total'!$C$2:$R$53,MATCH($B47,'Data - Total'!$B$2:$B$53,0),MATCH($G$1,'Data - Total'!$C$1:$R$1,0))/Population!$C45</f>
        <v>384.5635836166847</v>
      </c>
      <c r="D47" s="7">
        <f>INDEX('Data - Payroll'!$C$2:$T$53,MATCH($B47,'Data - Payroll'!$B$2:$B$53,0),MATCH($G$1,'Data - Payroll'!$C$1:$T$1,0))/Population!$C45</f>
        <v>59.025260500215566</v>
      </c>
      <c r="E47" s="40">
        <f t="shared" si="0"/>
        <v>15.348634924062187</v>
      </c>
      <c r="F47" s="16"/>
      <c r="G47" s="6"/>
      <c r="I47" s="6"/>
      <c r="J47" s="6"/>
      <c r="K47" s="6"/>
    </row>
    <row r="48" spans="1:11">
      <c r="A48" s="2" t="s">
        <v>95</v>
      </c>
      <c r="B48" s="2" t="s">
        <v>43</v>
      </c>
      <c r="C48" s="10">
        <f>1000*INDEX('Data - Total'!$C$2:$R$53,MATCH($B48,'Data - Total'!$B$2:$B$53,0),MATCH($G$1,'Data - Total'!$C$1:$R$1,0))/Population!$C46</f>
        <v>385.97513292304387</v>
      </c>
      <c r="D48" s="7">
        <f>INDEX('Data - Payroll'!$C$2:$T$53,MATCH($B48,'Data - Payroll'!$B$2:$B$53,0),MATCH($G$1,'Data - Payroll'!$C$1:$T$1,0))/Population!$C46</f>
        <v>55.351361451884237</v>
      </c>
      <c r="E48" s="40">
        <f t="shared" si="0"/>
        <v>14.340654806619431</v>
      </c>
      <c r="F48" s="16"/>
      <c r="G48" s="6"/>
      <c r="I48" s="6"/>
      <c r="J48" s="6"/>
      <c r="K48" s="6"/>
    </row>
    <row r="49" spans="1:11">
      <c r="A49" s="2" t="s">
        <v>97</v>
      </c>
      <c r="B49" s="2" t="s">
        <v>45</v>
      </c>
      <c r="C49" s="10">
        <f>1000*INDEX('Data - Total'!$C$2:$R$53,MATCH($B49,'Data - Total'!$B$2:$B$53,0),MATCH($G$1,'Data - Total'!$C$1:$R$1,0))/Population!$C47</f>
        <v>673.89011044433403</v>
      </c>
      <c r="D49" s="7">
        <f>INDEX('Data - Payroll'!$C$2:$T$53,MATCH($B49,'Data - Payroll'!$B$2:$B$53,0),MATCH($G$1,'Data - Payroll'!$C$1:$T$1,0))/Population!$C47</f>
        <v>53.308649429776047</v>
      </c>
      <c r="E49" s="40">
        <f t="shared" si="0"/>
        <v>7.9105849163785216</v>
      </c>
      <c r="F49" s="16"/>
      <c r="G49" s="6"/>
      <c r="I49" s="6"/>
      <c r="J49" s="6"/>
      <c r="K49" s="6"/>
    </row>
    <row r="50" spans="1:11">
      <c r="A50" s="2" t="s">
        <v>98</v>
      </c>
      <c r="B50" s="2" t="s">
        <v>46</v>
      </c>
      <c r="C50" s="10">
        <f>1000*INDEX('Data - Total'!$C$2:$R$53,MATCH($B50,'Data - Total'!$B$2:$B$53,0),MATCH($G$1,'Data - Total'!$C$1:$R$1,0))/Population!$C48</f>
        <v>1067.9371001280867</v>
      </c>
      <c r="D50" s="7">
        <f>INDEX('Data - Payroll'!$C$2:$T$53,MATCH($B50,'Data - Payroll'!$B$2:$B$53,0),MATCH($G$1,'Data - Payroll'!$C$1:$T$1,0))/Population!$C48</f>
        <v>179.11855852863107</v>
      </c>
      <c r="E50" s="40">
        <f t="shared" si="0"/>
        <v>16.772388421298206</v>
      </c>
      <c r="F50" s="16"/>
      <c r="G50" s="6"/>
      <c r="I50" s="6"/>
      <c r="J50" s="6"/>
      <c r="K50" s="6"/>
    </row>
    <row r="51" spans="1:11">
      <c r="A51" s="2" t="s">
        <v>99</v>
      </c>
      <c r="B51" s="2" t="s">
        <v>47</v>
      </c>
      <c r="C51" s="10">
        <f>1000*INDEX('Data - Total'!$C$2:$R$53,MATCH($B51,'Data - Total'!$B$2:$B$53,0),MATCH($G$1,'Data - Total'!$C$1:$R$1,0))/Population!$C49</f>
        <v>490.1018158224976</v>
      </c>
      <c r="D51" s="7">
        <f>INDEX('Data - Payroll'!$C$2:$T$53,MATCH($B51,'Data - Payroll'!$B$2:$B$53,0),MATCH($G$1,'Data - Payroll'!$C$1:$T$1,0))/Population!$C49</f>
        <v>69.187238250391601</v>
      </c>
      <c r="E51" s="40">
        <f t="shared" si="0"/>
        <v>14.116911224717734</v>
      </c>
      <c r="F51" s="6"/>
      <c r="G51" s="6"/>
      <c r="I51" s="6"/>
      <c r="J51" s="6"/>
      <c r="K51" s="6"/>
    </row>
    <row r="52" spans="1:11">
      <c r="A52" s="2" t="s">
        <v>100</v>
      </c>
      <c r="B52" s="2" t="s">
        <v>48</v>
      </c>
      <c r="C52" s="10">
        <f>1000*INDEX('Data - Total'!$C$2:$R$53,MATCH($B52,'Data - Total'!$B$2:$B$53,0),MATCH($G$1,'Data - Total'!$C$1:$R$1,0))/Population!$C50</f>
        <v>555.09216865504459</v>
      </c>
      <c r="D52" s="7">
        <f>INDEX('Data - Payroll'!$C$2:$T$53,MATCH($B52,'Data - Payroll'!$B$2:$B$53,0),MATCH($G$1,'Data - Payroll'!$C$1:$T$1,0))/Population!$C50</f>
        <v>125.14336200802602</v>
      </c>
      <c r="E52" s="40">
        <f t="shared" si="0"/>
        <v>22.544609539572676</v>
      </c>
      <c r="F52" s="6"/>
      <c r="G52" s="6"/>
      <c r="I52" s="6"/>
      <c r="J52" s="6"/>
      <c r="K52" s="6"/>
    </row>
    <row r="53" spans="1:11">
      <c r="A53" s="2" t="s">
        <v>101</v>
      </c>
      <c r="B53" s="2" t="s">
        <v>49</v>
      </c>
      <c r="C53" s="10">
        <f>1000*INDEX('Data - Total'!$C$2:$R$53,MATCH($B53,'Data - Total'!$B$2:$B$53,0),MATCH($G$1,'Data - Total'!$C$1:$R$1,0))/Population!$C51</f>
        <v>643.24335389559837</v>
      </c>
      <c r="D53" s="7">
        <f>INDEX('Data - Payroll'!$C$2:$T$53,MATCH($B53,'Data - Payroll'!$B$2:$B$53,0),MATCH($G$1,'Data - Payroll'!$C$1:$T$1,0))/Population!$C51</f>
        <v>120.48812888774684</v>
      </c>
      <c r="E53" s="40">
        <f t="shared" si="0"/>
        <v>18.731344546049154</v>
      </c>
      <c r="F53" s="6"/>
      <c r="G53" s="6"/>
    </row>
    <row r="54" spans="1:11">
      <c r="A54" s="2" t="s">
        <v>102</v>
      </c>
      <c r="B54" s="2" t="s">
        <v>50</v>
      </c>
      <c r="C54" s="10">
        <f>1000*INDEX('Data - Total'!$C$2:$R$53,MATCH($B54,'Data - Total'!$B$2:$B$53,0),MATCH($G$1,'Data - Total'!$C$1:$R$1,0))/Population!$C52</f>
        <v>640.75856156487248</v>
      </c>
      <c r="D54" s="7">
        <f>INDEX('Data - Payroll'!$C$2:$T$53,MATCH($B54,'Data - Payroll'!$B$2:$B$53,0),MATCH($G$1,'Data - Payroll'!$C$1:$T$1,0))/Population!$C52</f>
        <v>94.842988718731263</v>
      </c>
      <c r="E54" s="40">
        <f t="shared" si="0"/>
        <v>14.80167326786925</v>
      </c>
      <c r="F54" s="6"/>
      <c r="G54" s="6"/>
    </row>
    <row r="55" spans="1:11">
      <c r="A55" s="3" t="s">
        <v>103</v>
      </c>
      <c r="B55" s="3" t="s">
        <v>51</v>
      </c>
      <c r="C55" s="11">
        <f>1000*INDEX('Data - Total'!$C$2:$R$53,MATCH($B55,'Data - Total'!$B$2:$B$53,0),MATCH($G$1,'Data - Total'!$C$1:$R$1,0))/Population!$C53</f>
        <v>1298.4088903834854</v>
      </c>
      <c r="D55" s="8">
        <f>INDEX('Data - Payroll'!$C$2:$T$53,MATCH($B55,'Data - Payroll'!$B$2:$B$53,0),MATCH($G$1,'Data - Payroll'!$C$1:$T$1,0))/Population!$C53</f>
        <v>216.08424439194096</v>
      </c>
      <c r="E55" s="41">
        <f t="shared" si="0"/>
        <v>16.642233890444206</v>
      </c>
      <c r="F55" s="6"/>
      <c r="G55" s="6"/>
    </row>
    <row r="56" spans="1:11" ht="15" customHeight="1">
      <c r="A56" s="28" t="s">
        <v>122</v>
      </c>
      <c r="B56" s="29"/>
      <c r="C56" s="29"/>
      <c r="D56" s="29"/>
      <c r="E56" s="30"/>
    </row>
    <row r="57" spans="1:11">
      <c r="A57" s="31"/>
      <c r="B57" s="32"/>
      <c r="C57" s="32"/>
      <c r="D57" s="32"/>
      <c r="E57" s="33"/>
    </row>
    <row r="58" spans="1:11">
      <c r="A58" s="31"/>
      <c r="B58" s="32"/>
      <c r="C58" s="32"/>
      <c r="D58" s="32"/>
      <c r="E58" s="33"/>
    </row>
    <row r="59" spans="1:11">
      <c r="A59" s="31"/>
      <c r="B59" s="32"/>
      <c r="C59" s="32"/>
      <c r="D59" s="32"/>
      <c r="E59" s="33"/>
    </row>
    <row r="60" spans="1:11">
      <c r="A60" s="31"/>
      <c r="B60" s="32"/>
      <c r="C60" s="32"/>
      <c r="D60" s="32"/>
      <c r="E60" s="33"/>
    </row>
    <row r="61" spans="1:11">
      <c r="A61" s="31"/>
      <c r="B61" s="32"/>
      <c r="C61" s="32"/>
      <c r="D61" s="32"/>
      <c r="E61" s="33"/>
    </row>
    <row r="62" spans="1:11">
      <c r="A62" s="31"/>
      <c r="B62" s="32"/>
      <c r="C62" s="32"/>
      <c r="D62" s="32"/>
      <c r="E62" s="33"/>
    </row>
    <row r="63" spans="1:11">
      <c r="A63" s="31"/>
      <c r="B63" s="32"/>
      <c r="C63" s="32"/>
      <c r="D63" s="32"/>
      <c r="E63" s="33"/>
    </row>
    <row r="64" spans="1:11">
      <c r="A64" s="31"/>
      <c r="B64" s="32"/>
      <c r="C64" s="32"/>
      <c r="D64" s="32"/>
      <c r="E64" s="33"/>
    </row>
    <row r="65" spans="1:5">
      <c r="A65" s="31"/>
      <c r="B65" s="32"/>
      <c r="C65" s="32"/>
      <c r="D65" s="32"/>
      <c r="E65" s="33"/>
    </row>
    <row r="66" spans="1:5">
      <c r="A66" s="34"/>
      <c r="B66" s="35"/>
      <c r="C66" s="35"/>
      <c r="D66" s="35"/>
      <c r="E66" s="36"/>
    </row>
  </sheetData>
  <mergeCells count="3">
    <mergeCell ref="A1:E1"/>
    <mergeCell ref="A2:E2"/>
    <mergeCell ref="A56:E6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workbookViewId="0">
      <selection activeCell="H54" sqref="A1:XFD1048576"/>
    </sheetView>
  </sheetViews>
  <sheetFormatPr defaultColWidth="11.42578125" defaultRowHeight="15"/>
  <cols>
    <col min="1" max="1" width="5.42578125" bestFit="1" customWidth="1"/>
    <col min="2" max="2" width="18.7109375" bestFit="1" customWidth="1"/>
    <col min="3" max="3" width="17.85546875" bestFit="1" customWidth="1"/>
    <col min="4" max="5" width="12.7109375" bestFit="1" customWidth="1"/>
    <col min="6" max="6" width="13.28515625" bestFit="1" customWidth="1"/>
    <col min="9" max="9" width="18" bestFit="1" customWidth="1"/>
  </cols>
  <sheetData>
    <row r="1" spans="1:11">
      <c r="A1" s="22" t="s">
        <v>140</v>
      </c>
      <c r="B1" s="23"/>
      <c r="C1" s="23"/>
      <c r="D1" s="23"/>
      <c r="E1" s="24"/>
      <c r="G1" t="s">
        <v>139</v>
      </c>
    </row>
    <row r="2" spans="1:11">
      <c r="A2" s="25" t="s">
        <v>128</v>
      </c>
      <c r="B2" s="26"/>
      <c r="C2" s="26"/>
      <c r="D2" s="26"/>
      <c r="E2" s="27"/>
    </row>
    <row r="3" spans="1:11" ht="30" customHeight="1">
      <c r="A3" s="12" t="s">
        <v>104</v>
      </c>
      <c r="B3" s="12" t="s">
        <v>105</v>
      </c>
      <c r="C3" s="12" t="s">
        <v>110</v>
      </c>
      <c r="D3" s="13" t="s">
        <v>129</v>
      </c>
      <c r="E3" s="12" t="s">
        <v>134</v>
      </c>
    </row>
    <row r="4" spans="1:11">
      <c r="A4" s="1" t="s">
        <v>96</v>
      </c>
      <c r="B4" s="1" t="s">
        <v>44</v>
      </c>
      <c r="C4" s="9">
        <f>1000*INDEX('Data - Total'!$C$2:$R$53,MATCH($B4,'Data - Total'!$B$2:$B$53,0),MATCH($G$1,'Data - Total'!$C$1:$R$1,0))/Population!$C2</f>
        <v>146.55636387213357</v>
      </c>
      <c r="D4" s="9">
        <f>INDEX('Data - Payroll'!$C$2:$T$53,MATCH($B4,'Data - Payroll'!$B$2:$B$53,0),MATCH($G$1,'Data - Payroll'!$C$1:$T$1,0))/Population!$C2</f>
        <v>45.870412547460212</v>
      </c>
      <c r="E4" s="39">
        <f>D4/C4*100</f>
        <v>31.298820014039713</v>
      </c>
      <c r="F4" s="16"/>
      <c r="G4" s="6"/>
      <c r="I4" s="6"/>
      <c r="J4" s="6"/>
      <c r="K4" s="6"/>
    </row>
    <row r="5" spans="1:11">
      <c r="A5" s="2" t="s">
        <v>52</v>
      </c>
      <c r="B5" s="2" t="s">
        <v>0</v>
      </c>
      <c r="C5" s="10">
        <f>1000*INDEX('Data - Total'!$C$2:$R$53,MATCH($B5,'Data - Total'!$B$2:$B$53,0),MATCH($G$1,'Data - Total'!$C$1:$R$1,0))/Population!$C3</f>
        <v>14.787386943059904</v>
      </c>
      <c r="D5" s="7">
        <f>INDEX('Data - Payroll'!$C$2:$T$53,MATCH($B5,'Data - Payroll'!$B$2:$B$53,0),MATCH($G$1,'Data - Payroll'!$C$1:$T$1,0))/Population!$C3</f>
        <v>4.0102676002660314</v>
      </c>
      <c r="E5" s="40">
        <f>D5/C5*100</f>
        <v>27.119514865661586</v>
      </c>
      <c r="F5" s="16"/>
      <c r="G5" s="6"/>
      <c r="I5" s="6"/>
      <c r="J5" s="6"/>
      <c r="K5" s="6"/>
    </row>
    <row r="6" spans="1:11">
      <c r="A6" s="2" t="s">
        <v>53</v>
      </c>
      <c r="B6" s="2" t="s">
        <v>1</v>
      </c>
      <c r="C6" s="10">
        <f>1000*INDEX('Data - Total'!$C$2:$R$53,MATCH($B6,'Data - Total'!$B$2:$B$53,0),MATCH($G$1,'Data - Total'!$C$1:$R$1,0))/Population!$C4</f>
        <v>73.117753025998482</v>
      </c>
      <c r="D6" s="7">
        <f>INDEX('Data - Payroll'!$C$2:$T$53,MATCH($B6,'Data - Payroll'!$B$2:$B$53,0),MATCH($G$1,'Data - Payroll'!$C$1:$T$1,0))/Population!$C4</f>
        <v>21.894520579798954</v>
      </c>
      <c r="E6" s="40">
        <f t="shared" ref="E6:E55" si="0">D6/C6*100</f>
        <v>29.944192311289868</v>
      </c>
      <c r="F6" s="16"/>
      <c r="G6" s="6"/>
      <c r="I6" s="6"/>
      <c r="J6" s="6"/>
      <c r="K6" s="6"/>
    </row>
    <row r="7" spans="1:11">
      <c r="A7" s="2" t="s">
        <v>54</v>
      </c>
      <c r="B7" s="2" t="s">
        <v>2</v>
      </c>
      <c r="C7" s="10">
        <f>1000*INDEX('Data - Total'!$C$2:$R$53,MATCH($B7,'Data - Total'!$B$2:$B$53,0),MATCH($G$1,'Data - Total'!$C$1:$R$1,0))/Population!$C5</f>
        <v>87.92209432363326</v>
      </c>
      <c r="D7" s="7">
        <f>INDEX('Data - Payroll'!$C$2:$T$53,MATCH($B7,'Data - Payroll'!$B$2:$B$53,0),MATCH($G$1,'Data - Payroll'!$C$1:$T$1,0))/Population!$C5</f>
        <v>6.0035215327819191</v>
      </c>
      <c r="E7" s="40">
        <f t="shared" si="0"/>
        <v>6.8282285345518501</v>
      </c>
      <c r="F7" s="16"/>
      <c r="G7" s="6"/>
      <c r="I7" s="6"/>
      <c r="J7" s="6"/>
      <c r="K7" s="6"/>
    </row>
    <row r="8" spans="1:11">
      <c r="A8" s="2" t="s">
        <v>55</v>
      </c>
      <c r="B8" s="2" t="s">
        <v>3</v>
      </c>
      <c r="C8" s="10">
        <f>1000*INDEX('Data - Total'!$C$2:$R$53,MATCH($B8,'Data - Total'!$B$2:$B$53,0),MATCH($G$1,'Data - Total'!$C$1:$R$1,0))/Population!$C6</f>
        <v>8.2144915742718609</v>
      </c>
      <c r="D8" s="7">
        <f>INDEX('Data - Payroll'!$C$2:$T$53,MATCH($B8,'Data - Payroll'!$B$2:$B$53,0),MATCH($G$1,'Data - Payroll'!$C$1:$T$1,0))/Population!$C6</f>
        <v>4.2579473095310751</v>
      </c>
      <c r="E8" s="40">
        <f t="shared" si="0"/>
        <v>51.83458125232179</v>
      </c>
      <c r="F8" s="16"/>
      <c r="G8" s="6"/>
      <c r="I8" s="6"/>
      <c r="J8" s="6"/>
      <c r="K8" s="6"/>
    </row>
    <row r="9" spans="1:11">
      <c r="A9" s="2" t="s">
        <v>56</v>
      </c>
      <c r="B9" s="2" t="s">
        <v>4</v>
      </c>
      <c r="C9" s="10">
        <f>1000*INDEX('Data - Total'!$C$2:$R$53,MATCH($B9,'Data - Total'!$B$2:$B$53,0),MATCH($G$1,'Data - Total'!$C$1:$R$1,0))/Population!$C7</f>
        <v>215.34168024511084</v>
      </c>
      <c r="D9" s="7">
        <f>INDEX('Data - Payroll'!$C$2:$T$53,MATCH($B9,'Data - Payroll'!$B$2:$B$53,0),MATCH($G$1,'Data - Payroll'!$C$1:$T$1,0))/Population!$C7</f>
        <v>55.608309114573345</v>
      </c>
      <c r="E9" s="40">
        <f t="shared" si="0"/>
        <v>25.8232911767372</v>
      </c>
      <c r="F9" s="16"/>
      <c r="G9" s="6"/>
      <c r="I9" s="6"/>
      <c r="J9" s="6"/>
      <c r="K9" s="6"/>
    </row>
    <row r="10" spans="1:11">
      <c r="A10" s="2" t="s">
        <v>57</v>
      </c>
      <c r="B10" s="2" t="s">
        <v>5</v>
      </c>
      <c r="C10" s="10">
        <f>1000*INDEX('Data - Total'!$C$2:$R$53,MATCH($B10,'Data - Total'!$B$2:$B$53,0),MATCH($G$1,'Data - Total'!$C$1:$R$1,0))/Population!$C8</f>
        <v>183.55535720511301</v>
      </c>
      <c r="D10" s="7">
        <f>INDEX('Data - Payroll'!$C$2:$T$53,MATCH($B10,'Data - Payroll'!$B$2:$B$53,0),MATCH($G$1,'Data - Payroll'!$C$1:$T$1,0))/Population!$C8</f>
        <v>38.248699994549</v>
      </c>
      <c r="E10" s="40">
        <f t="shared" si="0"/>
        <v>20.837692005800832</v>
      </c>
      <c r="F10" s="16"/>
      <c r="G10" s="6"/>
      <c r="I10" s="6"/>
      <c r="J10" s="6"/>
      <c r="K10" s="6"/>
    </row>
    <row r="11" spans="1:11">
      <c r="A11" s="2" t="s">
        <v>58</v>
      </c>
      <c r="B11" s="2" t="s">
        <v>6</v>
      </c>
      <c r="C11" s="10">
        <f>1000*INDEX('Data - Total'!$C$2:$R$53,MATCH($B11,'Data - Total'!$B$2:$B$53,0),MATCH($G$1,'Data - Total'!$C$1:$R$1,0))/Population!$C9</f>
        <v>184.23686874054422</v>
      </c>
      <c r="D11" s="7">
        <f>INDEX('Data - Payroll'!$C$2:$T$53,MATCH($B11,'Data - Payroll'!$B$2:$B$53,0),MATCH($G$1,'Data - Payroll'!$C$1:$T$1,0))/Population!$C9</f>
        <v>9.6076232722246679</v>
      </c>
      <c r="E11" s="40">
        <f t="shared" si="0"/>
        <v>5.2148211907329056</v>
      </c>
      <c r="F11" s="16"/>
      <c r="G11" s="6"/>
      <c r="I11" s="6"/>
      <c r="J11" s="6"/>
      <c r="K11" s="6"/>
    </row>
    <row r="12" spans="1:11">
      <c r="A12" s="2" t="s">
        <v>59</v>
      </c>
      <c r="B12" s="2" t="s">
        <v>7</v>
      </c>
      <c r="C12" s="10">
        <f>1000*INDEX('Data - Total'!$C$2:$R$53,MATCH($B12,'Data - Total'!$B$2:$B$53,0),MATCH($G$1,'Data - Total'!$C$1:$R$1,0))/Population!$C10</f>
        <v>129.84236776637317</v>
      </c>
      <c r="D12" s="7">
        <f>INDEX('Data - Payroll'!$C$2:$T$53,MATCH($B12,'Data - Payroll'!$B$2:$B$53,0),MATCH($G$1,'Data - Payroll'!$C$1:$T$1,0))/Population!$C10</f>
        <v>45.337447280508592</v>
      </c>
      <c r="E12" s="40">
        <f t="shared" si="0"/>
        <v>34.917298614027722</v>
      </c>
      <c r="F12" s="16"/>
      <c r="G12" s="6"/>
      <c r="I12" s="6"/>
      <c r="J12" s="6"/>
      <c r="K12" s="6"/>
    </row>
    <row r="13" spans="1:11">
      <c r="A13" s="2" t="s">
        <v>60</v>
      </c>
      <c r="B13" s="2" t="s">
        <v>8</v>
      </c>
      <c r="C13" s="10">
        <f>1000*INDEX('Data - Total'!$C$2:$R$53,MATCH($B13,'Data - Total'!$B$2:$B$53,0),MATCH($G$1,'Data - Total'!$C$1:$R$1,0))/Population!$C11</f>
        <v>2145.0759007306629</v>
      </c>
      <c r="D13" s="7">
        <f>INDEX('Data - Payroll'!$C$2:$T$53,MATCH($B13,'Data - Payroll'!$B$2:$B$53,0),MATCH($G$1,'Data - Payroll'!$C$1:$T$1,0))/Population!$C11</f>
        <v>1303.0897770219199</v>
      </c>
      <c r="E13" s="40">
        <f t="shared" si="0"/>
        <v>60.747956591095772</v>
      </c>
      <c r="F13" s="16"/>
      <c r="G13" s="6"/>
      <c r="I13" s="6"/>
      <c r="J13" s="6"/>
      <c r="K13" s="6"/>
    </row>
    <row r="14" spans="1:11">
      <c r="A14" s="2" t="s">
        <v>61</v>
      </c>
      <c r="B14" s="2" t="s">
        <v>9</v>
      </c>
      <c r="C14" s="10">
        <f>1000*INDEX('Data - Total'!$C$2:$R$53,MATCH($B14,'Data - Total'!$B$2:$B$53,0),MATCH($G$1,'Data - Total'!$C$1:$R$1,0))/Population!$C12</f>
        <v>71.471280386512049</v>
      </c>
      <c r="D14" s="7">
        <f>INDEX('Data - Payroll'!$C$2:$T$53,MATCH($B14,'Data - Payroll'!$B$2:$B$53,0),MATCH($G$1,'Data - Payroll'!$C$1:$T$1,0))/Population!$C12</f>
        <v>23.238258422505059</v>
      </c>
      <c r="E14" s="40">
        <f t="shared" si="0"/>
        <v>32.514120772475415</v>
      </c>
      <c r="F14" s="16"/>
      <c r="G14" s="6"/>
      <c r="I14" s="6"/>
      <c r="J14" s="6"/>
      <c r="K14" s="6"/>
    </row>
    <row r="15" spans="1:11">
      <c r="A15" s="2" t="s">
        <v>62</v>
      </c>
      <c r="B15" s="2" t="s">
        <v>10</v>
      </c>
      <c r="C15" s="10">
        <f>1000*INDEX('Data - Total'!$C$2:$R$53,MATCH($B15,'Data - Total'!$B$2:$B$53,0),MATCH($G$1,'Data - Total'!$C$1:$R$1,0))/Population!$C13</f>
        <v>55.207581409416271</v>
      </c>
      <c r="D15" s="7">
        <f>INDEX('Data - Payroll'!$C$2:$T$53,MATCH($B15,'Data - Payroll'!$B$2:$B$53,0),MATCH($G$1,'Data - Payroll'!$C$1:$T$1,0))/Population!$C13</f>
        <v>24.348065329166246</v>
      </c>
      <c r="E15" s="40">
        <f t="shared" si="0"/>
        <v>44.102756736619888</v>
      </c>
      <c r="F15" s="16"/>
      <c r="G15" s="6"/>
      <c r="I15" s="6"/>
      <c r="J15" s="6"/>
      <c r="K15" s="6"/>
    </row>
    <row r="16" spans="1:11">
      <c r="A16" s="2" t="s">
        <v>63</v>
      </c>
      <c r="B16" s="2" t="s">
        <v>11</v>
      </c>
      <c r="C16" s="10">
        <f>1000*INDEX('Data - Total'!$C$2:$R$53,MATCH($B16,'Data - Total'!$B$2:$B$53,0),MATCH($G$1,'Data - Total'!$C$1:$R$1,0))/Population!$C14</f>
        <v>422.17429202033941</v>
      </c>
      <c r="D16" s="7">
        <f>INDEX('Data - Payroll'!$C$2:$T$53,MATCH($B16,'Data - Payroll'!$B$2:$B$53,0),MATCH($G$1,'Data - Payroll'!$C$1:$T$1,0))/Population!$C14</f>
        <v>2.7204167821443086</v>
      </c>
      <c r="E16" s="40">
        <f t="shared" si="0"/>
        <v>0.64438238745556897</v>
      </c>
      <c r="F16" s="16"/>
      <c r="G16" s="6"/>
      <c r="I16" s="6"/>
      <c r="J16" s="6"/>
      <c r="K16" s="6"/>
    </row>
    <row r="17" spans="1:11">
      <c r="A17" s="2" t="s">
        <v>64</v>
      </c>
      <c r="B17" s="2" t="s">
        <v>12</v>
      </c>
      <c r="C17" s="10">
        <f>1000*INDEX('Data - Total'!$C$2:$R$53,MATCH($B17,'Data - Total'!$B$2:$B$53,0),MATCH($G$1,'Data - Total'!$C$1:$R$1,0))/Population!$C15</f>
        <v>8.5987001673362204</v>
      </c>
      <c r="D17" s="7">
        <f>INDEX('Data - Payroll'!$C$2:$T$53,MATCH($B17,'Data - Payroll'!$B$2:$B$53,0),MATCH($G$1,'Data - Payroll'!$C$1:$T$1,0))/Population!$C15</f>
        <v>2.0447809274312325</v>
      </c>
      <c r="E17" s="40">
        <f t="shared" si="0"/>
        <v>23.780116618075802</v>
      </c>
      <c r="F17" s="16"/>
      <c r="G17" s="6"/>
      <c r="I17" s="6"/>
      <c r="J17" s="6"/>
      <c r="K17" s="6"/>
    </row>
    <row r="18" spans="1:11">
      <c r="A18" s="2" t="s">
        <v>65</v>
      </c>
      <c r="B18" s="2" t="s">
        <v>13</v>
      </c>
      <c r="C18" s="10">
        <f>1000*INDEX('Data - Total'!$C$2:$R$53,MATCH($B18,'Data - Total'!$B$2:$B$53,0),MATCH($G$1,'Data - Total'!$C$1:$R$1,0))/Population!$C16</f>
        <v>196.66029272093948</v>
      </c>
      <c r="D18" s="7">
        <f>INDEX('Data - Payroll'!$C$2:$T$53,MATCH($B18,'Data - Payroll'!$B$2:$B$53,0),MATCH($G$1,'Data - Payroll'!$C$1:$T$1,0))/Population!$C16</f>
        <v>73.821413366084187</v>
      </c>
      <c r="E18" s="40">
        <f t="shared" si="0"/>
        <v>37.537528468360719</v>
      </c>
      <c r="F18" s="16"/>
      <c r="G18" s="6"/>
      <c r="I18" s="6"/>
      <c r="J18" s="6"/>
      <c r="K18" s="6"/>
    </row>
    <row r="19" spans="1:11">
      <c r="A19" s="2" t="s">
        <v>66</v>
      </c>
      <c r="B19" s="2" t="s">
        <v>14</v>
      </c>
      <c r="C19" s="10">
        <f>1000*INDEX('Data - Total'!$C$2:$R$53,MATCH($B19,'Data - Total'!$B$2:$B$53,0),MATCH($G$1,'Data - Total'!$C$1:$R$1,0))/Population!$C17</f>
        <v>20.797132662101507</v>
      </c>
      <c r="D19" s="7">
        <f>INDEX('Data - Payroll'!$C$2:$T$53,MATCH($B19,'Data - Payroll'!$B$2:$B$53,0),MATCH($G$1,'Data - Payroll'!$C$1:$T$1,0))/Population!$C17</f>
        <v>10.382326200067547</v>
      </c>
      <c r="E19" s="40">
        <f t="shared" si="0"/>
        <v>49.921911682504195</v>
      </c>
      <c r="F19" s="16"/>
      <c r="G19" s="6"/>
      <c r="I19" s="6"/>
      <c r="J19" s="6"/>
      <c r="K19" s="6"/>
    </row>
    <row r="20" spans="1:11">
      <c r="A20" s="2" t="s">
        <v>67</v>
      </c>
      <c r="B20" s="2" t="s">
        <v>15</v>
      </c>
      <c r="C20" s="10">
        <f>1000*INDEX('Data - Total'!$C$2:$R$53,MATCH($B20,'Data - Total'!$B$2:$B$53,0),MATCH($G$1,'Data - Total'!$C$1:$R$1,0))/Population!$C18</f>
        <v>28.361132468664</v>
      </c>
      <c r="D20" s="7">
        <f>INDEX('Data - Payroll'!$C$2:$T$53,MATCH($B20,'Data - Payroll'!$B$2:$B$53,0),MATCH($G$1,'Data - Payroll'!$C$1:$T$1,0))/Population!$C18</f>
        <v>10.551734025588967</v>
      </c>
      <c r="E20" s="40">
        <f t="shared" si="0"/>
        <v>37.204910760342514</v>
      </c>
      <c r="F20" s="16"/>
      <c r="G20" s="6"/>
      <c r="I20" s="6"/>
      <c r="J20" s="6"/>
      <c r="K20" s="6"/>
    </row>
    <row r="21" spans="1:11">
      <c r="A21" s="2" t="s">
        <v>68</v>
      </c>
      <c r="B21" s="2" t="s">
        <v>16</v>
      </c>
      <c r="C21" s="10">
        <f>1000*INDEX('Data - Total'!$C$2:$R$53,MATCH($B21,'Data - Total'!$B$2:$B$53,0),MATCH($G$1,'Data - Total'!$C$1:$R$1,0))/Population!$C19</f>
        <v>14.059417193411148</v>
      </c>
      <c r="D21" s="7">
        <f>INDEX('Data - Payroll'!$C$2:$T$53,MATCH($B21,'Data - Payroll'!$B$2:$B$53,0),MATCH($G$1,'Data - Payroll'!$C$1:$T$1,0))/Population!$C19</f>
        <v>4.3672115333306074</v>
      </c>
      <c r="E21" s="40">
        <f t="shared" si="0"/>
        <v>31.062536044362293</v>
      </c>
      <c r="F21" s="16"/>
      <c r="G21" s="6"/>
      <c r="I21" s="6"/>
      <c r="J21" s="6"/>
      <c r="K21" s="6"/>
    </row>
    <row r="22" spans="1:11">
      <c r="A22" s="2" t="s">
        <v>69</v>
      </c>
      <c r="B22" s="2" t="s">
        <v>17</v>
      </c>
      <c r="C22" s="10">
        <f>1000*INDEX('Data - Total'!$C$2:$R$53,MATCH($B22,'Data - Total'!$B$2:$B$53,0),MATCH($G$1,'Data - Total'!$C$1:$R$1,0))/Population!$C20</f>
        <v>27.416666951829203</v>
      </c>
      <c r="D22" s="7">
        <f>INDEX('Data - Payroll'!$C$2:$T$53,MATCH($B22,'Data - Payroll'!$B$2:$B$53,0),MATCH($G$1,'Data - Payroll'!$C$1:$T$1,0))/Population!$C20</f>
        <v>10.477379880984564</v>
      </c>
      <c r="E22" s="40">
        <f t="shared" si="0"/>
        <v>38.215366949575639</v>
      </c>
      <c r="F22" s="16"/>
      <c r="G22" s="6"/>
      <c r="I22" s="6"/>
      <c r="J22" s="6"/>
      <c r="K22" s="6"/>
    </row>
    <row r="23" spans="1:11">
      <c r="A23" s="2" t="s">
        <v>70</v>
      </c>
      <c r="B23" s="2" t="s">
        <v>18</v>
      </c>
      <c r="C23" s="10">
        <f>1000*INDEX('Data - Total'!$C$2:$R$53,MATCH($B23,'Data - Total'!$B$2:$B$53,0),MATCH($G$1,'Data - Total'!$C$1:$R$1,0))/Population!$C21</f>
        <v>40.926053652494033</v>
      </c>
      <c r="D23" s="7">
        <f>INDEX('Data - Payroll'!$C$2:$T$53,MATCH($B23,'Data - Payroll'!$B$2:$B$53,0),MATCH($G$1,'Data - Payroll'!$C$1:$T$1,0))/Population!$C21</f>
        <v>3.4106729928960222</v>
      </c>
      <c r="E23" s="40">
        <f t="shared" si="0"/>
        <v>8.3337451049062388</v>
      </c>
      <c r="F23" s="16"/>
      <c r="G23" s="6"/>
      <c r="I23" s="6"/>
      <c r="J23" s="6"/>
      <c r="K23" s="6"/>
    </row>
    <row r="24" spans="1:11">
      <c r="A24" s="2" t="s">
        <v>71</v>
      </c>
      <c r="B24" s="2" t="s">
        <v>19</v>
      </c>
      <c r="C24" s="10">
        <f>1000*INDEX('Data - Total'!$C$2:$R$53,MATCH($B24,'Data - Total'!$B$2:$B$53,0),MATCH($G$1,'Data - Total'!$C$1:$R$1,0))/Population!$C22</f>
        <v>9.7336127268567019</v>
      </c>
      <c r="D24" s="7">
        <f>INDEX('Data - Payroll'!$C$2:$T$53,MATCH($B24,'Data - Payroll'!$B$2:$B$53,0),MATCH($G$1,'Data - Payroll'!$C$1:$T$1,0))/Population!$C22</f>
        <v>3.8663517468116622</v>
      </c>
      <c r="E24" s="40">
        <f t="shared" si="0"/>
        <v>39.721651716671822</v>
      </c>
      <c r="F24" s="16"/>
      <c r="G24" s="6"/>
      <c r="I24" s="6"/>
      <c r="J24" s="6"/>
      <c r="K24" s="6"/>
    </row>
    <row r="25" spans="1:11">
      <c r="A25" s="2" t="s">
        <v>72</v>
      </c>
      <c r="B25" s="2" t="s">
        <v>20</v>
      </c>
      <c r="C25" s="10">
        <f>1000*INDEX('Data - Total'!$C$2:$R$53,MATCH($B25,'Data - Total'!$B$2:$B$53,0),MATCH($G$1,'Data - Total'!$C$1:$R$1,0))/Population!$C23</f>
        <v>172.16499692200321</v>
      </c>
      <c r="D25" s="7">
        <f>INDEX('Data - Payroll'!$C$2:$T$53,MATCH($B25,'Data - Payroll'!$B$2:$B$53,0),MATCH($G$1,'Data - Payroll'!$C$1:$T$1,0))/Population!$C23</f>
        <v>19.06620281444491</v>
      </c>
      <c r="E25" s="40">
        <f t="shared" si="0"/>
        <v>11.074378157763723</v>
      </c>
      <c r="F25" s="16"/>
      <c r="G25" s="6"/>
      <c r="I25" s="6"/>
      <c r="J25" s="6"/>
      <c r="K25" s="6"/>
    </row>
    <row r="26" spans="1:11">
      <c r="A26" s="2" t="s">
        <v>73</v>
      </c>
      <c r="B26" s="2" t="s">
        <v>21</v>
      </c>
      <c r="C26" s="10">
        <f>1000*INDEX('Data - Total'!$C$2:$R$53,MATCH($B26,'Data - Total'!$B$2:$B$53,0),MATCH($G$1,'Data - Total'!$C$1:$R$1,0))/Population!$C24</f>
        <v>234.17188151919169</v>
      </c>
      <c r="D26" s="7">
        <f>INDEX('Data - Payroll'!$C$2:$T$53,MATCH($B26,'Data - Payroll'!$B$2:$B$53,0),MATCH($G$1,'Data - Payroll'!$C$1:$T$1,0))/Population!$C24</f>
        <v>1.9082437364301277</v>
      </c>
      <c r="E26" s="40">
        <f t="shared" si="0"/>
        <v>0.81489020972560133</v>
      </c>
      <c r="F26" s="16"/>
      <c r="G26" s="6"/>
      <c r="I26" s="6"/>
      <c r="J26" s="6"/>
      <c r="K26" s="6"/>
    </row>
    <row r="27" spans="1:11">
      <c r="A27" s="2" t="s">
        <v>74</v>
      </c>
      <c r="B27" s="2" t="s">
        <v>22</v>
      </c>
      <c r="C27" s="10">
        <f>1000*INDEX('Data - Total'!$C$2:$R$53,MATCH($B27,'Data - Total'!$B$2:$B$53,0),MATCH($G$1,'Data - Total'!$C$1:$R$1,0))/Population!$C25</f>
        <v>53.30952703959754</v>
      </c>
      <c r="D27" s="7">
        <f>INDEX('Data - Payroll'!$C$2:$T$53,MATCH($B27,'Data - Payroll'!$B$2:$B$53,0),MATCH($G$1,'Data - Payroll'!$C$1:$T$1,0))/Population!$C25</f>
        <v>18.129838991880547</v>
      </c>
      <c r="E27" s="40">
        <f t="shared" si="0"/>
        <v>34.008628473507116</v>
      </c>
      <c r="F27" s="16"/>
      <c r="G27" s="6"/>
      <c r="I27" s="6"/>
      <c r="J27" s="6"/>
      <c r="K27" s="6"/>
    </row>
    <row r="28" spans="1:11">
      <c r="A28" s="2" t="s">
        <v>75</v>
      </c>
      <c r="B28" s="2" t="s">
        <v>23</v>
      </c>
      <c r="C28" s="10">
        <f>1000*INDEX('Data - Total'!$C$2:$R$53,MATCH($B28,'Data - Total'!$B$2:$B$53,0),MATCH($G$1,'Data - Total'!$C$1:$R$1,0))/Population!$C26</f>
        <v>53.787717575035565</v>
      </c>
      <c r="D28" s="7">
        <f>INDEX('Data - Payroll'!$C$2:$T$53,MATCH($B28,'Data - Payroll'!$B$2:$B$53,0),MATCH($G$1,'Data - Payroll'!$C$1:$T$1,0))/Population!$C26</f>
        <v>30.541123644787817</v>
      </c>
      <c r="E28" s="40">
        <f t="shared" si="0"/>
        <v>56.780850762410552</v>
      </c>
      <c r="F28" s="16"/>
      <c r="G28" s="6"/>
      <c r="I28" s="6"/>
      <c r="J28" s="6"/>
      <c r="K28" s="6"/>
    </row>
    <row r="29" spans="1:11">
      <c r="A29" s="2" t="s">
        <v>76</v>
      </c>
      <c r="B29" s="2" t="s">
        <v>24</v>
      </c>
      <c r="C29" s="10">
        <f>1000*INDEX('Data - Total'!$C$2:$R$53,MATCH($B29,'Data - Total'!$B$2:$B$53,0),MATCH($G$1,'Data - Total'!$C$1:$R$1,0))/Population!$C27</f>
        <v>5.0349330924870497</v>
      </c>
      <c r="D29" s="7">
        <f>INDEX('Data - Payroll'!$C$2:$T$53,MATCH($B29,'Data - Payroll'!$B$2:$B$53,0),MATCH($G$1,'Data - Payroll'!$C$1:$T$1,0))/Population!$C27</f>
        <v>1.3952112712846061</v>
      </c>
      <c r="E29" s="40">
        <f t="shared" si="0"/>
        <v>27.710621882274687</v>
      </c>
      <c r="F29" s="16"/>
      <c r="G29" s="6"/>
      <c r="I29" s="6"/>
      <c r="J29" s="6"/>
      <c r="K29" s="6"/>
    </row>
    <row r="30" spans="1:11">
      <c r="A30" s="2" t="s">
        <v>77</v>
      </c>
      <c r="B30" s="2" t="s">
        <v>25</v>
      </c>
      <c r="C30" s="10">
        <f>1000*INDEX('Data - Total'!$C$2:$R$53,MATCH($B30,'Data - Total'!$B$2:$B$53,0),MATCH($G$1,'Data - Total'!$C$1:$R$1,0))/Population!$C28</f>
        <v>57.771247515261116</v>
      </c>
      <c r="D30" s="7">
        <f>INDEX('Data - Payroll'!$C$2:$T$53,MATCH($B30,'Data - Payroll'!$B$2:$B$53,0),MATCH($G$1,'Data - Payroll'!$C$1:$T$1,0))/Population!$C28</f>
        <v>27.381175417378874</v>
      </c>
      <c r="E30" s="40">
        <f t="shared" si="0"/>
        <v>47.395852772862028</v>
      </c>
      <c r="F30" s="16"/>
      <c r="G30" s="6"/>
      <c r="I30" s="6"/>
      <c r="J30" s="6"/>
      <c r="K30" s="6"/>
    </row>
    <row r="31" spans="1:11">
      <c r="A31" s="2" t="s">
        <v>78</v>
      </c>
      <c r="B31" s="2" t="s">
        <v>26</v>
      </c>
      <c r="C31" s="10">
        <f>1000*INDEX('Data - Total'!$C$2:$R$53,MATCH($B31,'Data - Total'!$B$2:$B$53,0),MATCH($G$1,'Data - Total'!$C$1:$R$1,0))/Population!$C29</f>
        <v>31.747089775489151</v>
      </c>
      <c r="D31" s="7">
        <f>INDEX('Data - Payroll'!$C$2:$T$53,MATCH($B31,'Data - Payroll'!$B$2:$B$53,0),MATCH($G$1,'Data - Payroll'!$C$1:$T$1,0))/Population!$C29</f>
        <v>11.291541769842304</v>
      </c>
      <c r="E31" s="40">
        <f t="shared" si="0"/>
        <v>35.567171194885773</v>
      </c>
      <c r="F31" s="16"/>
      <c r="G31" s="6"/>
      <c r="I31" s="6"/>
      <c r="J31" s="6"/>
      <c r="K31" s="6"/>
    </row>
    <row r="32" spans="1:11">
      <c r="A32" s="2" t="s">
        <v>79</v>
      </c>
      <c r="B32" s="2" t="s">
        <v>27</v>
      </c>
      <c r="C32" s="10">
        <f>1000*INDEX('Data - Total'!$C$2:$R$53,MATCH($B32,'Data - Total'!$B$2:$B$53,0),MATCH($G$1,'Data - Total'!$C$1:$R$1,0))/Population!$C30</f>
        <v>18.463616290494087</v>
      </c>
      <c r="D32" s="7">
        <f>INDEX('Data - Payroll'!$C$2:$T$53,MATCH($B32,'Data - Payroll'!$B$2:$B$53,0),MATCH($G$1,'Data - Payroll'!$C$1:$T$1,0))/Population!$C30</f>
        <v>10.700058798579564</v>
      </c>
      <c r="E32" s="40">
        <f t="shared" si="0"/>
        <v>57.952129367465474</v>
      </c>
      <c r="F32" s="16"/>
      <c r="G32" s="6"/>
      <c r="I32" s="6"/>
      <c r="J32" s="6"/>
      <c r="K32" s="6"/>
    </row>
    <row r="33" spans="1:11">
      <c r="A33" s="2" t="s">
        <v>80</v>
      </c>
      <c r="B33" s="2" t="s">
        <v>28</v>
      </c>
      <c r="C33" s="10">
        <f>1000*INDEX('Data - Total'!$C$2:$R$53,MATCH($B33,'Data - Total'!$B$2:$B$53,0),MATCH($G$1,'Data - Total'!$C$1:$R$1,0))/Population!$C31</f>
        <v>97.844656282835103</v>
      </c>
      <c r="D33" s="7">
        <f>INDEX('Data - Payroll'!$C$2:$T$53,MATCH($B33,'Data - Payroll'!$B$2:$B$53,0),MATCH($G$1,'Data - Payroll'!$C$1:$T$1,0))/Population!$C31</f>
        <v>6.4846458300441521</v>
      </c>
      <c r="E33" s="40">
        <f t="shared" si="0"/>
        <v>6.6274910418196793</v>
      </c>
      <c r="F33" s="16"/>
      <c r="G33" s="6"/>
      <c r="I33" s="6"/>
      <c r="J33" s="6"/>
      <c r="K33" s="6"/>
    </row>
    <row r="34" spans="1:11">
      <c r="A34" s="2" t="s">
        <v>81</v>
      </c>
      <c r="B34" s="2" t="s">
        <v>29</v>
      </c>
      <c r="C34" s="10">
        <f>1000*INDEX('Data - Total'!$C$2:$R$53,MATCH($B34,'Data - Total'!$B$2:$B$53,0),MATCH($G$1,'Data - Total'!$C$1:$R$1,0))/Population!$C32</f>
        <v>7.9853356209845323</v>
      </c>
      <c r="D34" s="7">
        <f>INDEX('Data - Payroll'!$C$2:$T$53,MATCH($B34,'Data - Payroll'!$B$2:$B$53,0),MATCH($G$1,'Data - Payroll'!$C$1:$T$1,0))/Population!$C32</f>
        <v>2.4766755695350855</v>
      </c>
      <c r="E34" s="40">
        <f t="shared" si="0"/>
        <v>31.015297128234291</v>
      </c>
      <c r="F34" s="16"/>
      <c r="G34" s="6"/>
      <c r="I34" s="6"/>
      <c r="J34" s="6"/>
      <c r="K34" s="6"/>
    </row>
    <row r="35" spans="1:11">
      <c r="A35" s="2" t="s">
        <v>82</v>
      </c>
      <c r="B35" s="2" t="s">
        <v>30</v>
      </c>
      <c r="C35" s="10">
        <f>1000*INDEX('Data - Total'!$C$2:$R$53,MATCH($B35,'Data - Total'!$B$2:$B$53,0),MATCH($G$1,'Data - Total'!$C$1:$R$1,0))/Population!$C33</f>
        <v>159.39894096439838</v>
      </c>
      <c r="D35" s="7">
        <f>INDEX('Data - Payroll'!$C$2:$T$53,MATCH($B35,'Data - Payroll'!$B$2:$B$53,0),MATCH($G$1,'Data - Payroll'!$C$1:$T$1,0))/Population!$C33</f>
        <v>78.16843803515097</v>
      </c>
      <c r="E35" s="40">
        <f t="shared" si="0"/>
        <v>49.039496474829043</v>
      </c>
      <c r="F35" s="16"/>
      <c r="G35" s="6"/>
      <c r="I35" s="6"/>
      <c r="J35" s="6"/>
      <c r="K35" s="6"/>
    </row>
    <row r="36" spans="1:11">
      <c r="A36" s="2" t="s">
        <v>83</v>
      </c>
      <c r="B36" s="2" t="s">
        <v>31</v>
      </c>
      <c r="C36" s="10">
        <f>1000*INDEX('Data - Total'!$C$2:$R$53,MATCH($B36,'Data - Total'!$B$2:$B$53,0),MATCH($G$1,'Data - Total'!$C$1:$R$1,0))/Population!$C34</f>
        <v>57.610258880146446</v>
      </c>
      <c r="D36" s="7">
        <f>INDEX('Data - Payroll'!$C$2:$T$53,MATCH($B36,'Data - Payroll'!$B$2:$B$53,0),MATCH($G$1,'Data - Payroll'!$C$1:$T$1,0))/Population!$C34</f>
        <v>15.491102823859226</v>
      </c>
      <c r="E36" s="40">
        <f t="shared" si="0"/>
        <v>26.889486568854398</v>
      </c>
      <c r="F36" s="16"/>
      <c r="G36" s="6"/>
      <c r="I36" s="6"/>
      <c r="J36" s="6"/>
      <c r="K36" s="6"/>
    </row>
    <row r="37" spans="1:11">
      <c r="A37" s="2" t="s">
        <v>84</v>
      </c>
      <c r="B37" s="2" t="s">
        <v>32</v>
      </c>
      <c r="C37" s="10">
        <f>1000*INDEX('Data - Total'!$C$2:$R$53,MATCH($B37,'Data - Total'!$B$2:$B$53,0),MATCH($G$1,'Data - Total'!$C$1:$R$1,0))/Population!$C35</f>
        <v>666.67887310438948</v>
      </c>
      <c r="D37" s="7">
        <f>INDEX('Data - Payroll'!$C$2:$T$53,MATCH($B37,'Data - Payroll'!$B$2:$B$53,0),MATCH($G$1,'Data - Payroll'!$C$1:$T$1,0))/Population!$C35</f>
        <v>253.21785941243854</v>
      </c>
      <c r="E37" s="40">
        <f t="shared" si="0"/>
        <v>37.981983474791967</v>
      </c>
      <c r="F37" s="16"/>
      <c r="G37" s="6"/>
      <c r="I37" s="6"/>
      <c r="J37" s="6"/>
      <c r="K37" s="6"/>
    </row>
    <row r="38" spans="1:11">
      <c r="A38" s="2" t="s">
        <v>85</v>
      </c>
      <c r="B38" s="2" t="s">
        <v>33</v>
      </c>
      <c r="C38" s="10">
        <f>1000*INDEX('Data - Total'!$C$2:$R$53,MATCH($B38,'Data - Total'!$B$2:$B$53,0),MATCH($G$1,'Data - Total'!$C$1:$R$1,0))/Population!$C36</f>
        <v>50.021127018466316</v>
      </c>
      <c r="D38" s="7">
        <f>INDEX('Data - Payroll'!$C$2:$T$53,MATCH($B38,'Data - Payroll'!$B$2:$B$53,0),MATCH($G$1,'Data - Payroll'!$C$1:$T$1,0))/Population!$C36</f>
        <v>6.6609953179983012</v>
      </c>
      <c r="E38" s="40">
        <f t="shared" si="0"/>
        <v>13.316363934661569</v>
      </c>
      <c r="F38" s="16"/>
      <c r="G38" s="6"/>
      <c r="I38" s="6"/>
      <c r="J38" s="6"/>
      <c r="K38" s="6"/>
    </row>
    <row r="39" spans="1:11">
      <c r="A39" s="2" t="s">
        <v>86</v>
      </c>
      <c r="B39" s="2" t="s">
        <v>34</v>
      </c>
      <c r="C39" s="10">
        <f>1000*INDEX('Data - Total'!$C$2:$R$53,MATCH($B39,'Data - Total'!$B$2:$B$53,0),MATCH($G$1,'Data - Total'!$C$1:$R$1,0))/Population!$C37</f>
        <v>13.115197982057987</v>
      </c>
      <c r="D39" s="7">
        <f>INDEX('Data - Payroll'!$C$2:$T$53,MATCH($B39,'Data - Payroll'!$B$2:$B$53,0),MATCH($G$1,'Data - Payroll'!$C$1:$T$1,0))/Population!$C37</f>
        <v>2.7443156312125465</v>
      </c>
      <c r="E39" s="40">
        <f t="shared" si="0"/>
        <v>20.924698467890902</v>
      </c>
      <c r="F39" s="16"/>
      <c r="G39" s="6"/>
      <c r="I39" s="6"/>
      <c r="J39" s="6"/>
      <c r="K39" s="6"/>
    </row>
    <row r="40" spans="1:11">
      <c r="A40" s="2" t="s">
        <v>87</v>
      </c>
      <c r="B40" s="2" t="s">
        <v>35</v>
      </c>
      <c r="C40" s="10">
        <f>1000*INDEX('Data - Total'!$C$2:$R$53,MATCH($B40,'Data - Total'!$B$2:$B$53,0),MATCH($G$1,'Data - Total'!$C$1:$R$1,0))/Population!$C38</f>
        <v>51.497021747481</v>
      </c>
      <c r="D40" s="7">
        <f>INDEX('Data - Payroll'!$C$2:$T$53,MATCH($B40,'Data - Payroll'!$B$2:$B$53,0),MATCH($G$1,'Data - Payroll'!$C$1:$T$1,0))/Population!$C38</f>
        <v>25.604275891551662</v>
      </c>
      <c r="E40" s="40">
        <f t="shared" si="0"/>
        <v>49.719915876113959</v>
      </c>
      <c r="F40" s="16"/>
      <c r="G40" s="6"/>
      <c r="I40" s="6"/>
      <c r="J40" s="6"/>
      <c r="K40" s="6"/>
    </row>
    <row r="41" spans="1:11">
      <c r="A41" s="2" t="s">
        <v>88</v>
      </c>
      <c r="B41" s="2" t="s">
        <v>36</v>
      </c>
      <c r="C41" s="10">
        <f>1000*INDEX('Data - Total'!$C$2:$R$53,MATCH($B41,'Data - Total'!$B$2:$B$53,0),MATCH($G$1,'Data - Total'!$C$1:$R$1,0))/Population!$C39</f>
        <v>15.440159557397463</v>
      </c>
      <c r="D41" s="7">
        <f>INDEX('Data - Payroll'!$C$2:$T$53,MATCH($B41,'Data - Payroll'!$B$2:$B$53,0),MATCH($G$1,'Data - Payroll'!$C$1:$T$1,0))/Population!$C39</f>
        <v>2.2149293474373857</v>
      </c>
      <c r="E41" s="40">
        <f t="shared" si="0"/>
        <v>14.345249083751865</v>
      </c>
      <c r="F41" s="16"/>
      <c r="G41" s="6"/>
      <c r="I41" s="6"/>
      <c r="J41" s="6"/>
      <c r="K41" s="6"/>
    </row>
    <row r="42" spans="1:11">
      <c r="A42" s="2" t="s">
        <v>89</v>
      </c>
      <c r="B42" s="2" t="s">
        <v>37</v>
      </c>
      <c r="C42" s="10">
        <f>1000*INDEX('Data - Total'!$C$2:$R$53,MATCH($B42,'Data - Total'!$B$2:$B$53,0),MATCH($G$1,'Data - Total'!$C$1:$R$1,0))/Population!$C40</f>
        <v>176.76631396645638</v>
      </c>
      <c r="D42" s="7">
        <f>INDEX('Data - Payroll'!$C$2:$T$53,MATCH($B42,'Data - Payroll'!$B$2:$B$53,0),MATCH($G$1,'Data - Payroll'!$C$1:$T$1,0))/Population!$C40</f>
        <v>49.620870016651772</v>
      </c>
      <c r="E42" s="40">
        <f t="shared" si="0"/>
        <v>28.071451456564262</v>
      </c>
      <c r="F42" s="16"/>
      <c r="G42" s="6"/>
      <c r="I42" s="6"/>
      <c r="J42" s="6"/>
      <c r="K42" s="6"/>
    </row>
    <row r="43" spans="1:11">
      <c r="A43" s="2" t="s">
        <v>90</v>
      </c>
      <c r="B43" s="2" t="s">
        <v>38</v>
      </c>
      <c r="C43" s="10">
        <f>1000*INDEX('Data - Total'!$C$2:$R$53,MATCH($B43,'Data - Total'!$B$2:$B$53,0),MATCH($G$1,'Data - Total'!$C$1:$R$1,0))/Population!$C41</f>
        <v>138.5841065687876</v>
      </c>
      <c r="D43" s="7">
        <f>INDEX('Data - Payroll'!$C$2:$T$53,MATCH($B43,'Data - Payroll'!$B$2:$B$53,0),MATCH($G$1,'Data - Payroll'!$C$1:$T$1,0))/Population!$C41</f>
        <v>63.245246707469974</v>
      </c>
      <c r="E43" s="40">
        <f t="shared" si="0"/>
        <v>45.636724349828356</v>
      </c>
      <c r="F43" s="16"/>
      <c r="G43" s="6"/>
      <c r="I43" s="6"/>
      <c r="J43" s="6"/>
      <c r="K43" s="6"/>
    </row>
    <row r="44" spans="1:11">
      <c r="A44" s="2" t="s">
        <v>91</v>
      </c>
      <c r="B44" s="2" t="s">
        <v>39</v>
      </c>
      <c r="C44" s="10">
        <f>1000*INDEX('Data - Total'!$C$2:$R$53,MATCH($B44,'Data - Total'!$B$2:$B$53,0),MATCH($G$1,'Data - Total'!$C$1:$R$1,0))/Population!$C42</f>
        <v>110.56708057953502</v>
      </c>
      <c r="D44" s="7">
        <f>INDEX('Data - Payroll'!$C$2:$T$53,MATCH($B44,'Data - Payroll'!$B$2:$B$53,0),MATCH($G$1,'Data - Payroll'!$C$1:$T$1,0))/Population!$C42</f>
        <v>41.745262611897552</v>
      </c>
      <c r="E44" s="40">
        <f t="shared" si="0"/>
        <v>37.7555981338122</v>
      </c>
      <c r="F44" s="16"/>
      <c r="G44" s="6"/>
      <c r="I44" s="6"/>
      <c r="J44" s="6"/>
      <c r="K44" s="6"/>
    </row>
    <row r="45" spans="1:11">
      <c r="A45" s="2" t="s">
        <v>92</v>
      </c>
      <c r="B45" s="2" t="s">
        <v>40</v>
      </c>
      <c r="C45" s="10">
        <f>1000*INDEX('Data - Total'!$C$2:$R$53,MATCH($B45,'Data - Total'!$B$2:$B$53,0),MATCH($G$1,'Data - Total'!$C$1:$R$1,0))/Population!$C43</f>
        <v>14.827147890969867</v>
      </c>
      <c r="D45" s="7">
        <f>INDEX('Data - Payroll'!$C$2:$T$53,MATCH($B45,'Data - Payroll'!$B$2:$B$53,0),MATCH($G$1,'Data - Payroll'!$C$1:$T$1,0))/Population!$C43</f>
        <v>3.4175429279630949</v>
      </c>
      <c r="E45" s="40">
        <f t="shared" si="0"/>
        <v>23.049226682661409</v>
      </c>
      <c r="F45" s="16"/>
      <c r="G45" s="6"/>
      <c r="I45" s="6"/>
      <c r="J45" s="6"/>
      <c r="K45" s="6"/>
    </row>
    <row r="46" spans="1:11">
      <c r="A46" s="2" t="s">
        <v>93</v>
      </c>
      <c r="B46" s="2" t="s">
        <v>41</v>
      </c>
      <c r="C46" s="10">
        <f>1000*INDEX('Data - Total'!$C$2:$R$53,MATCH($B46,'Data - Total'!$B$2:$B$53,0),MATCH($G$1,'Data - Total'!$C$1:$R$1,0))/Population!$C44</f>
        <v>10.079040963254819</v>
      </c>
      <c r="D46" s="7">
        <f>INDEX('Data - Payroll'!$C$2:$T$53,MATCH($B46,'Data - Payroll'!$B$2:$B$53,0),MATCH($G$1,'Data - Payroll'!$C$1:$T$1,0))/Population!$C44</f>
        <v>1.4164533663110064</v>
      </c>
      <c r="E46" s="40">
        <f t="shared" si="0"/>
        <v>14.053453810486269</v>
      </c>
      <c r="F46" s="16"/>
      <c r="G46" s="6"/>
      <c r="I46" s="6"/>
      <c r="J46" s="6"/>
      <c r="K46" s="6"/>
    </row>
    <row r="47" spans="1:11">
      <c r="A47" s="2" t="s">
        <v>94</v>
      </c>
      <c r="B47" s="2" t="s">
        <v>42</v>
      </c>
      <c r="C47" s="10">
        <f>1000*INDEX('Data - Total'!$C$2:$R$53,MATCH($B47,'Data - Total'!$B$2:$B$53,0),MATCH($G$1,'Data - Total'!$C$1:$R$1,0))/Population!$C45</f>
        <v>33.522550969555134</v>
      </c>
      <c r="D47" s="7">
        <f>INDEX('Data - Payroll'!$C$2:$T$53,MATCH($B47,'Data - Payroll'!$B$2:$B$53,0),MATCH($G$1,'Data - Payroll'!$C$1:$T$1,0))/Population!$C45</f>
        <v>6.3966462887074975</v>
      </c>
      <c r="E47" s="40">
        <f t="shared" si="0"/>
        <v>19.081621486732534</v>
      </c>
      <c r="F47" s="16"/>
      <c r="G47" s="6"/>
      <c r="I47" s="6"/>
      <c r="J47" s="6"/>
      <c r="K47" s="6"/>
    </row>
    <row r="48" spans="1:11">
      <c r="A48" s="2" t="s">
        <v>95</v>
      </c>
      <c r="B48" s="2" t="s">
        <v>43</v>
      </c>
      <c r="C48" s="10">
        <f>1000*INDEX('Data - Total'!$C$2:$R$53,MATCH($B48,'Data - Total'!$B$2:$B$53,0),MATCH($G$1,'Data - Total'!$C$1:$R$1,0))/Population!$C46</f>
        <v>92.445006062981577</v>
      </c>
      <c r="D48" s="7">
        <f>INDEX('Data - Payroll'!$C$2:$T$53,MATCH($B48,'Data - Payroll'!$B$2:$B$53,0),MATCH($G$1,'Data - Payroll'!$C$1:$T$1,0))/Population!$C46</f>
        <v>21.231033973467586</v>
      </c>
      <c r="E48" s="40">
        <f t="shared" si="0"/>
        <v>22.966123187880111</v>
      </c>
      <c r="F48" s="16"/>
      <c r="G48" s="6"/>
      <c r="I48" s="6"/>
      <c r="J48" s="6"/>
      <c r="K48" s="6"/>
    </row>
    <row r="49" spans="1:11">
      <c r="A49" s="2" t="s">
        <v>97</v>
      </c>
      <c r="B49" s="2" t="s">
        <v>45</v>
      </c>
      <c r="C49" s="10">
        <f>1000*INDEX('Data - Total'!$C$2:$R$53,MATCH($B49,'Data - Total'!$B$2:$B$53,0),MATCH($G$1,'Data - Total'!$C$1:$R$1,0))/Population!$C47</f>
        <v>191.63776612027064</v>
      </c>
      <c r="D49" s="7">
        <f>INDEX('Data - Payroll'!$C$2:$T$53,MATCH($B49,'Data - Payroll'!$B$2:$B$53,0),MATCH($G$1,'Data - Payroll'!$C$1:$T$1,0))/Population!$C47</f>
        <v>36.039603613624855</v>
      </c>
      <c r="E49" s="40">
        <f t="shared" si="0"/>
        <v>18.806107138092308</v>
      </c>
      <c r="F49" s="16"/>
      <c r="G49" s="6"/>
      <c r="I49" s="6"/>
      <c r="J49" s="6"/>
      <c r="K49" s="6"/>
    </row>
    <row r="50" spans="1:11">
      <c r="A50" s="2" t="s">
        <v>98</v>
      </c>
      <c r="B50" s="2" t="s">
        <v>46</v>
      </c>
      <c r="C50" s="10">
        <f>1000*INDEX('Data - Total'!$C$2:$R$53,MATCH($B50,'Data - Total'!$B$2:$B$53,0),MATCH($G$1,'Data - Total'!$C$1:$R$1,0))/Population!$C48</f>
        <v>40.053470640657494</v>
      </c>
      <c r="D50" s="7">
        <f>INDEX('Data - Payroll'!$C$2:$T$53,MATCH($B50,'Data - Payroll'!$B$2:$B$53,0),MATCH($G$1,'Data - Payroll'!$C$1:$T$1,0))/Population!$C48</f>
        <v>17.1200342416528</v>
      </c>
      <c r="E50" s="40">
        <f t="shared" si="0"/>
        <v>42.742948283424376</v>
      </c>
      <c r="F50" s="16"/>
      <c r="G50" s="6"/>
      <c r="I50" s="6"/>
      <c r="J50" s="6"/>
      <c r="K50" s="6"/>
    </row>
    <row r="51" spans="1:11">
      <c r="A51" s="2" t="s">
        <v>99</v>
      </c>
      <c r="B51" s="2" t="s">
        <v>47</v>
      </c>
      <c r="C51" s="10">
        <f>1000*INDEX('Data - Total'!$C$2:$R$53,MATCH($B51,'Data - Total'!$B$2:$B$53,0),MATCH($G$1,'Data - Total'!$C$1:$R$1,0))/Population!$C49</f>
        <v>48.530516309302755</v>
      </c>
      <c r="D51" s="7">
        <f>INDEX('Data - Payroll'!$C$2:$T$53,MATCH($B51,'Data - Payroll'!$B$2:$B$53,0),MATCH($G$1,'Data - Payroll'!$C$1:$T$1,0))/Population!$C49</f>
        <v>7.8107174267357395</v>
      </c>
      <c r="E51" s="40">
        <f t="shared" si="0"/>
        <v>16.094445352600779</v>
      </c>
      <c r="F51" s="6"/>
      <c r="G51" s="6"/>
      <c r="I51" s="6"/>
      <c r="J51" s="6"/>
      <c r="K51" s="6"/>
    </row>
    <row r="52" spans="1:11">
      <c r="A52" s="2" t="s">
        <v>100</v>
      </c>
      <c r="B52" s="2" t="s">
        <v>48</v>
      </c>
      <c r="C52" s="10">
        <f>1000*INDEX('Data - Total'!$C$2:$R$53,MATCH($B52,'Data - Total'!$B$2:$B$53,0),MATCH($G$1,'Data - Total'!$C$1:$R$1,0))/Population!$C50</f>
        <v>281.10189122467403</v>
      </c>
      <c r="D52" s="7">
        <f>INDEX('Data - Payroll'!$C$2:$T$53,MATCH($B52,'Data - Payroll'!$B$2:$B$53,0),MATCH($G$1,'Data - Payroll'!$C$1:$T$1,0))/Population!$C50</f>
        <v>83.576908570869264</v>
      </c>
      <c r="E52" s="40">
        <f t="shared" si="0"/>
        <v>29.731891239418744</v>
      </c>
      <c r="F52" s="6"/>
      <c r="G52" s="6"/>
      <c r="I52" s="6"/>
      <c r="J52" s="6"/>
      <c r="K52" s="6"/>
    </row>
    <row r="53" spans="1:11">
      <c r="A53" s="2" t="s">
        <v>101</v>
      </c>
      <c r="B53" s="2" t="s">
        <v>49</v>
      </c>
      <c r="C53" s="10">
        <f>1000*INDEX('Data - Total'!$C$2:$R$53,MATCH($B53,'Data - Total'!$B$2:$B$53,0),MATCH($G$1,'Data - Total'!$C$1:$R$1,0))/Population!$C51</f>
        <v>20.665695925202268</v>
      </c>
      <c r="D53" s="7">
        <f>INDEX('Data - Payroll'!$C$2:$T$53,MATCH($B53,'Data - Payroll'!$B$2:$B$53,0),MATCH($G$1,'Data - Payroll'!$C$1:$T$1,0))/Population!$C51</f>
        <v>10.366387565028097</v>
      </c>
      <c r="E53" s="40">
        <f t="shared" si="0"/>
        <v>50.16229602210521</v>
      </c>
      <c r="F53" s="6"/>
      <c r="G53" s="6"/>
      <c r="I53" s="6"/>
      <c r="J53" s="6"/>
      <c r="K53" s="6"/>
    </row>
    <row r="54" spans="1:11">
      <c r="A54" s="2" t="s">
        <v>102</v>
      </c>
      <c r="B54" s="2" t="s">
        <v>50</v>
      </c>
      <c r="C54" s="10">
        <f>1000*INDEX('Data - Total'!$C$2:$R$53,MATCH($B54,'Data - Total'!$B$2:$B$53,0),MATCH($G$1,'Data - Total'!$C$1:$R$1,0))/Population!$C52</f>
        <v>48.753093510300985</v>
      </c>
      <c r="D54" s="7">
        <f>INDEX('Data - Payroll'!$C$2:$T$53,MATCH($B54,'Data - Payroll'!$B$2:$B$53,0),MATCH($G$1,'Data - Payroll'!$C$1:$T$1,0))/Population!$C52</f>
        <v>15.334916595748249</v>
      </c>
      <c r="E54" s="40">
        <f t="shared" si="0"/>
        <v>31.454243190759069</v>
      </c>
      <c r="F54" s="6"/>
      <c r="G54" s="6"/>
      <c r="I54" s="6"/>
      <c r="J54" s="6"/>
      <c r="K54" s="6"/>
    </row>
    <row r="55" spans="1:11">
      <c r="A55" s="3" t="s">
        <v>103</v>
      </c>
      <c r="B55" s="3" t="s">
        <v>51</v>
      </c>
      <c r="C55" s="11">
        <f>1000*INDEX('Data - Total'!$C$2:$R$53,MATCH($B55,'Data - Total'!$B$2:$B$53,0),MATCH($G$1,'Data - Total'!$C$1:$R$1,0))/Population!$C53</f>
        <v>4.8813211462090891</v>
      </c>
      <c r="D55" s="8">
        <f>INDEX('Data - Payroll'!$C$2:$T$53,MATCH($B55,'Data - Payroll'!$B$2:$B$53,0),MATCH($G$1,'Data - Payroll'!$C$1:$T$1,0))/Population!$C53</f>
        <v>5.521835071668403</v>
      </c>
      <c r="E55" s="41">
        <f t="shared" si="0"/>
        <v>113.12173295454546</v>
      </c>
      <c r="F55" s="6"/>
      <c r="G55" s="6"/>
      <c r="I55" s="6"/>
      <c r="J55" s="6"/>
      <c r="K55" s="6"/>
    </row>
    <row r="56" spans="1:11" ht="15" customHeight="1">
      <c r="A56" s="37" t="s">
        <v>141</v>
      </c>
      <c r="B56" s="29"/>
      <c r="C56" s="29"/>
      <c r="D56" s="29"/>
      <c r="E56" s="30"/>
    </row>
    <row r="57" spans="1:11">
      <c r="A57" s="31"/>
      <c r="B57" s="32"/>
      <c r="C57" s="32"/>
      <c r="D57" s="32"/>
      <c r="E57" s="33"/>
    </row>
    <row r="58" spans="1:11">
      <c r="A58" s="31"/>
      <c r="B58" s="32"/>
      <c r="C58" s="32"/>
      <c r="D58" s="32"/>
      <c r="E58" s="33"/>
    </row>
    <row r="59" spans="1:11">
      <c r="A59" s="31"/>
      <c r="B59" s="32"/>
      <c r="C59" s="32"/>
      <c r="D59" s="32"/>
      <c r="E59" s="33"/>
    </row>
    <row r="60" spans="1:11">
      <c r="A60" s="31"/>
      <c r="B60" s="32"/>
      <c r="C60" s="32"/>
      <c r="D60" s="32"/>
      <c r="E60" s="33"/>
    </row>
    <row r="61" spans="1:11">
      <c r="A61" s="31"/>
      <c r="B61" s="32"/>
      <c r="C61" s="32"/>
      <c r="D61" s="32"/>
      <c r="E61" s="33"/>
    </row>
    <row r="62" spans="1:11">
      <c r="A62" s="31"/>
      <c r="B62" s="32"/>
      <c r="C62" s="32"/>
      <c r="D62" s="32"/>
      <c r="E62" s="33"/>
    </row>
    <row r="63" spans="1:11">
      <c r="A63" s="31"/>
      <c r="B63" s="32"/>
      <c r="C63" s="32"/>
      <c r="D63" s="32"/>
      <c r="E63" s="33"/>
    </row>
    <row r="64" spans="1:11">
      <c r="A64" s="31"/>
      <c r="B64" s="32"/>
      <c r="C64" s="32"/>
      <c r="D64" s="32"/>
      <c r="E64" s="33"/>
    </row>
    <row r="65" spans="1:7">
      <c r="A65" s="31"/>
      <c r="B65" s="32"/>
      <c r="C65" s="32"/>
      <c r="D65" s="32"/>
      <c r="E65" s="33"/>
    </row>
    <row r="66" spans="1:7">
      <c r="A66" s="34"/>
      <c r="B66" s="35"/>
      <c r="C66" s="35"/>
      <c r="D66" s="35"/>
      <c r="E66" s="36"/>
    </row>
    <row r="67" spans="1:7">
      <c r="G67" s="4"/>
    </row>
  </sheetData>
  <mergeCells count="3">
    <mergeCell ref="A1:E1"/>
    <mergeCell ref="A2:E2"/>
    <mergeCell ref="A56:E6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workbookViewId="0">
      <selection activeCell="G51" sqref="G51"/>
    </sheetView>
  </sheetViews>
  <sheetFormatPr defaultColWidth="11.42578125" defaultRowHeight="15"/>
  <cols>
    <col min="1" max="1" width="5.5703125" bestFit="1" customWidth="1"/>
    <col min="2" max="2" width="18.7109375" bestFit="1" customWidth="1"/>
    <col min="3" max="3" width="17.85546875" bestFit="1" customWidth="1"/>
    <col min="4" max="4" width="10.5703125" bestFit="1" customWidth="1"/>
    <col min="5" max="5" width="20.140625" bestFit="1" customWidth="1"/>
    <col min="6" max="6" width="13.28515625" bestFit="1" customWidth="1"/>
    <col min="7" max="7" width="6.42578125" bestFit="1" customWidth="1"/>
    <col min="9" max="9" width="18" bestFit="1" customWidth="1"/>
  </cols>
  <sheetData>
    <row r="1" spans="1:11">
      <c r="A1" s="22" t="s">
        <v>142</v>
      </c>
      <c r="B1" s="23"/>
      <c r="C1" s="23"/>
      <c r="D1" s="23"/>
      <c r="E1" s="24"/>
      <c r="G1" t="s">
        <v>106</v>
      </c>
    </row>
    <row r="2" spans="1:11">
      <c r="A2" s="25" t="s">
        <v>128</v>
      </c>
      <c r="B2" s="26"/>
      <c r="C2" s="26"/>
      <c r="D2" s="26"/>
      <c r="E2" s="27"/>
    </row>
    <row r="3" spans="1:11" ht="30" customHeight="1">
      <c r="A3" s="50" t="s">
        <v>104</v>
      </c>
      <c r="B3" s="12" t="s">
        <v>105</v>
      </c>
      <c r="C3" s="12" t="s">
        <v>110</v>
      </c>
      <c r="D3" s="13" t="s">
        <v>129</v>
      </c>
      <c r="E3" s="12" t="s">
        <v>134</v>
      </c>
    </row>
    <row r="4" spans="1:11">
      <c r="A4" s="1" t="s">
        <v>96</v>
      </c>
      <c r="B4" s="1" t="s">
        <v>44</v>
      </c>
      <c r="C4" s="9">
        <f>1000*INDEX('Data - Total'!$C$2:$R$53,MATCH($B4,'Data - Total'!$B$2:$B$53,0),MATCH($G$1,'Data - Total'!$C$1:$R$1,0))/Population!$C2</f>
        <v>308.56664798479989</v>
      </c>
      <c r="D4" s="9">
        <f>INDEX('Data - Payroll'!$C$2:$T$53,MATCH($B4,'Data - Payroll'!$B$2:$B$53,0),MATCH($G$1,'Data - Payroll'!$C$1:$T$1,0))/Population!$C2</f>
        <v>194.30772906478305</v>
      </c>
      <c r="E4" s="39">
        <f>D4/C4*100</f>
        <v>62.971072970386203</v>
      </c>
      <c r="F4" s="16"/>
      <c r="G4" s="6"/>
      <c r="I4" s="6"/>
      <c r="J4" s="6"/>
      <c r="K4" s="6"/>
    </row>
    <row r="5" spans="1:11">
      <c r="A5" s="2" t="s">
        <v>52</v>
      </c>
      <c r="B5" s="2" t="s">
        <v>0</v>
      </c>
      <c r="C5" s="10">
        <f>1000*INDEX('Data - Total'!$C$2:$R$53,MATCH($B5,'Data - Total'!$B$2:$B$53,0),MATCH($G$1,'Data - Total'!$C$1:$R$1,0))/Population!$C3</f>
        <v>239.95409221909196</v>
      </c>
      <c r="D5" s="7">
        <f>INDEX('Data - Payroll'!$C$2:$T$53,MATCH($B5,'Data - Payroll'!$B$2:$B$53,0),MATCH($G$1,'Data - Payroll'!$C$1:$T$1,0))/Population!$C3</f>
        <v>131.66236981793816</v>
      </c>
      <c r="E5" s="40">
        <f>D5/C5*100</f>
        <v>54.869816388762729</v>
      </c>
      <c r="F5" s="16"/>
      <c r="G5" s="6"/>
      <c r="I5" s="6"/>
      <c r="J5" s="6"/>
      <c r="K5" s="6"/>
    </row>
    <row r="6" spans="1:11">
      <c r="A6" s="2" t="s">
        <v>53</v>
      </c>
      <c r="B6" s="2" t="s">
        <v>1</v>
      </c>
      <c r="C6" s="10">
        <f>1000*INDEX('Data - Total'!$C$2:$R$53,MATCH($B6,'Data - Total'!$B$2:$B$53,0),MATCH($G$1,'Data - Total'!$C$1:$R$1,0))/Population!$C4</f>
        <v>472.41824093363118</v>
      </c>
      <c r="D6" s="7">
        <f>INDEX('Data - Payroll'!$C$2:$T$53,MATCH($B6,'Data - Payroll'!$B$2:$B$53,0),MATCH($G$1,'Data - Payroll'!$C$1:$T$1,0))/Population!$C4</f>
        <v>204.14140703971242</v>
      </c>
      <c r="E6" s="40">
        <f t="shared" ref="E6:E55" si="0">D6/C6*100</f>
        <v>43.212007782822198</v>
      </c>
      <c r="F6" s="16"/>
      <c r="G6" s="6"/>
      <c r="I6" s="6"/>
      <c r="J6" s="6"/>
      <c r="K6" s="6"/>
    </row>
    <row r="7" spans="1:11">
      <c r="A7" s="2" t="s">
        <v>54</v>
      </c>
      <c r="B7" s="2" t="s">
        <v>2</v>
      </c>
      <c r="C7" s="10">
        <f>1000*INDEX('Data - Total'!$C$2:$R$53,MATCH($B7,'Data - Total'!$B$2:$B$53,0),MATCH($G$1,'Data - Total'!$C$1:$R$1,0))/Population!$C5</f>
        <v>314.41485632914981</v>
      </c>
      <c r="D7" s="7">
        <f>INDEX('Data - Payroll'!$C$2:$T$53,MATCH($B7,'Data - Payroll'!$B$2:$B$53,0),MATCH($G$1,'Data - Payroll'!$C$1:$T$1,0))/Population!$C5</f>
        <v>187.90726142256014</v>
      </c>
      <c r="E7" s="40">
        <f t="shared" si="0"/>
        <v>59.764116624898492</v>
      </c>
      <c r="F7" s="16"/>
      <c r="G7" s="6"/>
      <c r="I7" s="6"/>
      <c r="J7" s="6"/>
      <c r="K7" s="6"/>
    </row>
    <row r="8" spans="1:11">
      <c r="A8" s="2" t="s">
        <v>55</v>
      </c>
      <c r="B8" s="2" t="s">
        <v>3</v>
      </c>
      <c r="C8" s="10">
        <f>1000*INDEX('Data - Total'!$C$2:$R$53,MATCH($B8,'Data - Total'!$B$2:$B$53,0),MATCH($G$1,'Data - Total'!$C$1:$R$1,0))/Population!$C6</f>
        <v>198.98925168684096</v>
      </c>
      <c r="D8" s="7">
        <f>INDEX('Data - Payroll'!$C$2:$T$53,MATCH($B8,'Data - Payroll'!$B$2:$B$53,0),MATCH($G$1,'Data - Payroll'!$C$1:$T$1,0))/Population!$C6</f>
        <v>118.67473095310751</v>
      </c>
      <c r="E8" s="40">
        <f t="shared" si="0"/>
        <v>59.638764379028721</v>
      </c>
      <c r="F8" s="16"/>
      <c r="G8" s="6"/>
      <c r="I8" s="6"/>
      <c r="J8" s="6"/>
      <c r="K8" s="6"/>
    </row>
    <row r="9" spans="1:11">
      <c r="A9" s="2" t="s">
        <v>56</v>
      </c>
      <c r="B9" s="2" t="s">
        <v>4</v>
      </c>
      <c r="C9" s="10">
        <f>1000*INDEX('Data - Total'!$C$2:$R$53,MATCH($B9,'Data - Total'!$B$2:$B$53,0),MATCH($G$1,'Data - Total'!$C$1:$R$1,0))/Population!$C7</f>
        <v>391.2796437884989</v>
      </c>
      <c r="D9" s="7">
        <f>INDEX('Data - Payroll'!$C$2:$T$53,MATCH($B9,'Data - Payroll'!$B$2:$B$53,0),MATCH($G$1,'Data - Payroll'!$C$1:$T$1,0))/Population!$C7</f>
        <v>239.60174826956938</v>
      </c>
      <c r="E9" s="40">
        <f t="shared" si="0"/>
        <v>61.235423838987899</v>
      </c>
      <c r="F9" s="16"/>
      <c r="G9" s="6"/>
      <c r="I9" s="6"/>
      <c r="J9" s="6"/>
      <c r="K9" s="6"/>
    </row>
    <row r="10" spans="1:11">
      <c r="A10" s="2" t="s">
        <v>57</v>
      </c>
      <c r="B10" s="2" t="s">
        <v>5</v>
      </c>
      <c r="C10" s="10">
        <f>1000*INDEX('Data - Total'!$C$2:$R$53,MATCH($B10,'Data - Total'!$B$2:$B$53,0),MATCH($G$1,'Data - Total'!$C$1:$R$1,0))/Population!$C8</f>
        <v>307.21405995597979</v>
      </c>
      <c r="D10" s="7">
        <f>INDEX('Data - Payroll'!$C$2:$T$53,MATCH($B10,'Data - Payroll'!$B$2:$B$53,0),MATCH($G$1,'Data - Payroll'!$C$1:$T$1,0))/Population!$C8</f>
        <v>210.05908921320514</v>
      </c>
      <c r="E10" s="40">
        <f t="shared" si="0"/>
        <v>68.37548035506714</v>
      </c>
      <c r="F10" s="16"/>
      <c r="G10" s="6"/>
      <c r="I10" s="6"/>
      <c r="J10" s="6"/>
      <c r="K10" s="6"/>
    </row>
    <row r="11" spans="1:11">
      <c r="A11" s="2" t="s">
        <v>58</v>
      </c>
      <c r="B11" s="2" t="s">
        <v>6</v>
      </c>
      <c r="C11" s="10">
        <f>1000*INDEX('Data - Total'!$C$2:$R$53,MATCH($B11,'Data - Total'!$B$2:$B$53,0),MATCH($G$1,'Data - Total'!$C$1:$R$1,0))/Population!$C9</f>
        <v>310.9447518085268</v>
      </c>
      <c r="D11" s="7">
        <f>INDEX('Data - Payroll'!$C$2:$T$53,MATCH($B11,'Data - Payroll'!$B$2:$B$53,0),MATCH($G$1,'Data - Payroll'!$C$1:$T$1,0))/Population!$C9</f>
        <v>218.24107644138238</v>
      </c>
      <c r="E11" s="40">
        <f t="shared" si="0"/>
        <v>70.186447969306982</v>
      </c>
      <c r="F11" s="16"/>
      <c r="G11" s="6"/>
      <c r="I11" s="6"/>
      <c r="J11" s="6"/>
      <c r="K11" s="6"/>
    </row>
    <row r="12" spans="1:11">
      <c r="A12" s="2" t="s">
        <v>59</v>
      </c>
      <c r="B12" s="2" t="s">
        <v>7</v>
      </c>
      <c r="C12" s="10">
        <f>1000*INDEX('Data - Total'!$C$2:$R$53,MATCH($B12,'Data - Total'!$B$2:$B$53,0),MATCH($G$1,'Data - Total'!$C$1:$R$1,0))/Population!$C10</f>
        <v>332.08889703243932</v>
      </c>
      <c r="D12" s="7">
        <f>INDEX('Data - Payroll'!$C$2:$T$53,MATCH($B12,'Data - Payroll'!$B$2:$B$53,0),MATCH($G$1,'Data - Payroll'!$C$1:$T$1,0))/Population!$C10</f>
        <v>187.34445582360198</v>
      </c>
      <c r="E12" s="40">
        <f t="shared" si="0"/>
        <v>56.413947439291135</v>
      </c>
      <c r="F12" s="16"/>
      <c r="G12" s="6"/>
      <c r="I12" s="6"/>
      <c r="J12" s="6"/>
      <c r="K12" s="6"/>
    </row>
    <row r="13" spans="1:11">
      <c r="A13" s="2" t="s">
        <v>60</v>
      </c>
      <c r="B13" s="2" t="s">
        <v>8</v>
      </c>
      <c r="C13" s="10">
        <f>1000*INDEX('Data - Total'!$C$2:$R$53,MATCH($B13,'Data - Total'!$B$2:$B$53,0),MATCH($G$1,'Data - Total'!$C$1:$R$1,0))/Population!$C11</f>
        <v>887.75982615268333</v>
      </c>
      <c r="D13" s="7">
        <f>INDEX('Data - Payroll'!$C$2:$T$53,MATCH($B13,'Data - Payroll'!$B$2:$B$53,0),MATCH($G$1,'Data - Payroll'!$C$1:$T$1,0))/Population!$C11</f>
        <v>579.11642101284963</v>
      </c>
      <c r="E13" s="40">
        <f t="shared" si="0"/>
        <v>65.233456612086997</v>
      </c>
      <c r="F13" s="16"/>
      <c r="G13" s="6"/>
      <c r="I13" s="6"/>
      <c r="J13" s="6"/>
      <c r="K13" s="6"/>
    </row>
    <row r="14" spans="1:11">
      <c r="A14" s="2" t="s">
        <v>61</v>
      </c>
      <c r="B14" s="2" t="s">
        <v>9</v>
      </c>
      <c r="C14" s="10">
        <f>1000*INDEX('Data - Total'!$C$2:$R$53,MATCH($B14,'Data - Total'!$B$2:$B$53,0),MATCH($G$1,'Data - Total'!$C$1:$R$1,0))/Population!$C12</f>
        <v>378.08813388527983</v>
      </c>
      <c r="D14" s="7">
        <f>INDEX('Data - Payroll'!$C$2:$T$53,MATCH($B14,'Data - Payroll'!$B$2:$B$53,0),MATCH($G$1,'Data - Payroll'!$C$1:$T$1,0))/Population!$C12</f>
        <v>198.13844765791538</v>
      </c>
      <c r="E14" s="40">
        <f t="shared" si="0"/>
        <v>52.40535999419513</v>
      </c>
      <c r="F14" s="16"/>
      <c r="G14" s="6"/>
      <c r="I14" s="6"/>
      <c r="J14" s="6"/>
      <c r="K14" s="6"/>
    </row>
    <row r="15" spans="1:11">
      <c r="A15" s="2" t="s">
        <v>62</v>
      </c>
      <c r="B15" s="2" t="s">
        <v>10</v>
      </c>
      <c r="C15" s="10">
        <f>1000*INDEX('Data - Total'!$C$2:$R$53,MATCH($B15,'Data - Total'!$B$2:$B$53,0),MATCH($G$1,'Data - Total'!$C$1:$R$1,0))/Population!$C13</f>
        <v>239.84010484927916</v>
      </c>
      <c r="D15" s="7">
        <f>INDEX('Data - Payroll'!$C$2:$T$53,MATCH($B15,'Data - Payroll'!$B$2:$B$53,0),MATCH($G$1,'Data - Payroll'!$C$1:$T$1,0))/Population!$C13</f>
        <v>120.60339590684545</v>
      </c>
      <c r="E15" s="40">
        <f t="shared" si="0"/>
        <v>50.284916270627591</v>
      </c>
      <c r="F15" s="16"/>
      <c r="G15" s="6"/>
      <c r="I15" s="6"/>
      <c r="J15" s="6"/>
      <c r="K15" s="6"/>
    </row>
    <row r="16" spans="1:11">
      <c r="A16" s="2" t="s">
        <v>63</v>
      </c>
      <c r="B16" s="2" t="s">
        <v>11</v>
      </c>
      <c r="C16" s="10">
        <f>1000*INDEX('Data - Total'!$C$2:$R$53,MATCH($B16,'Data - Total'!$B$2:$B$53,0),MATCH($G$1,'Data - Total'!$C$1:$R$1,0))/Population!$C14</f>
        <v>278.97794748005049</v>
      </c>
      <c r="D16" s="7">
        <f>INDEX('Data - Payroll'!$C$2:$T$53,MATCH($B16,'Data - Payroll'!$B$2:$B$53,0),MATCH($G$1,'Data - Payroll'!$C$1:$T$1,0))/Population!$C14</f>
        <v>205.72170773841407</v>
      </c>
      <c r="E16" s="40">
        <f t="shared" si="0"/>
        <v>73.741207717905752</v>
      </c>
      <c r="F16" s="16"/>
      <c r="G16" s="6"/>
      <c r="I16" s="6"/>
      <c r="J16" s="6"/>
      <c r="K16" s="6"/>
    </row>
    <row r="17" spans="1:11">
      <c r="A17" s="2" t="s">
        <v>64</v>
      </c>
      <c r="B17" s="2" t="s">
        <v>12</v>
      </c>
      <c r="C17" s="10">
        <f>1000*INDEX('Data - Total'!$C$2:$R$53,MATCH($B17,'Data - Total'!$B$2:$B$53,0),MATCH($G$1,'Data - Total'!$C$1:$R$1,0))/Population!$C15</f>
        <v>250.81944609830848</v>
      </c>
      <c r="D17" s="7">
        <f>INDEX('Data - Payroll'!$C$2:$T$53,MATCH($B17,'Data - Payroll'!$B$2:$B$53,0),MATCH($G$1,'Data - Payroll'!$C$1:$T$1,0))/Population!$C15</f>
        <v>129.33342776026421</v>
      </c>
      <c r="E17" s="40">
        <f t="shared" si="0"/>
        <v>51.56435426843742</v>
      </c>
      <c r="F17" s="16"/>
      <c r="G17" s="6"/>
      <c r="I17" s="6"/>
      <c r="J17" s="6"/>
      <c r="K17" s="6"/>
    </row>
    <row r="18" spans="1:11">
      <c r="A18" s="2" t="s">
        <v>65</v>
      </c>
      <c r="B18" s="2" t="s">
        <v>13</v>
      </c>
      <c r="C18" s="10">
        <f>1000*INDEX('Data - Total'!$C$2:$R$53,MATCH($B18,'Data - Total'!$B$2:$B$53,0),MATCH($G$1,'Data - Total'!$C$1:$R$1,0))/Population!$C16</f>
        <v>357.7024060486433</v>
      </c>
      <c r="D18" s="7">
        <f>INDEX('Data - Payroll'!$C$2:$T$53,MATCH($B18,'Data - Payroll'!$B$2:$B$53,0),MATCH($G$1,'Data - Payroll'!$C$1:$T$1,0))/Population!$C16</f>
        <v>276.68280455372684</v>
      </c>
      <c r="E18" s="40">
        <f t="shared" si="0"/>
        <v>77.349998175886256</v>
      </c>
      <c r="F18" s="16"/>
      <c r="G18" s="6"/>
      <c r="I18" s="6"/>
      <c r="J18" s="6"/>
      <c r="K18" s="6"/>
    </row>
    <row r="19" spans="1:11">
      <c r="A19" s="2" t="s">
        <v>66</v>
      </c>
      <c r="B19" s="2" t="s">
        <v>14</v>
      </c>
      <c r="C19" s="10">
        <f>1000*INDEX('Data - Total'!$C$2:$R$53,MATCH($B19,'Data - Total'!$B$2:$B$53,0),MATCH($G$1,'Data - Total'!$C$1:$R$1,0))/Population!$C17</f>
        <v>176.59436933739923</v>
      </c>
      <c r="D19" s="7">
        <f>INDEX('Data - Payroll'!$C$2:$T$53,MATCH($B19,'Data - Payroll'!$B$2:$B$53,0),MATCH($G$1,'Data - Payroll'!$C$1:$T$1,0))/Population!$C17</f>
        <v>113.73604571196421</v>
      </c>
      <c r="E19" s="40">
        <f t="shared" si="0"/>
        <v>64.405250370503822</v>
      </c>
      <c r="F19" s="16"/>
      <c r="G19" s="6"/>
      <c r="I19" s="6"/>
      <c r="J19" s="6"/>
      <c r="K19" s="6"/>
    </row>
    <row r="20" spans="1:11">
      <c r="A20" s="2" t="s">
        <v>67</v>
      </c>
      <c r="B20" s="2" t="s">
        <v>15</v>
      </c>
      <c r="C20" s="10">
        <f>1000*INDEX('Data - Total'!$C$2:$R$53,MATCH($B20,'Data - Total'!$B$2:$B$53,0),MATCH($G$1,'Data - Total'!$C$1:$R$1,0))/Population!$C18</f>
        <v>223.91923106307513</v>
      </c>
      <c r="D20" s="7">
        <f>INDEX('Data - Payroll'!$C$2:$T$53,MATCH($B20,'Data - Payroll'!$B$2:$B$53,0),MATCH($G$1,'Data - Payroll'!$C$1:$T$1,0))/Population!$C18</f>
        <v>129.58037669846729</v>
      </c>
      <c r="E20" s="40">
        <f t="shared" si="0"/>
        <v>57.869248694394713</v>
      </c>
      <c r="F20" s="16"/>
      <c r="G20" s="6"/>
      <c r="I20" s="6"/>
      <c r="J20" s="6"/>
      <c r="K20" s="6"/>
    </row>
    <row r="21" spans="1:11">
      <c r="A21" s="2" t="s">
        <v>68</v>
      </c>
      <c r="B21" s="2" t="s">
        <v>16</v>
      </c>
      <c r="C21" s="10">
        <f>1000*INDEX('Data - Total'!$C$2:$R$53,MATCH($B21,'Data - Total'!$B$2:$B$53,0),MATCH($G$1,'Data - Total'!$C$1:$R$1,0))/Population!$C19</f>
        <v>255.88970902637107</v>
      </c>
      <c r="D21" s="7">
        <f>INDEX('Data - Payroll'!$C$2:$T$53,MATCH($B21,'Data - Payroll'!$B$2:$B$53,0),MATCH($G$1,'Data - Payroll'!$C$1:$T$1,0))/Population!$C19</f>
        <v>152.25312425718113</v>
      </c>
      <c r="E21" s="40">
        <f t="shared" si="0"/>
        <v>59.499510486953767</v>
      </c>
      <c r="F21" s="16"/>
      <c r="G21" s="6"/>
      <c r="I21" s="6"/>
      <c r="J21" s="6"/>
      <c r="K21" s="6"/>
    </row>
    <row r="22" spans="1:11">
      <c r="A22" s="2" t="s">
        <v>69</v>
      </c>
      <c r="B22" s="2" t="s">
        <v>17</v>
      </c>
      <c r="C22" s="10">
        <f>1000*INDEX('Data - Total'!$C$2:$R$53,MATCH($B22,'Data - Total'!$B$2:$B$53,0),MATCH($G$1,'Data - Total'!$C$1:$R$1,0))/Population!$C20</f>
        <v>155.03397426465136</v>
      </c>
      <c r="D22" s="7">
        <f>INDEX('Data - Payroll'!$C$2:$T$53,MATCH($B22,'Data - Payroll'!$B$2:$B$53,0),MATCH($G$1,'Data - Payroll'!$C$1:$T$1,0))/Population!$C20</f>
        <v>109.57521960366969</v>
      </c>
      <c r="E22" s="40">
        <f t="shared" si="0"/>
        <v>70.678198197137661</v>
      </c>
      <c r="F22" s="16"/>
      <c r="G22" s="6"/>
      <c r="I22" s="6"/>
      <c r="J22" s="6"/>
      <c r="K22" s="6"/>
    </row>
    <row r="23" spans="1:11">
      <c r="A23" s="2" t="s">
        <v>70</v>
      </c>
      <c r="B23" s="2" t="s">
        <v>18</v>
      </c>
      <c r="C23" s="10">
        <f>1000*INDEX('Data - Total'!$C$2:$R$53,MATCH($B23,'Data - Total'!$B$2:$B$53,0),MATCH($G$1,'Data - Total'!$C$1:$R$1,0))/Population!$C21</f>
        <v>337.07628480540939</v>
      </c>
      <c r="D23" s="7">
        <f>INDEX('Data - Payroll'!$C$2:$T$53,MATCH($B23,'Data - Payroll'!$B$2:$B$53,0),MATCH($G$1,'Data - Payroll'!$C$1:$T$1,0))/Population!$C21</f>
        <v>172.98258578544215</v>
      </c>
      <c r="E23" s="40">
        <f t="shared" si="0"/>
        <v>51.318527461907678</v>
      </c>
      <c r="F23" s="16"/>
      <c r="G23" s="6"/>
      <c r="I23" s="6"/>
      <c r="J23" s="6"/>
      <c r="K23" s="6"/>
    </row>
    <row r="24" spans="1:11">
      <c r="A24" s="2" t="s">
        <v>71</v>
      </c>
      <c r="B24" s="2" t="s">
        <v>19</v>
      </c>
      <c r="C24" s="10">
        <f>1000*INDEX('Data - Total'!$C$2:$R$53,MATCH($B24,'Data - Total'!$B$2:$B$53,0),MATCH($G$1,'Data - Total'!$C$1:$R$1,0))/Population!$C22</f>
        <v>185.06433878873273</v>
      </c>
      <c r="D24" s="7">
        <f>INDEX('Data - Payroll'!$C$2:$T$53,MATCH($B24,'Data - Payroll'!$B$2:$B$53,0),MATCH($G$1,'Data - Payroll'!$C$1:$T$1,0))/Population!$C22</f>
        <v>118.94003576718812</v>
      </c>
      <c r="E24" s="40">
        <f t="shared" si="0"/>
        <v>64.269559735638026</v>
      </c>
      <c r="F24" s="16"/>
      <c r="G24" s="6"/>
      <c r="I24" s="6"/>
      <c r="J24" s="6"/>
      <c r="K24" s="6"/>
    </row>
    <row r="25" spans="1:11">
      <c r="A25" s="2" t="s">
        <v>72</v>
      </c>
      <c r="B25" s="2" t="s">
        <v>20</v>
      </c>
      <c r="C25" s="10">
        <f>1000*INDEX('Data - Total'!$C$2:$R$53,MATCH($B25,'Data - Total'!$B$2:$B$53,0),MATCH($G$1,'Data - Total'!$C$1:$R$1,0))/Population!$C23</f>
        <v>360.3953210375268</v>
      </c>
      <c r="D25" s="7">
        <f>INDEX('Data - Payroll'!$C$2:$T$53,MATCH($B25,'Data - Payroll'!$B$2:$B$53,0),MATCH($G$1,'Data - Payroll'!$C$1:$T$1,0))/Population!$C23</f>
        <v>213.11823122875975</v>
      </c>
      <c r="E25" s="40">
        <f t="shared" si="0"/>
        <v>59.134572173474041</v>
      </c>
      <c r="F25" s="16"/>
      <c r="G25" s="6"/>
      <c r="I25" s="6"/>
      <c r="J25" s="6"/>
      <c r="K25" s="6"/>
    </row>
    <row r="26" spans="1:11">
      <c r="A26" s="2" t="s">
        <v>73</v>
      </c>
      <c r="B26" s="2" t="s">
        <v>21</v>
      </c>
      <c r="C26" s="10">
        <f>1000*INDEX('Data - Total'!$C$2:$R$53,MATCH($B26,'Data - Total'!$B$2:$B$53,0),MATCH($G$1,'Data - Total'!$C$1:$R$1,0))/Population!$C24</f>
        <v>320.98150358129692</v>
      </c>
      <c r="D26" s="7">
        <f>INDEX('Data - Payroll'!$C$2:$T$53,MATCH($B26,'Data - Payroll'!$B$2:$B$53,0),MATCH($G$1,'Data - Payroll'!$C$1:$T$1,0))/Population!$C24</f>
        <v>291.70386198323303</v>
      </c>
      <c r="E26" s="40">
        <f t="shared" si="0"/>
        <v>90.878713797709977</v>
      </c>
      <c r="F26" s="16"/>
      <c r="G26" s="6"/>
      <c r="I26" s="6"/>
      <c r="J26" s="6"/>
      <c r="K26" s="6"/>
    </row>
    <row r="27" spans="1:11">
      <c r="A27" s="2" t="s">
        <v>74</v>
      </c>
      <c r="B27" s="2" t="s">
        <v>22</v>
      </c>
      <c r="C27" s="10">
        <f>1000*INDEX('Data - Total'!$C$2:$R$53,MATCH($B27,'Data - Total'!$B$2:$B$53,0),MATCH($G$1,'Data - Total'!$C$1:$R$1,0))/Population!$C25</f>
        <v>236.77398619149983</v>
      </c>
      <c r="D27" s="7">
        <f>INDEX('Data - Payroll'!$C$2:$T$53,MATCH($B27,'Data - Payroll'!$B$2:$B$53,0),MATCH($G$1,'Data - Payroll'!$C$1:$T$1,0))/Population!$C25</f>
        <v>138.0967469082016</v>
      </c>
      <c r="E27" s="40">
        <f t="shared" si="0"/>
        <v>58.324290235376907</v>
      </c>
      <c r="F27" s="16"/>
      <c r="G27" s="6"/>
      <c r="I27" s="6"/>
      <c r="J27" s="6"/>
      <c r="K27" s="6"/>
    </row>
    <row r="28" spans="1:11">
      <c r="A28" s="2" t="s">
        <v>75</v>
      </c>
      <c r="B28" s="2" t="s">
        <v>23</v>
      </c>
      <c r="C28" s="10">
        <f>1000*INDEX('Data - Total'!$C$2:$R$53,MATCH($B28,'Data - Total'!$B$2:$B$53,0),MATCH($G$1,'Data - Total'!$C$1:$R$1,0))/Population!$C26</f>
        <v>304.0050254478345</v>
      </c>
      <c r="D28" s="7">
        <f>INDEX('Data - Payroll'!$C$2:$T$53,MATCH($B28,'Data - Payroll'!$B$2:$B$53,0),MATCH($G$1,'Data - Payroll'!$C$1:$T$1,0))/Population!$C26</f>
        <v>148.22304662199394</v>
      </c>
      <c r="E28" s="40">
        <f t="shared" si="0"/>
        <v>48.756775123583665</v>
      </c>
      <c r="F28" s="16"/>
      <c r="G28" s="6"/>
      <c r="I28" s="6"/>
      <c r="J28" s="6"/>
      <c r="K28" s="6"/>
    </row>
    <row r="29" spans="1:11">
      <c r="A29" s="2" t="s">
        <v>76</v>
      </c>
      <c r="B29" s="2" t="s">
        <v>24</v>
      </c>
      <c r="C29" s="10">
        <f>1000*INDEX('Data - Total'!$C$2:$R$53,MATCH($B29,'Data - Total'!$B$2:$B$53,0),MATCH($G$1,'Data - Total'!$C$1:$R$1,0))/Population!$C27</f>
        <v>221.66263637602697</v>
      </c>
      <c r="D29" s="7">
        <f>INDEX('Data - Payroll'!$C$2:$T$53,MATCH($B29,'Data - Payroll'!$B$2:$B$53,0),MATCH($G$1,'Data - Payroll'!$C$1:$T$1,0))/Population!$C27</f>
        <v>114.47628692186595</v>
      </c>
      <c r="E29" s="40">
        <f t="shared" si="0"/>
        <v>51.644376694892848</v>
      </c>
      <c r="F29" s="16"/>
      <c r="G29" s="6"/>
      <c r="I29" s="6"/>
      <c r="J29" s="6"/>
      <c r="K29" s="6"/>
    </row>
    <row r="30" spans="1:11">
      <c r="A30" s="2" t="s">
        <v>77</v>
      </c>
      <c r="B30" s="2" t="s">
        <v>25</v>
      </c>
      <c r="C30" s="10">
        <f>1000*INDEX('Data - Total'!$C$2:$R$53,MATCH($B30,'Data - Total'!$B$2:$B$53,0),MATCH($G$1,'Data - Total'!$C$1:$R$1,0))/Population!$C28</f>
        <v>280.7933771055657</v>
      </c>
      <c r="D30" s="7">
        <f>INDEX('Data - Payroll'!$C$2:$T$53,MATCH($B30,'Data - Payroll'!$B$2:$B$53,0),MATCH($G$1,'Data - Payroll'!$C$1:$T$1,0))/Population!$C28</f>
        <v>145.02261122759253</v>
      </c>
      <c r="E30" s="40">
        <f t="shared" si="0"/>
        <v>51.647447216346045</v>
      </c>
      <c r="F30" s="16"/>
      <c r="G30" s="6"/>
      <c r="I30" s="6"/>
      <c r="J30" s="6"/>
      <c r="K30" s="6"/>
    </row>
    <row r="31" spans="1:11">
      <c r="A31" s="2" t="s">
        <v>78</v>
      </c>
      <c r="B31" s="2" t="s">
        <v>26</v>
      </c>
      <c r="C31" s="10">
        <f>1000*INDEX('Data - Total'!$C$2:$R$53,MATCH($B31,'Data - Total'!$B$2:$B$53,0),MATCH($G$1,'Data - Total'!$C$1:$R$1,0))/Population!$C29</f>
        <v>273.92870609045497</v>
      </c>
      <c r="D31" s="7">
        <f>INDEX('Data - Payroll'!$C$2:$T$53,MATCH($B31,'Data - Payroll'!$B$2:$B$53,0),MATCH($G$1,'Data - Payroll'!$C$1:$T$1,0))/Population!$C29</f>
        <v>132.17111254592538</v>
      </c>
      <c r="E31" s="40">
        <f t="shared" si="0"/>
        <v>48.250186857846394</v>
      </c>
      <c r="F31" s="16"/>
      <c r="G31" s="6"/>
      <c r="I31" s="6"/>
      <c r="J31" s="6"/>
      <c r="K31" s="6"/>
    </row>
    <row r="32" spans="1:11">
      <c r="A32" s="2" t="s">
        <v>79</v>
      </c>
      <c r="B32" s="2" t="s">
        <v>27</v>
      </c>
      <c r="C32" s="10">
        <f>1000*INDEX('Data - Total'!$C$2:$R$53,MATCH($B32,'Data - Total'!$B$2:$B$53,0),MATCH($G$1,'Data - Total'!$C$1:$R$1,0))/Population!$C30</f>
        <v>217.97080766397178</v>
      </c>
      <c r="D32" s="7">
        <f>INDEX('Data - Payroll'!$C$2:$T$53,MATCH($B32,'Data - Payroll'!$B$2:$B$53,0),MATCH($G$1,'Data - Payroll'!$C$1:$T$1,0))/Population!$C30</f>
        <v>150.81992167015991</v>
      </c>
      <c r="E32" s="40">
        <f t="shared" si="0"/>
        <v>69.192715890041086</v>
      </c>
      <c r="F32" s="16"/>
      <c r="G32" s="6"/>
      <c r="I32" s="6"/>
      <c r="J32" s="6"/>
      <c r="K32" s="6"/>
    </row>
    <row r="33" spans="1:11">
      <c r="A33" s="2" t="s">
        <v>80</v>
      </c>
      <c r="B33" s="2" t="s">
        <v>28</v>
      </c>
      <c r="C33" s="10">
        <f>1000*INDEX('Data - Total'!$C$2:$R$53,MATCH($B33,'Data - Total'!$B$2:$B$53,0),MATCH($G$1,'Data - Total'!$C$1:$R$1,0))/Population!$C31</f>
        <v>398.85019299554125</v>
      </c>
      <c r="D33" s="7">
        <f>INDEX('Data - Payroll'!$C$2:$T$53,MATCH($B33,'Data - Payroll'!$B$2:$B$53,0),MATCH($G$1,'Data - Payroll'!$C$1:$T$1,0))/Population!$C31</f>
        <v>223.61382599369566</v>
      </c>
      <c r="E33" s="40">
        <f t="shared" si="0"/>
        <v>56.064615216619792</v>
      </c>
      <c r="F33" s="16"/>
      <c r="G33" s="6"/>
      <c r="I33" s="6"/>
      <c r="J33" s="6"/>
      <c r="K33" s="6"/>
    </row>
    <row r="34" spans="1:11">
      <c r="A34" s="2" t="s">
        <v>81</v>
      </c>
      <c r="B34" s="2" t="s">
        <v>29</v>
      </c>
      <c r="C34" s="10">
        <f>1000*INDEX('Data - Total'!$C$2:$R$53,MATCH($B34,'Data - Total'!$B$2:$B$53,0),MATCH($G$1,'Data - Total'!$C$1:$R$1,0))/Population!$C32</f>
        <v>266.53129462944366</v>
      </c>
      <c r="D34" s="7">
        <f>INDEX('Data - Payroll'!$C$2:$T$53,MATCH($B34,'Data - Payroll'!$B$2:$B$53,0),MATCH($G$1,'Data - Payroll'!$C$1:$T$1,0))/Population!$C32</f>
        <v>175.06728313165019</v>
      </c>
      <c r="E34" s="40">
        <f t="shared" si="0"/>
        <v>65.683575122030163</v>
      </c>
      <c r="F34" s="16"/>
      <c r="G34" s="6"/>
      <c r="I34" s="6"/>
      <c r="J34" s="6"/>
      <c r="K34" s="6"/>
    </row>
    <row r="35" spans="1:11">
      <c r="A35" s="2" t="s">
        <v>82</v>
      </c>
      <c r="B35" s="2" t="s">
        <v>30</v>
      </c>
      <c r="C35" s="10">
        <f>1000*INDEX('Data - Total'!$C$2:$R$53,MATCH($B35,'Data - Total'!$B$2:$B$53,0),MATCH($G$1,'Data - Total'!$C$1:$R$1,0))/Population!$C33</f>
        <v>374.34936908517352</v>
      </c>
      <c r="D35" s="7">
        <f>INDEX('Data - Payroll'!$C$2:$T$53,MATCH($B35,'Data - Payroll'!$B$2:$B$53,0),MATCH($G$1,'Data - Payroll'!$C$1:$T$1,0))/Population!$C33</f>
        <v>326.71878548895899</v>
      </c>
      <c r="E35" s="40">
        <f t="shared" si="0"/>
        <v>87.276435455838197</v>
      </c>
      <c r="F35" s="16"/>
      <c r="G35" s="6"/>
      <c r="I35" s="6"/>
      <c r="J35" s="6"/>
      <c r="K35" s="6"/>
    </row>
    <row r="36" spans="1:11">
      <c r="A36" s="2" t="s">
        <v>83</v>
      </c>
      <c r="B36" s="2" t="s">
        <v>31</v>
      </c>
      <c r="C36" s="10">
        <f>1000*INDEX('Data - Total'!$C$2:$R$53,MATCH($B36,'Data - Total'!$B$2:$B$53,0),MATCH($G$1,'Data - Total'!$C$1:$R$1,0))/Population!$C34</f>
        <v>310.68591773745868</v>
      </c>
      <c r="D36" s="7">
        <f>INDEX('Data - Payroll'!$C$2:$T$53,MATCH($B36,'Data - Payroll'!$B$2:$B$53,0),MATCH($G$1,'Data - Payroll'!$C$1:$T$1,0))/Population!$C34</f>
        <v>160.5451670685035</v>
      </c>
      <c r="E36" s="40">
        <f t="shared" si="0"/>
        <v>51.674426777260699</v>
      </c>
      <c r="F36" s="16"/>
      <c r="G36" s="6"/>
      <c r="I36" s="6"/>
      <c r="J36" s="6"/>
      <c r="K36" s="6"/>
    </row>
    <row r="37" spans="1:11">
      <c r="A37" s="2" t="s">
        <v>84</v>
      </c>
      <c r="B37" s="2" t="s">
        <v>32</v>
      </c>
      <c r="C37" s="10">
        <f>1000*INDEX('Data - Total'!$C$2:$R$53,MATCH($B37,'Data - Total'!$B$2:$B$53,0),MATCH($G$1,'Data - Total'!$C$1:$R$1,0))/Population!$C35</f>
        <v>473.50388684938241</v>
      </c>
      <c r="D37" s="7">
        <f>INDEX('Data - Payroll'!$C$2:$T$53,MATCH($B37,'Data - Payroll'!$B$2:$B$53,0),MATCH($G$1,'Data - Payroll'!$C$1:$T$1,0))/Population!$C35</f>
        <v>374.31902704830998</v>
      </c>
      <c r="E37" s="40">
        <f t="shared" si="0"/>
        <v>79.052999868484235</v>
      </c>
      <c r="F37" s="16"/>
      <c r="G37" s="6"/>
      <c r="I37" s="6"/>
      <c r="J37" s="6"/>
      <c r="K37" s="6"/>
    </row>
    <row r="38" spans="1:11">
      <c r="A38" s="2" t="s">
        <v>85</v>
      </c>
      <c r="B38" s="2" t="s">
        <v>33</v>
      </c>
      <c r="C38" s="10">
        <f>1000*INDEX('Data - Total'!$C$2:$R$53,MATCH($B38,'Data - Total'!$B$2:$B$53,0),MATCH($G$1,'Data - Total'!$C$1:$R$1,0))/Population!$C36</f>
        <v>292.57335291579011</v>
      </c>
      <c r="D38" s="7">
        <f>INDEX('Data - Payroll'!$C$2:$T$53,MATCH($B38,'Data - Payroll'!$B$2:$B$53,0),MATCH($G$1,'Data - Payroll'!$C$1:$T$1,0))/Population!$C36</f>
        <v>135.9433079874081</v>
      </c>
      <c r="E38" s="40">
        <f t="shared" si="0"/>
        <v>46.464692232766659</v>
      </c>
      <c r="F38" s="16"/>
      <c r="G38" s="6"/>
      <c r="I38" s="6"/>
      <c r="J38" s="6"/>
      <c r="K38" s="6"/>
    </row>
    <row r="39" spans="1:11">
      <c r="A39" s="2" t="s">
        <v>86</v>
      </c>
      <c r="B39" s="2" t="s">
        <v>34</v>
      </c>
      <c r="C39" s="10">
        <f>1000*INDEX('Data - Total'!$C$2:$R$53,MATCH($B39,'Data - Total'!$B$2:$B$53,0),MATCH($G$1,'Data - Total'!$C$1:$R$1,0))/Population!$C37</f>
        <v>245.68586514275941</v>
      </c>
      <c r="D39" s="7">
        <f>INDEX('Data - Payroll'!$C$2:$T$53,MATCH($B39,'Data - Payroll'!$B$2:$B$53,0),MATCH($G$1,'Data - Payroll'!$C$1:$T$1,0))/Population!$C37</f>
        <v>113.88525947513557</v>
      </c>
      <c r="E39" s="40">
        <f t="shared" si="0"/>
        <v>46.354013654371549</v>
      </c>
      <c r="F39" s="16"/>
      <c r="G39" s="6"/>
      <c r="I39" s="6"/>
      <c r="J39" s="6"/>
      <c r="K39" s="6"/>
    </row>
    <row r="40" spans="1:11">
      <c r="A40" s="2" t="s">
        <v>87</v>
      </c>
      <c r="B40" s="2" t="s">
        <v>35</v>
      </c>
      <c r="C40" s="10">
        <f>1000*INDEX('Data - Total'!$C$2:$R$53,MATCH($B40,'Data - Total'!$B$2:$B$53,0),MATCH($G$1,'Data - Total'!$C$1:$R$1,0))/Population!$C38</f>
        <v>279.32695466786532</v>
      </c>
      <c r="D40" s="7">
        <f>INDEX('Data - Payroll'!$C$2:$T$53,MATCH($B40,'Data - Payroll'!$B$2:$B$53,0),MATCH($G$1,'Data - Payroll'!$C$1:$T$1,0))/Population!$C38</f>
        <v>164.3056866299867</v>
      </c>
      <c r="E40" s="40">
        <f t="shared" si="0"/>
        <v>58.821994757131456</v>
      </c>
      <c r="F40" s="16"/>
      <c r="G40" s="6"/>
      <c r="I40" s="6"/>
      <c r="J40" s="6"/>
      <c r="K40" s="6"/>
    </row>
    <row r="41" spans="1:11">
      <c r="A41" s="2" t="s">
        <v>88</v>
      </c>
      <c r="B41" s="2" t="s">
        <v>36</v>
      </c>
      <c r="C41" s="10">
        <f>1000*INDEX('Data - Total'!$C$2:$R$53,MATCH($B41,'Data - Total'!$B$2:$B$53,0),MATCH($G$1,'Data - Total'!$C$1:$R$1,0))/Population!$C39</f>
        <v>236.41159332355093</v>
      </c>
      <c r="D41" s="7">
        <f>INDEX('Data - Payroll'!$C$2:$T$53,MATCH($B41,'Data - Payroll'!$B$2:$B$53,0),MATCH($G$1,'Data - Payroll'!$C$1:$T$1,0))/Population!$C39</f>
        <v>139.58731892800191</v>
      </c>
      <c r="E41" s="40">
        <f t="shared" si="0"/>
        <v>59.044193630962873</v>
      </c>
      <c r="F41" s="16"/>
      <c r="G41" s="6"/>
      <c r="I41" s="6"/>
      <c r="J41" s="6"/>
      <c r="K41" s="6"/>
    </row>
    <row r="42" spans="1:11">
      <c r="A42" s="2" t="s">
        <v>89</v>
      </c>
      <c r="B42" s="2" t="s">
        <v>37</v>
      </c>
      <c r="C42" s="10">
        <f>1000*INDEX('Data - Total'!$C$2:$R$53,MATCH($B42,'Data - Total'!$B$2:$B$53,0),MATCH($G$1,'Data - Total'!$C$1:$R$1,0))/Population!$C40</f>
        <v>294.91797745085267</v>
      </c>
      <c r="D42" s="7">
        <f>INDEX('Data - Payroll'!$C$2:$T$53,MATCH($B42,'Data - Payroll'!$B$2:$B$53,0),MATCH($G$1,'Data - Payroll'!$C$1:$T$1,0))/Population!$C40</f>
        <v>157.38284816107179</v>
      </c>
      <c r="E42" s="40">
        <f t="shared" si="0"/>
        <v>53.364955748517986</v>
      </c>
      <c r="F42" s="16"/>
      <c r="G42" s="6"/>
      <c r="I42" s="6"/>
      <c r="J42" s="6"/>
      <c r="K42" s="6"/>
    </row>
    <row r="43" spans="1:11">
      <c r="A43" s="2" t="s">
        <v>90</v>
      </c>
      <c r="B43" s="2" t="s">
        <v>38</v>
      </c>
      <c r="C43" s="10">
        <f>1000*INDEX('Data - Total'!$C$2:$R$53,MATCH($B43,'Data - Total'!$B$2:$B$53,0),MATCH($G$1,'Data - Total'!$C$1:$R$1,0))/Population!$C41</f>
        <v>254.07674821455183</v>
      </c>
      <c r="D43" s="7">
        <f>INDEX('Data - Payroll'!$C$2:$T$53,MATCH($B43,'Data - Payroll'!$B$2:$B$53,0),MATCH($G$1,'Data - Payroll'!$C$1:$T$1,0))/Population!$C41</f>
        <v>183.24841725278449</v>
      </c>
      <c r="E43" s="40">
        <f t="shared" si="0"/>
        <v>72.123253521035593</v>
      </c>
      <c r="F43" s="16"/>
      <c r="G43" s="6"/>
      <c r="I43" s="6"/>
      <c r="J43" s="6"/>
      <c r="K43" s="6"/>
    </row>
    <row r="44" spans="1:11">
      <c r="A44" s="2" t="s">
        <v>91</v>
      </c>
      <c r="B44" s="2" t="s">
        <v>39</v>
      </c>
      <c r="C44" s="10">
        <f>1000*INDEX('Data - Total'!$C$2:$R$53,MATCH($B44,'Data - Total'!$B$2:$B$53,0),MATCH($G$1,'Data - Total'!$C$1:$R$1,0))/Population!$C42</f>
        <v>336.51011697289761</v>
      </c>
      <c r="D44" s="7">
        <f>INDEX('Data - Payroll'!$C$2:$T$53,MATCH($B44,'Data - Payroll'!$B$2:$B$53,0),MATCH($G$1,'Data - Payroll'!$C$1:$T$1,0))/Population!$C42</f>
        <v>214.39728225399639</v>
      </c>
      <c r="E44" s="40">
        <f t="shared" si="0"/>
        <v>63.711987081584198</v>
      </c>
      <c r="F44" s="16"/>
      <c r="G44" s="6"/>
      <c r="I44" s="6"/>
      <c r="J44" s="6"/>
      <c r="K44" s="6"/>
    </row>
    <row r="45" spans="1:11">
      <c r="A45" s="2" t="s">
        <v>92</v>
      </c>
      <c r="B45" s="2" t="s">
        <v>40</v>
      </c>
      <c r="C45" s="10">
        <f>1000*INDEX('Data - Total'!$C$2:$R$53,MATCH($B45,'Data - Total'!$B$2:$B$53,0),MATCH($G$1,'Data - Total'!$C$1:$R$1,0))/Population!$C43</f>
        <v>224.70763586576183</v>
      </c>
      <c r="D45" s="7">
        <f>INDEX('Data - Payroll'!$C$2:$T$53,MATCH($B45,'Data - Payroll'!$B$2:$B$53,0),MATCH($G$1,'Data - Payroll'!$C$1:$T$1,0))/Population!$C43</f>
        <v>120.83676416125707</v>
      </c>
      <c r="E45" s="40">
        <f t="shared" si="0"/>
        <v>53.775103678917155</v>
      </c>
      <c r="F45" s="16"/>
      <c r="G45" s="6"/>
      <c r="I45" s="6"/>
      <c r="J45" s="6"/>
      <c r="K45" s="6"/>
    </row>
    <row r="46" spans="1:11">
      <c r="A46" s="2" t="s">
        <v>93</v>
      </c>
      <c r="B46" s="2" t="s">
        <v>41</v>
      </c>
      <c r="C46" s="10">
        <f>1000*INDEX('Data - Total'!$C$2:$R$53,MATCH($B46,'Data - Total'!$B$2:$B$53,0),MATCH($G$1,'Data - Total'!$C$1:$R$1,0))/Population!$C44</f>
        <v>203.10507798644466</v>
      </c>
      <c r="D46" s="7">
        <f>INDEX('Data - Payroll'!$C$2:$T$53,MATCH($B46,'Data - Payroll'!$B$2:$B$53,0),MATCH($G$1,'Data - Payroll'!$C$1:$T$1,0))/Population!$C44</f>
        <v>104.30032210750338</v>
      </c>
      <c r="E46" s="40">
        <f t="shared" si="0"/>
        <v>51.35288745191513</v>
      </c>
      <c r="F46" s="16"/>
      <c r="G46" s="6"/>
      <c r="I46" s="6"/>
      <c r="J46" s="6"/>
      <c r="K46" s="6"/>
    </row>
    <row r="47" spans="1:11">
      <c r="A47" s="2" t="s">
        <v>94</v>
      </c>
      <c r="B47" s="2" t="s">
        <v>42</v>
      </c>
      <c r="C47" s="10">
        <f>1000*INDEX('Data - Total'!$C$2:$R$53,MATCH($B47,'Data - Total'!$B$2:$B$53,0),MATCH($G$1,'Data - Total'!$C$1:$R$1,0))/Population!$C45</f>
        <v>257.72352950197956</v>
      </c>
      <c r="D47" s="7">
        <f>INDEX('Data - Payroll'!$C$2:$T$53,MATCH($B47,'Data - Payroll'!$B$2:$B$53,0),MATCH($G$1,'Data - Payroll'!$C$1:$T$1,0))/Population!$C45</f>
        <v>139.97835163931214</v>
      </c>
      <c r="E47" s="40">
        <f t="shared" si="0"/>
        <v>54.31337678395289</v>
      </c>
      <c r="F47" s="16"/>
      <c r="G47" s="6"/>
      <c r="I47" s="6"/>
      <c r="J47" s="6"/>
      <c r="K47" s="6"/>
    </row>
    <row r="48" spans="1:11">
      <c r="A48" s="2" t="s">
        <v>95</v>
      </c>
      <c r="B48" s="2" t="s">
        <v>43</v>
      </c>
      <c r="C48" s="10">
        <f>1000*INDEX('Data - Total'!$C$2:$R$53,MATCH($B48,'Data - Total'!$B$2:$B$53,0),MATCH($G$1,'Data - Total'!$C$1:$R$1,0))/Population!$C46</f>
        <v>247.77245497141112</v>
      </c>
      <c r="D48" s="7">
        <f>INDEX('Data - Payroll'!$C$2:$T$53,MATCH($B48,'Data - Payroll'!$B$2:$B$53,0),MATCH($G$1,'Data - Payroll'!$C$1:$T$1,0))/Population!$C46</f>
        <v>157.51358370765982</v>
      </c>
      <c r="E48" s="40">
        <f t="shared" si="0"/>
        <v>63.571870297622191</v>
      </c>
      <c r="F48" s="16"/>
      <c r="G48" s="6"/>
      <c r="I48" s="6"/>
      <c r="J48" s="6"/>
      <c r="K48" s="6"/>
    </row>
    <row r="49" spans="1:11">
      <c r="A49" s="2" t="s">
        <v>97</v>
      </c>
      <c r="B49" s="2" t="s">
        <v>45</v>
      </c>
      <c r="C49" s="10">
        <f>1000*INDEX('Data - Total'!$C$2:$R$53,MATCH($B49,'Data - Total'!$B$2:$B$53,0),MATCH($G$1,'Data - Total'!$C$1:$R$1,0))/Population!$C47</f>
        <v>232.35373848502064</v>
      </c>
      <c r="D49" s="7">
        <f>INDEX('Data - Payroll'!$C$2:$T$53,MATCH($B49,'Data - Payroll'!$B$2:$B$53,0),MATCH($G$1,'Data - Payroll'!$C$1:$T$1,0))/Population!$C47</f>
        <v>107.66074879675426</v>
      </c>
      <c r="E49" s="40">
        <f t="shared" si="0"/>
        <v>46.334846815341827</v>
      </c>
      <c r="F49" s="16"/>
      <c r="G49" s="6"/>
      <c r="I49" s="6"/>
      <c r="J49" s="6"/>
      <c r="K49" s="6"/>
    </row>
    <row r="50" spans="1:11">
      <c r="A50" s="2" t="s">
        <v>98</v>
      </c>
      <c r="B50" s="2" t="s">
        <v>46</v>
      </c>
      <c r="C50" s="10">
        <f>1000*INDEX('Data - Total'!$C$2:$R$53,MATCH($B50,'Data - Total'!$B$2:$B$53,0),MATCH($G$1,'Data - Total'!$C$1:$R$1,0))/Population!$C48</f>
        <v>282.78270924301034</v>
      </c>
      <c r="D50" s="7">
        <f>INDEX('Data - Payroll'!$C$2:$T$53,MATCH($B50,'Data - Payroll'!$B$2:$B$53,0),MATCH($G$1,'Data - Payroll'!$C$1:$T$1,0))/Population!$C48</f>
        <v>139.04445984750964</v>
      </c>
      <c r="E50" s="40">
        <f t="shared" si="0"/>
        <v>49.170071331349078</v>
      </c>
      <c r="F50" s="16"/>
      <c r="G50" s="6"/>
      <c r="I50" s="6"/>
      <c r="J50" s="6"/>
      <c r="K50" s="6"/>
    </row>
    <row r="51" spans="1:11">
      <c r="A51" s="2" t="s">
        <v>99</v>
      </c>
      <c r="B51" s="2" t="s">
        <v>47</v>
      </c>
      <c r="C51" s="10">
        <f>1000*INDEX('Data - Total'!$C$2:$R$53,MATCH($B51,'Data - Total'!$B$2:$B$53,0),MATCH($G$1,'Data - Total'!$C$1:$R$1,0))/Population!$C49</f>
        <v>254.27483168815178</v>
      </c>
      <c r="D51" s="7">
        <f>INDEX('Data - Payroll'!$C$2:$T$53,MATCH($B51,'Data - Payroll'!$B$2:$B$53,0),MATCH($G$1,'Data - Payroll'!$C$1:$T$1,0))/Population!$C49</f>
        <v>143.53130059699109</v>
      </c>
      <c r="E51" s="40">
        <f t="shared" si="0"/>
        <v>56.447309253564285</v>
      </c>
      <c r="F51" s="6"/>
      <c r="G51" s="6"/>
      <c r="I51" s="6"/>
      <c r="J51" s="6"/>
      <c r="K51" s="6"/>
    </row>
    <row r="52" spans="1:11">
      <c r="A52" s="2" t="s">
        <v>100</v>
      </c>
      <c r="B52" s="2" t="s">
        <v>48</v>
      </c>
      <c r="C52" s="10">
        <f>1000*INDEX('Data - Total'!$C$2:$R$53,MATCH($B52,'Data - Total'!$B$2:$B$53,0),MATCH($G$1,'Data - Total'!$C$1:$R$1,0))/Population!$C50</f>
        <v>235.8939000119629</v>
      </c>
      <c r="D52" s="7">
        <f>INDEX('Data - Payroll'!$C$2:$T$53,MATCH($B52,'Data - Payroll'!$B$2:$B$53,0),MATCH($G$1,'Data - Payroll'!$C$1:$T$1,0))/Population!$C50</f>
        <v>164.00340007177735</v>
      </c>
      <c r="E52" s="40">
        <f t="shared" si="0"/>
        <v>69.524222569324706</v>
      </c>
      <c r="F52" s="6"/>
      <c r="G52" s="6"/>
      <c r="I52" s="6"/>
      <c r="J52" s="6"/>
      <c r="K52" s="6"/>
    </row>
    <row r="53" spans="1:11">
      <c r="A53" s="2" t="s">
        <v>101</v>
      </c>
      <c r="B53" s="2" t="s">
        <v>49</v>
      </c>
      <c r="C53" s="10">
        <f>1000*INDEX('Data - Total'!$C$2:$R$53,MATCH($B53,'Data - Total'!$B$2:$B$53,0),MATCH($G$1,'Data - Total'!$C$1:$R$1,0))/Population!$C51</f>
        <v>196.27724419319372</v>
      </c>
      <c r="D53" s="7">
        <f>INDEX('Data - Payroll'!$C$2:$T$53,MATCH($B53,'Data - Payroll'!$B$2:$B$53,0),MATCH($G$1,'Data - Payroll'!$C$1:$T$1,0))/Population!$C51</f>
        <v>90.468835805168638</v>
      </c>
      <c r="E53" s="40">
        <f t="shared" si="0"/>
        <v>46.09237111364834</v>
      </c>
      <c r="F53" s="6"/>
      <c r="G53" s="6"/>
      <c r="I53" s="6"/>
      <c r="J53" s="6"/>
      <c r="K53" s="6"/>
    </row>
    <row r="54" spans="1:11">
      <c r="A54" s="2" t="s">
        <v>102</v>
      </c>
      <c r="B54" s="2" t="s">
        <v>50</v>
      </c>
      <c r="C54" s="10">
        <f>1000*INDEX('Data - Total'!$C$2:$R$53,MATCH($B54,'Data - Total'!$B$2:$B$53,0),MATCH($G$1,'Data - Total'!$C$1:$R$1,0))/Population!$C52</f>
        <v>310.78878748370272</v>
      </c>
      <c r="D54" s="7">
        <f>INDEX('Data - Payroll'!$C$2:$T$53,MATCH($B54,'Data - Payroll'!$B$2:$B$53,0),MATCH($G$1,'Data - Payroll'!$C$1:$T$1,0))/Population!$C52</f>
        <v>167.4368357948662</v>
      </c>
      <c r="E54" s="40">
        <f t="shared" si="0"/>
        <v>53.874799393670635</v>
      </c>
      <c r="F54" s="6"/>
      <c r="G54" s="6"/>
      <c r="I54" s="6"/>
      <c r="J54" s="6"/>
      <c r="K54" s="6"/>
    </row>
    <row r="55" spans="1:11">
      <c r="A55" s="3" t="s">
        <v>103</v>
      </c>
      <c r="B55" s="3" t="s">
        <v>51</v>
      </c>
      <c r="C55" s="11">
        <f>1000*INDEX('Data - Total'!$C$2:$R$53,MATCH($B55,'Data - Total'!$B$2:$B$53,0),MATCH($G$1,'Data - Total'!$C$1:$R$1,0))/Population!$C53</f>
        <v>380.87305618199559</v>
      </c>
      <c r="D55" s="8">
        <f>INDEX('Data - Payroll'!$C$2:$T$53,MATCH($B55,'Data - Payroll'!$B$2:$B$53,0),MATCH($G$1,'Data - Payroll'!$C$1:$T$1,0))/Population!$C53</f>
        <v>186.79332215852853</v>
      </c>
      <c r="E55" s="41">
        <f t="shared" si="0"/>
        <v>49.043459264619543</v>
      </c>
      <c r="F55" s="6"/>
      <c r="G55" s="6"/>
      <c r="I55" s="6"/>
      <c r="J55" s="6"/>
      <c r="K55" s="6"/>
    </row>
    <row r="56" spans="1:11" ht="15" customHeight="1">
      <c r="A56" s="37" t="s">
        <v>146</v>
      </c>
      <c r="B56" s="29"/>
      <c r="C56" s="29"/>
      <c r="D56" s="29"/>
      <c r="E56" s="30"/>
    </row>
    <row r="57" spans="1:11">
      <c r="A57" s="31"/>
      <c r="B57" s="32"/>
      <c r="C57" s="32"/>
      <c r="D57" s="32"/>
      <c r="E57" s="33"/>
    </row>
    <row r="58" spans="1:11">
      <c r="A58" s="31"/>
      <c r="B58" s="32"/>
      <c r="C58" s="32"/>
      <c r="D58" s="32"/>
      <c r="E58" s="33"/>
    </row>
    <row r="59" spans="1:11">
      <c r="A59" s="31"/>
      <c r="B59" s="32"/>
      <c r="C59" s="32"/>
      <c r="D59" s="32"/>
      <c r="E59" s="33"/>
    </row>
    <row r="60" spans="1:11">
      <c r="A60" s="31"/>
      <c r="B60" s="32"/>
      <c r="C60" s="32"/>
      <c r="D60" s="32"/>
      <c r="E60" s="33"/>
    </row>
    <row r="61" spans="1:11">
      <c r="A61" s="31"/>
      <c r="B61" s="32"/>
      <c r="C61" s="32"/>
      <c r="D61" s="32"/>
      <c r="E61" s="33"/>
    </row>
    <row r="62" spans="1:11">
      <c r="A62" s="31"/>
      <c r="B62" s="32"/>
      <c r="C62" s="32"/>
      <c r="D62" s="32"/>
      <c r="E62" s="33"/>
    </row>
    <row r="63" spans="1:11">
      <c r="A63" s="31"/>
      <c r="B63" s="32"/>
      <c r="C63" s="32"/>
      <c r="D63" s="32"/>
      <c r="E63" s="33"/>
    </row>
    <row r="64" spans="1:11">
      <c r="A64" s="31"/>
      <c r="B64" s="32"/>
      <c r="C64" s="32"/>
      <c r="D64" s="32"/>
      <c r="E64" s="33"/>
    </row>
    <row r="65" spans="1:7">
      <c r="A65" s="31"/>
      <c r="B65" s="32"/>
      <c r="C65" s="32"/>
      <c r="D65" s="32"/>
      <c r="E65" s="33"/>
    </row>
    <row r="66" spans="1:7">
      <c r="A66" s="34"/>
      <c r="B66" s="35"/>
      <c r="C66" s="35"/>
      <c r="D66" s="35"/>
      <c r="E66" s="36"/>
    </row>
    <row r="67" spans="1:7">
      <c r="G67" s="4"/>
    </row>
  </sheetData>
  <mergeCells count="3">
    <mergeCell ref="A1:E1"/>
    <mergeCell ref="A2:E2"/>
    <mergeCell ref="A56:E6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workbookViewId="0">
      <selection activeCell="G9" sqref="G9"/>
    </sheetView>
  </sheetViews>
  <sheetFormatPr defaultColWidth="11.42578125" defaultRowHeight="15"/>
  <cols>
    <col min="1" max="1" width="5.42578125" bestFit="1" customWidth="1"/>
    <col min="2" max="2" width="18.7109375" bestFit="1" customWidth="1"/>
    <col min="3" max="3" width="17.85546875" bestFit="1" customWidth="1"/>
    <col min="4" max="4" width="12.7109375" bestFit="1" customWidth="1"/>
    <col min="5" max="5" width="22.140625" customWidth="1"/>
    <col min="6" max="6" width="13.28515625" bestFit="1" customWidth="1"/>
    <col min="9" max="9" width="18" bestFit="1" customWidth="1"/>
  </cols>
  <sheetData>
    <row r="1" spans="1:11">
      <c r="A1" s="22" t="s">
        <v>147</v>
      </c>
      <c r="B1" s="23"/>
      <c r="C1" s="23"/>
      <c r="D1" s="23"/>
      <c r="E1" s="24"/>
      <c r="G1" t="s">
        <v>116</v>
      </c>
    </row>
    <row r="2" spans="1:11">
      <c r="A2" s="25" t="s">
        <v>128</v>
      </c>
      <c r="B2" s="26"/>
      <c r="C2" s="26"/>
      <c r="D2" s="26"/>
      <c r="E2" s="27"/>
    </row>
    <row r="3" spans="1:11" ht="30" customHeight="1">
      <c r="A3" s="12" t="s">
        <v>104</v>
      </c>
      <c r="B3" s="12" t="s">
        <v>105</v>
      </c>
      <c r="C3" s="12" t="s">
        <v>110</v>
      </c>
      <c r="D3" s="13" t="s">
        <v>129</v>
      </c>
      <c r="E3" s="12" t="s">
        <v>134</v>
      </c>
    </row>
    <row r="4" spans="1:11">
      <c r="A4" s="1" t="s">
        <v>96</v>
      </c>
      <c r="B4" s="1" t="s">
        <v>44</v>
      </c>
      <c r="C4" s="9">
        <f>1000*INDEX('Data - Total'!$C$2:$R$53,MATCH($B4,'Data - Total'!$B$2:$B$53,0),MATCH($G$1,'Data - Total'!$C$1:$R$1,0))/Population!$C2</f>
        <v>194.66320871622136</v>
      </c>
      <c r="D4" s="9">
        <f>INDEX('Data - Payroll'!$C$2:$T$53,MATCH($B4,'Data - Payroll'!$B$2:$B$53,0),MATCH($G$1,'Data - Payroll'!$C$1:$T$1,0))/Population!$C2</f>
        <v>112.68688166775937</v>
      </c>
      <c r="E4" s="39">
        <f>D4/C4*100</f>
        <v>57.88812503960802</v>
      </c>
      <c r="F4" s="16"/>
      <c r="G4" s="6"/>
      <c r="I4" s="6"/>
      <c r="J4" s="6"/>
      <c r="K4" s="6"/>
    </row>
    <row r="5" spans="1:11">
      <c r="A5" s="2" t="s">
        <v>52</v>
      </c>
      <c r="B5" s="2" t="s">
        <v>0</v>
      </c>
      <c r="C5" s="10">
        <f>1000*INDEX('Data - Total'!$C$2:$R$53,MATCH($B5,'Data - Total'!$B$2:$B$53,0),MATCH($G$1,'Data - Total'!$C$1:$R$1,0))/Population!$C3</f>
        <v>147.75824891167255</v>
      </c>
      <c r="D5" s="7">
        <f>INDEX('Data - Payroll'!$C$2:$T$53,MATCH($B5,'Data - Payroll'!$B$2:$B$53,0),MATCH($G$1,'Data - Payroll'!$C$1:$T$1,0))/Population!$C3</f>
        <v>65.795970676809716</v>
      </c>
      <c r="E5" s="40">
        <f>D5/C5*100</f>
        <v>44.529473759628445</v>
      </c>
      <c r="F5" s="16"/>
      <c r="G5" s="6"/>
      <c r="I5" s="6"/>
      <c r="J5" s="6"/>
      <c r="K5" s="6"/>
    </row>
    <row r="6" spans="1:11">
      <c r="A6" s="2" t="s">
        <v>53</v>
      </c>
      <c r="B6" s="2" t="s">
        <v>1</v>
      </c>
      <c r="C6" s="10">
        <f>1000*INDEX('Data - Total'!$C$2:$R$53,MATCH($B6,'Data - Total'!$B$2:$B$53,0),MATCH($G$1,'Data - Total'!$C$1:$R$1,0))/Population!$C4</f>
        <v>432.56355998856486</v>
      </c>
      <c r="D6" s="7">
        <f>INDEX('Data - Payroll'!$C$2:$T$53,MATCH($B6,'Data - Payroll'!$B$2:$B$53,0),MATCH($G$1,'Data - Payroll'!$C$1:$T$1,0))/Population!$C4</f>
        <v>170.04794817537319</v>
      </c>
      <c r="E6" s="40">
        <f t="shared" ref="E6:E55" si="0">D6/C6*100</f>
        <v>39.311667441397177</v>
      </c>
      <c r="F6" s="16"/>
      <c r="G6" s="6"/>
      <c r="I6" s="6"/>
      <c r="J6" s="6"/>
      <c r="K6" s="6"/>
    </row>
    <row r="7" spans="1:11">
      <c r="A7" s="2" t="s">
        <v>54</v>
      </c>
      <c r="B7" s="2" t="s">
        <v>2</v>
      </c>
      <c r="C7" s="10">
        <f>1000*INDEX('Data - Total'!$C$2:$R$53,MATCH($B7,'Data - Total'!$B$2:$B$53,0),MATCH($G$1,'Data - Total'!$C$1:$R$1,0))/Population!$C5</f>
        <v>235.57419226519607</v>
      </c>
      <c r="D7" s="7">
        <f>INDEX('Data - Payroll'!$C$2:$T$53,MATCH($B7,'Data - Payroll'!$B$2:$B$53,0),MATCH($G$1,'Data - Payroll'!$C$1:$T$1,0))/Population!$C5</f>
        <v>104.8907135130584</v>
      </c>
      <c r="E7" s="40">
        <f t="shared" si="0"/>
        <v>44.525553713871332</v>
      </c>
      <c r="F7" s="16"/>
      <c r="G7" s="6"/>
      <c r="I7" s="6"/>
      <c r="J7" s="6"/>
      <c r="K7" s="6"/>
    </row>
    <row r="8" spans="1:11">
      <c r="A8" s="2" t="s">
        <v>55</v>
      </c>
      <c r="B8" s="2" t="s">
        <v>3</v>
      </c>
      <c r="C8" s="10">
        <f>1000*INDEX('Data - Total'!$C$2:$R$53,MATCH($B8,'Data - Total'!$B$2:$B$53,0),MATCH($G$1,'Data - Total'!$C$1:$R$1,0))/Population!$C6</f>
        <v>189.24287118977384</v>
      </c>
      <c r="D8" s="7">
        <f>INDEX('Data - Payroll'!$C$2:$T$53,MATCH($B8,'Data - Payroll'!$B$2:$B$53,0),MATCH($G$1,'Data - Payroll'!$C$1:$T$1,0))/Population!$C6</f>
        <v>98.005561997762186</v>
      </c>
      <c r="E8" s="40">
        <f t="shared" si="0"/>
        <v>51.788245116764074</v>
      </c>
      <c r="F8" s="16"/>
      <c r="G8" s="6"/>
      <c r="I8" s="6"/>
      <c r="J8" s="6"/>
      <c r="K8" s="6"/>
    </row>
    <row r="9" spans="1:11">
      <c r="A9" s="2" t="s">
        <v>56</v>
      </c>
      <c r="B9" s="2" t="s">
        <v>4</v>
      </c>
      <c r="C9" s="10">
        <f>1000*INDEX('Data - Total'!$C$2:$R$53,MATCH($B9,'Data - Total'!$B$2:$B$53,0),MATCH($G$1,'Data - Total'!$C$1:$R$1,0))/Population!$C7</f>
        <v>359.69795164725224</v>
      </c>
      <c r="D9" s="7">
        <f>INDEX('Data - Payroll'!$C$2:$T$53,MATCH($B9,'Data - Payroll'!$B$2:$B$53,0),MATCH($G$1,'Data - Payroll'!$C$1:$T$1,0))/Population!$C7</f>
        <v>166.57913447204854</v>
      </c>
      <c r="E9" s="40">
        <f t="shared" si="0"/>
        <v>46.310837665099911</v>
      </c>
      <c r="F9" s="16"/>
      <c r="G9" s="6"/>
      <c r="I9" s="6"/>
      <c r="J9" s="6"/>
      <c r="K9" s="6"/>
    </row>
    <row r="10" spans="1:11">
      <c r="A10" s="2" t="s">
        <v>57</v>
      </c>
      <c r="B10" s="2" t="s">
        <v>5</v>
      </c>
      <c r="C10" s="10">
        <f>1000*INDEX('Data - Total'!$C$2:$R$53,MATCH($B10,'Data - Total'!$B$2:$B$53,0),MATCH($G$1,'Data - Total'!$C$1:$R$1,0))/Population!$C8</f>
        <v>239.53596012411327</v>
      </c>
      <c r="D10" s="7">
        <f>INDEX('Data - Payroll'!$C$2:$T$53,MATCH($B10,'Data - Payroll'!$B$2:$B$53,0),MATCH($G$1,'Data - Payroll'!$C$1:$T$1,0))/Population!$C8</f>
        <v>109.4409567254251</v>
      </c>
      <c r="E10" s="40">
        <f t="shared" si="0"/>
        <v>45.68873778647653</v>
      </c>
      <c r="F10" s="16"/>
      <c r="G10" s="6"/>
      <c r="I10" s="6"/>
      <c r="J10" s="6"/>
      <c r="K10" s="6"/>
    </row>
    <row r="11" spans="1:11">
      <c r="A11" s="2" t="s">
        <v>58</v>
      </c>
      <c r="B11" s="2" t="s">
        <v>6</v>
      </c>
      <c r="C11" s="10">
        <f>1000*INDEX('Data - Total'!$C$2:$R$53,MATCH($B11,'Data - Total'!$B$2:$B$53,0),MATCH($G$1,'Data - Total'!$C$1:$R$1,0))/Population!$C9</f>
        <v>190.54535964936198</v>
      </c>
      <c r="D11" s="7">
        <f>INDEX('Data - Payroll'!$C$2:$T$53,MATCH($B11,'Data - Payroll'!$B$2:$B$53,0),MATCH($G$1,'Data - Payroll'!$C$1:$T$1,0))/Population!$C9</f>
        <v>121.6416610235697</v>
      </c>
      <c r="E11" s="40">
        <f t="shared" si="0"/>
        <v>63.838689773087317</v>
      </c>
      <c r="F11" s="16"/>
      <c r="G11" s="6"/>
      <c r="I11" s="6"/>
      <c r="J11" s="6"/>
      <c r="K11" s="6"/>
    </row>
    <row r="12" spans="1:11">
      <c r="A12" s="2" t="s">
        <v>59</v>
      </c>
      <c r="B12" s="2" t="s">
        <v>7</v>
      </c>
      <c r="C12" s="10">
        <f>1000*INDEX('Data - Total'!$C$2:$R$53,MATCH($B12,'Data - Total'!$B$2:$B$53,0),MATCH($G$1,'Data - Total'!$C$1:$R$1,0))/Population!$C10</f>
        <v>307.62116348795536</v>
      </c>
      <c r="D12" s="7">
        <f>INDEX('Data - Payroll'!$C$2:$T$53,MATCH($B12,'Data - Payroll'!$B$2:$B$53,0),MATCH($G$1,'Data - Payroll'!$C$1:$T$1,0))/Population!$C10</f>
        <v>148.6821255975421</v>
      </c>
      <c r="E12" s="40">
        <f t="shared" si="0"/>
        <v>48.332866279976741</v>
      </c>
      <c r="F12" s="16"/>
      <c r="G12" s="6"/>
      <c r="I12" s="6"/>
      <c r="J12" s="6"/>
      <c r="K12" s="6"/>
    </row>
    <row r="13" spans="1:11">
      <c r="A13" s="2" t="s">
        <v>60</v>
      </c>
      <c r="B13" s="2" t="s">
        <v>8</v>
      </c>
      <c r="C13" s="10">
        <f>1000*INDEX('Data - Total'!$C$2:$R$53,MATCH($B13,'Data - Total'!$B$2:$B$53,0),MATCH($G$1,'Data - Total'!$C$1:$R$1,0))/Population!$C11</f>
        <v>378.96510456034264</v>
      </c>
      <c r="D13" s="7">
        <f>INDEX('Data - Payroll'!$C$2:$T$53,MATCH($B13,'Data - Payroll'!$B$2:$B$53,0),MATCH($G$1,'Data - Payroll'!$C$1:$T$1,0))/Population!$C11</f>
        <v>130.94869614512473</v>
      </c>
      <c r="E13" s="40">
        <f t="shared" si="0"/>
        <v>34.554288658594359</v>
      </c>
      <c r="F13" s="16"/>
      <c r="G13" s="6"/>
      <c r="I13" s="6"/>
      <c r="J13" s="6"/>
      <c r="K13" s="6"/>
    </row>
    <row r="14" spans="1:11">
      <c r="A14" s="2" t="s">
        <v>61</v>
      </c>
      <c r="B14" s="2" t="s">
        <v>9</v>
      </c>
      <c r="C14" s="10">
        <f>1000*INDEX('Data - Total'!$C$2:$R$53,MATCH($B14,'Data - Total'!$B$2:$B$53,0),MATCH($G$1,'Data - Total'!$C$1:$R$1,0))/Population!$C12</f>
        <v>210.04701720054661</v>
      </c>
      <c r="D14" s="7">
        <f>INDEX('Data - Payroll'!$C$2:$T$53,MATCH($B14,'Data - Payroll'!$B$2:$B$53,0),MATCH($G$1,'Data - Payroll'!$C$1:$T$1,0))/Population!$C12</f>
        <v>95.871159344461304</v>
      </c>
      <c r="E14" s="40">
        <f t="shared" si="0"/>
        <v>45.642714008609978</v>
      </c>
      <c r="F14" s="16"/>
      <c r="G14" s="6"/>
      <c r="I14" s="6"/>
      <c r="J14" s="6"/>
      <c r="K14" s="6"/>
    </row>
    <row r="15" spans="1:11">
      <c r="A15" s="2" t="s">
        <v>62</v>
      </c>
      <c r="B15" s="2" t="s">
        <v>10</v>
      </c>
      <c r="C15" s="10">
        <f>1000*INDEX('Data - Total'!$C$2:$R$53,MATCH($B15,'Data - Total'!$B$2:$B$53,0),MATCH($G$1,'Data - Total'!$C$1:$R$1,0))/Population!$C13</f>
        <v>234.99616896864603</v>
      </c>
      <c r="D15" s="7">
        <f>INDEX('Data - Payroll'!$C$2:$T$53,MATCH($B15,'Data - Payroll'!$B$2:$B$53,0),MATCH($G$1,'Data - Payroll'!$C$1:$T$1,0))/Population!$C13</f>
        <v>95.215475350337741</v>
      </c>
      <c r="E15" s="40">
        <f t="shared" si="0"/>
        <v>40.517884086460029</v>
      </c>
      <c r="F15" s="16"/>
      <c r="G15" s="6"/>
      <c r="I15" s="6"/>
      <c r="J15" s="6"/>
      <c r="K15" s="6"/>
    </row>
    <row r="16" spans="1:11">
      <c r="A16" s="2" t="s">
        <v>63</v>
      </c>
      <c r="B16" s="2" t="s">
        <v>11</v>
      </c>
      <c r="C16" s="10">
        <f>1000*INDEX('Data - Total'!$C$2:$R$53,MATCH($B16,'Data - Total'!$B$2:$B$53,0),MATCH($G$1,'Data - Total'!$C$1:$R$1,0))/Population!$C14</f>
        <v>142.31177383709826</v>
      </c>
      <c r="D16" s="7">
        <f>INDEX('Data - Payroll'!$C$2:$T$53,MATCH($B16,'Data - Payroll'!$B$2:$B$53,0),MATCH($G$1,'Data - Payroll'!$C$1:$T$1,0))/Population!$C14</f>
        <v>84.306184958564472</v>
      </c>
      <c r="E16" s="40">
        <f t="shared" si="0"/>
        <v>59.24048494755484</v>
      </c>
      <c r="F16" s="16"/>
      <c r="G16" s="6"/>
      <c r="I16" s="6"/>
      <c r="J16" s="6"/>
      <c r="K16" s="6"/>
    </row>
    <row r="17" spans="1:11">
      <c r="A17" s="2" t="s">
        <v>64</v>
      </c>
      <c r="B17" s="2" t="s">
        <v>12</v>
      </c>
      <c r="C17" s="10">
        <f>1000*INDEX('Data - Total'!$C$2:$R$53,MATCH($B17,'Data - Total'!$B$2:$B$53,0),MATCH($G$1,'Data - Total'!$C$1:$R$1,0))/Population!$C15</f>
        <v>191.07477484817528</v>
      </c>
      <c r="D17" s="7">
        <f>INDEX('Data - Payroll'!$C$2:$T$53,MATCH($B17,'Data - Payroll'!$B$2:$B$53,0),MATCH($G$1,'Data - Payroll'!$C$1:$T$1,0))/Population!$C15</f>
        <v>99.901062302972562</v>
      </c>
      <c r="E17" s="40">
        <f t="shared" si="0"/>
        <v>52.283752464108481</v>
      </c>
      <c r="F17" s="16"/>
      <c r="G17" s="6"/>
      <c r="I17" s="6"/>
      <c r="J17" s="6"/>
      <c r="K17" s="6"/>
    </row>
    <row r="18" spans="1:11">
      <c r="A18" s="2" t="s">
        <v>65</v>
      </c>
      <c r="B18" s="2" t="s">
        <v>13</v>
      </c>
      <c r="C18" s="10">
        <f>1000*INDEX('Data - Total'!$C$2:$R$53,MATCH($B18,'Data - Total'!$B$2:$B$53,0),MATCH($G$1,'Data - Total'!$C$1:$R$1,0))/Population!$C16</f>
        <v>160.17601069710543</v>
      </c>
      <c r="D18" s="7">
        <f>INDEX('Data - Payroll'!$C$2:$T$53,MATCH($B18,'Data - Payroll'!$B$2:$B$53,0),MATCH($G$1,'Data - Payroll'!$C$1:$T$1,0))/Population!$C16</f>
        <v>104.09009238402167</v>
      </c>
      <c r="E18" s="40">
        <f t="shared" si="0"/>
        <v>64.984820093226801</v>
      </c>
      <c r="F18" s="16"/>
      <c r="G18" s="6"/>
      <c r="I18" s="6"/>
      <c r="J18" s="6"/>
      <c r="K18" s="6"/>
    </row>
    <row r="19" spans="1:11">
      <c r="A19" s="2" t="s">
        <v>66</v>
      </c>
      <c r="B19" s="2" t="s">
        <v>14</v>
      </c>
      <c r="C19" s="10">
        <f>1000*INDEX('Data - Total'!$C$2:$R$53,MATCH($B19,'Data - Total'!$B$2:$B$53,0),MATCH($G$1,'Data - Total'!$C$1:$R$1,0))/Population!$C17</f>
        <v>146.63566257629674</v>
      </c>
      <c r="D19" s="7">
        <f>INDEX('Data - Payroll'!$C$2:$T$53,MATCH($B19,'Data - Payroll'!$B$2:$B$53,0),MATCH($G$1,'Data - Payroll'!$C$1:$T$1,0))/Population!$C17</f>
        <v>68.853066064287503</v>
      </c>
      <c r="E19" s="40">
        <f t="shared" si="0"/>
        <v>46.955198247535598</v>
      </c>
      <c r="F19" s="16"/>
      <c r="G19" s="6"/>
      <c r="I19" s="6"/>
      <c r="J19" s="6"/>
      <c r="K19" s="6"/>
    </row>
    <row r="20" spans="1:11">
      <c r="A20" s="2" t="s">
        <v>67</v>
      </c>
      <c r="B20" s="2" t="s">
        <v>15</v>
      </c>
      <c r="C20" s="10">
        <f>1000*INDEX('Data - Total'!$C$2:$R$53,MATCH($B20,'Data - Total'!$B$2:$B$53,0),MATCH($G$1,'Data - Total'!$C$1:$R$1,0))/Population!$C18</f>
        <v>169.99221374964034</v>
      </c>
      <c r="D20" s="7">
        <f>INDEX('Data - Payroll'!$C$2:$T$53,MATCH($B20,'Data - Payroll'!$B$2:$B$53,0),MATCH($G$1,'Data - Payroll'!$C$1:$T$1,0))/Population!$C18</f>
        <v>78.984990254995637</v>
      </c>
      <c r="E20" s="40">
        <f t="shared" si="0"/>
        <v>46.463887087983018</v>
      </c>
      <c r="F20" s="16"/>
      <c r="G20" s="6"/>
      <c r="I20" s="6"/>
      <c r="J20" s="6"/>
      <c r="K20" s="6"/>
    </row>
    <row r="21" spans="1:11">
      <c r="A21" s="2" t="s">
        <v>68</v>
      </c>
      <c r="B21" s="2" t="s">
        <v>16</v>
      </c>
      <c r="C21" s="10">
        <f>1000*INDEX('Data - Total'!$C$2:$R$53,MATCH($B21,'Data - Total'!$B$2:$B$53,0),MATCH($G$1,'Data - Total'!$C$1:$R$1,0))/Population!$C19</f>
        <v>166.53591899558069</v>
      </c>
      <c r="D21" s="7">
        <f>INDEX('Data - Payroll'!$C$2:$T$53,MATCH($B21,'Data - Payroll'!$B$2:$B$53,0),MATCH($G$1,'Data - Payroll'!$C$1:$T$1,0))/Population!$C19</f>
        <v>87.439200600422879</v>
      </c>
      <c r="E21" s="40">
        <f t="shared" si="0"/>
        <v>52.504709571238642</v>
      </c>
      <c r="F21" s="16"/>
      <c r="G21" s="6"/>
      <c r="I21" s="6"/>
      <c r="J21" s="6"/>
      <c r="K21" s="6"/>
    </row>
    <row r="22" spans="1:11">
      <c r="A22" s="2" t="s">
        <v>69</v>
      </c>
      <c r="B22" s="2" t="s">
        <v>17</v>
      </c>
      <c r="C22" s="10">
        <f>1000*INDEX('Data - Total'!$C$2:$R$53,MATCH($B22,'Data - Total'!$B$2:$B$53,0),MATCH($G$1,'Data - Total'!$C$1:$R$1,0))/Population!$C20</f>
        <v>168.57645720908002</v>
      </c>
      <c r="D22" s="7">
        <f>INDEX('Data - Payroll'!$C$2:$T$53,MATCH($B22,'Data - Payroll'!$B$2:$B$53,0),MATCH($G$1,'Data - Payroll'!$C$1:$T$1,0))/Population!$C20</f>
        <v>60.609235844246506</v>
      </c>
      <c r="E22" s="40">
        <f t="shared" si="0"/>
        <v>35.953558905959689</v>
      </c>
      <c r="F22" s="16"/>
      <c r="G22" s="6"/>
      <c r="I22" s="6"/>
      <c r="J22" s="6"/>
      <c r="K22" s="6"/>
    </row>
    <row r="23" spans="1:11">
      <c r="A23" s="2" t="s">
        <v>70</v>
      </c>
      <c r="B23" s="2" t="s">
        <v>18</v>
      </c>
      <c r="C23" s="10">
        <f>1000*INDEX('Data - Total'!$C$2:$R$53,MATCH($B23,'Data - Total'!$B$2:$B$53,0),MATCH($G$1,'Data - Total'!$C$1:$R$1,0))/Population!$C21</f>
        <v>288.66816483174745</v>
      </c>
      <c r="D23" s="7">
        <f>INDEX('Data - Payroll'!$C$2:$T$53,MATCH($B23,'Data - Payroll'!$B$2:$B$53,0),MATCH($G$1,'Data - Payroll'!$C$1:$T$1,0))/Population!$C21</f>
        <v>119.59899008500798</v>
      </c>
      <c r="E23" s="40">
        <f t="shared" si="0"/>
        <v>41.431305788332153</v>
      </c>
      <c r="F23" s="16"/>
      <c r="G23" s="6"/>
      <c r="I23" s="6"/>
      <c r="J23" s="6"/>
      <c r="K23" s="6"/>
    </row>
    <row r="24" spans="1:11">
      <c r="A24" s="2" t="s">
        <v>71</v>
      </c>
      <c r="B24" s="2" t="s">
        <v>19</v>
      </c>
      <c r="C24" s="10">
        <f>1000*INDEX('Data - Total'!$C$2:$R$53,MATCH($B24,'Data - Total'!$B$2:$B$53,0),MATCH($G$1,'Data - Total'!$C$1:$R$1,0))/Population!$C22</f>
        <v>145.8197851560148</v>
      </c>
      <c r="D24" s="7">
        <f>INDEX('Data - Payroll'!$C$2:$T$53,MATCH($B24,'Data - Payroll'!$B$2:$B$53,0),MATCH($G$1,'Data - Payroll'!$C$1:$T$1,0))/Population!$C22</f>
        <v>67.567786047183787</v>
      </c>
      <c r="E24" s="40">
        <f t="shared" si="0"/>
        <v>46.336500890391513</v>
      </c>
      <c r="F24" s="16"/>
      <c r="G24" s="6"/>
      <c r="I24" s="6"/>
      <c r="J24" s="6"/>
      <c r="K24" s="6"/>
    </row>
    <row r="25" spans="1:11">
      <c r="A25" s="2" t="s">
        <v>72</v>
      </c>
      <c r="B25" s="2" t="s">
        <v>20</v>
      </c>
      <c r="C25" s="10">
        <f>1000*INDEX('Data - Total'!$C$2:$R$53,MATCH($B25,'Data - Total'!$B$2:$B$53,0),MATCH($G$1,'Data - Total'!$C$1:$R$1,0))/Population!$C23</f>
        <v>296.97229327649069</v>
      </c>
      <c r="D25" s="7">
        <f>INDEX('Data - Payroll'!$C$2:$T$53,MATCH($B25,'Data - Payroll'!$B$2:$B$53,0),MATCH($G$1,'Data - Payroll'!$C$1:$T$1,0))/Population!$C23</f>
        <v>141.47089583030299</v>
      </c>
      <c r="E25" s="40">
        <f t="shared" si="0"/>
        <v>47.637742319142575</v>
      </c>
      <c r="F25" s="16"/>
      <c r="G25" s="6"/>
      <c r="I25" s="6"/>
      <c r="J25" s="6"/>
      <c r="K25" s="6"/>
    </row>
    <row r="26" spans="1:11">
      <c r="A26" s="2" t="s">
        <v>73</v>
      </c>
      <c r="B26" s="2" t="s">
        <v>21</v>
      </c>
      <c r="C26" s="10">
        <f>1000*INDEX('Data - Total'!$C$2:$R$53,MATCH($B26,'Data - Total'!$B$2:$B$53,0),MATCH($G$1,'Data - Total'!$C$1:$R$1,0))/Population!$C24</f>
        <v>158.6864686577735</v>
      </c>
      <c r="D26" s="7">
        <f>INDEX('Data - Payroll'!$C$2:$T$53,MATCH($B26,'Data - Payroll'!$B$2:$B$53,0),MATCH($G$1,'Data - Payroll'!$C$1:$T$1,0))/Population!$C24</f>
        <v>56.181177731579339</v>
      </c>
      <c r="E26" s="40">
        <f t="shared" si="0"/>
        <v>35.403886800670328</v>
      </c>
      <c r="F26" s="16"/>
      <c r="G26" s="6"/>
      <c r="I26" s="6"/>
      <c r="J26" s="6"/>
      <c r="K26" s="6"/>
    </row>
    <row r="27" spans="1:11">
      <c r="A27" s="2" t="s">
        <v>74</v>
      </c>
      <c r="B27" s="2" t="s">
        <v>22</v>
      </c>
      <c r="C27" s="10">
        <f>1000*INDEX('Data - Total'!$C$2:$R$53,MATCH($B27,'Data - Total'!$B$2:$B$53,0),MATCH($G$1,'Data - Total'!$C$1:$R$1,0))/Population!$C25</f>
        <v>227.18328306919497</v>
      </c>
      <c r="D27" s="7">
        <f>INDEX('Data - Payroll'!$C$2:$T$53,MATCH($B27,'Data - Payroll'!$B$2:$B$53,0),MATCH($G$1,'Data - Payroll'!$C$1:$T$1,0))/Population!$C25</f>
        <v>110.24808136872228</v>
      </c>
      <c r="E27" s="40">
        <f t="shared" si="0"/>
        <v>48.528254314884236</v>
      </c>
      <c r="F27" s="16"/>
      <c r="G27" s="6"/>
      <c r="I27" s="6"/>
      <c r="J27" s="6"/>
      <c r="K27" s="6"/>
    </row>
    <row r="28" spans="1:11">
      <c r="A28" s="2" t="s">
        <v>75</v>
      </c>
      <c r="B28" s="2" t="s">
        <v>23</v>
      </c>
      <c r="C28" s="10">
        <f>1000*INDEX('Data - Total'!$C$2:$R$53,MATCH($B28,'Data - Total'!$B$2:$B$53,0),MATCH($G$1,'Data - Total'!$C$1:$R$1,0))/Population!$C26</f>
        <v>160.56157149322149</v>
      </c>
      <c r="D28" s="7">
        <f>INDEX('Data - Payroll'!$C$2:$T$53,MATCH($B28,'Data - Payroll'!$B$2:$B$53,0),MATCH($G$1,'Data - Payroll'!$C$1:$T$1,0))/Population!$C26</f>
        <v>93.267234321727159</v>
      </c>
      <c r="E28" s="40">
        <f t="shared" si="0"/>
        <v>58.088142420594501</v>
      </c>
      <c r="F28" s="16"/>
      <c r="G28" s="6"/>
      <c r="I28" s="6"/>
      <c r="J28" s="6"/>
      <c r="K28" s="6"/>
    </row>
    <row r="29" spans="1:11">
      <c r="A29" s="2" t="s">
        <v>76</v>
      </c>
      <c r="B29" s="2" t="s">
        <v>24</v>
      </c>
      <c r="C29" s="10">
        <f>1000*INDEX('Data - Total'!$C$2:$R$53,MATCH($B29,'Data - Total'!$B$2:$B$53,0),MATCH($G$1,'Data - Total'!$C$1:$R$1,0))/Population!$C27</f>
        <v>186.95491867921666</v>
      </c>
      <c r="D29" s="7">
        <f>INDEX('Data - Payroll'!$C$2:$T$53,MATCH($B29,'Data - Payroll'!$B$2:$B$53,0),MATCH($G$1,'Data - Payroll'!$C$1:$T$1,0))/Population!$C27</f>
        <v>54.481494988341126</v>
      </c>
      <c r="E29" s="40">
        <f t="shared" si="0"/>
        <v>29.141514635312831</v>
      </c>
      <c r="F29" s="16"/>
      <c r="G29" s="6"/>
      <c r="I29" s="6"/>
      <c r="J29" s="6"/>
      <c r="K29" s="6"/>
    </row>
    <row r="30" spans="1:11">
      <c r="A30" s="2" t="s">
        <v>77</v>
      </c>
      <c r="B30" s="2" t="s">
        <v>25</v>
      </c>
      <c r="C30" s="10">
        <f>1000*INDEX('Data - Total'!$C$2:$R$53,MATCH($B30,'Data - Total'!$B$2:$B$53,0),MATCH($G$1,'Data - Total'!$C$1:$R$1,0))/Population!$C28</f>
        <v>143.09208151453848</v>
      </c>
      <c r="D30" s="7">
        <f>INDEX('Data - Payroll'!$C$2:$T$53,MATCH($B30,'Data - Payroll'!$B$2:$B$53,0),MATCH($G$1,'Data - Payroll'!$C$1:$T$1,0))/Population!$C28</f>
        <v>80.483492803074242</v>
      </c>
      <c r="E30" s="40">
        <f t="shared" si="0"/>
        <v>56.24594453530046</v>
      </c>
      <c r="F30" s="16"/>
      <c r="G30" s="6"/>
      <c r="I30" s="6"/>
      <c r="J30" s="6"/>
      <c r="K30" s="6"/>
    </row>
    <row r="31" spans="1:11">
      <c r="A31" s="2" t="s">
        <v>78</v>
      </c>
      <c r="B31" s="2" t="s">
        <v>26</v>
      </c>
      <c r="C31" s="10">
        <f>1000*INDEX('Data - Total'!$C$2:$R$53,MATCH($B31,'Data - Total'!$B$2:$B$53,0),MATCH($G$1,'Data - Total'!$C$1:$R$1,0))/Population!$C29</f>
        <v>236.33579827351386</v>
      </c>
      <c r="D31" s="7">
        <f>INDEX('Data - Payroll'!$C$2:$T$53,MATCH($B31,'Data - Payroll'!$B$2:$B$53,0),MATCH($G$1,'Data - Payroll'!$C$1:$T$1,0))/Population!$C29</f>
        <v>83.560095228336095</v>
      </c>
      <c r="E31" s="40">
        <f t="shared" si="0"/>
        <v>35.356512148714401</v>
      </c>
      <c r="F31" s="16"/>
      <c r="G31" s="6"/>
      <c r="I31" s="6"/>
      <c r="J31" s="6"/>
      <c r="K31" s="6"/>
    </row>
    <row r="32" spans="1:11">
      <c r="A32" s="2" t="s">
        <v>79</v>
      </c>
      <c r="B32" s="2" t="s">
        <v>27</v>
      </c>
      <c r="C32" s="10">
        <f>1000*INDEX('Data - Total'!$C$2:$R$53,MATCH($B32,'Data - Total'!$B$2:$B$53,0),MATCH($G$1,'Data - Total'!$C$1:$R$1,0))/Population!$C30</f>
        <v>194.92402803145481</v>
      </c>
      <c r="D32" s="7">
        <f>INDEX('Data - Payroll'!$C$2:$T$53,MATCH($B32,'Data - Payroll'!$B$2:$B$53,0),MATCH($G$1,'Data - Payroll'!$C$1:$T$1,0))/Population!$C30</f>
        <v>95.979970757003414</v>
      </c>
      <c r="E32" s="40">
        <f t="shared" si="0"/>
        <v>49.239681596111467</v>
      </c>
      <c r="F32" s="16"/>
      <c r="G32" s="6"/>
      <c r="I32" s="6"/>
      <c r="J32" s="6"/>
      <c r="K32" s="6"/>
    </row>
    <row r="33" spans="1:11">
      <c r="A33" s="2" t="s">
        <v>80</v>
      </c>
      <c r="B33" s="2" t="s">
        <v>28</v>
      </c>
      <c r="C33" s="10">
        <f>1000*INDEX('Data - Total'!$C$2:$R$53,MATCH($B33,'Data - Total'!$B$2:$B$53,0),MATCH($G$1,'Data - Total'!$C$1:$R$1,0))/Population!$C31</f>
        <v>255.84548742489324</v>
      </c>
      <c r="D33" s="7">
        <f>INDEX('Data - Payroll'!$C$2:$T$53,MATCH($B33,'Data - Payroll'!$B$2:$B$53,0),MATCH($G$1,'Data - Payroll'!$C$1:$T$1,0))/Population!$C31</f>
        <v>138.00968407528188</v>
      </c>
      <c r="E33" s="40">
        <f t="shared" si="0"/>
        <v>53.942590687981721</v>
      </c>
      <c r="F33" s="16"/>
      <c r="G33" s="6"/>
      <c r="I33" s="6"/>
      <c r="J33" s="6"/>
      <c r="K33" s="6"/>
    </row>
    <row r="34" spans="1:11">
      <c r="A34" s="2" t="s">
        <v>81</v>
      </c>
      <c r="B34" s="2" t="s">
        <v>29</v>
      </c>
      <c r="C34" s="10">
        <f>1000*INDEX('Data - Total'!$C$2:$R$53,MATCH($B34,'Data - Total'!$B$2:$B$53,0),MATCH($G$1,'Data - Total'!$C$1:$R$1,0))/Population!$C32</f>
        <v>138.14078136860979</v>
      </c>
      <c r="D34" s="7">
        <f>INDEX('Data - Payroll'!$C$2:$T$53,MATCH($B34,'Data - Payroll'!$B$2:$B$53,0),MATCH($G$1,'Data - Payroll'!$C$1:$T$1,0))/Population!$C32</f>
        <v>70.352173659669248</v>
      </c>
      <c r="E34" s="40">
        <f t="shared" si="0"/>
        <v>50.927881660046559</v>
      </c>
      <c r="F34" s="16"/>
      <c r="G34" s="6"/>
      <c r="I34" s="6"/>
      <c r="J34" s="6"/>
      <c r="K34" s="6"/>
    </row>
    <row r="35" spans="1:11">
      <c r="A35" s="2" t="s">
        <v>82</v>
      </c>
      <c r="B35" s="2" t="s">
        <v>30</v>
      </c>
      <c r="C35" s="10">
        <f>1000*INDEX('Data - Total'!$C$2:$R$53,MATCH($B35,'Data - Total'!$B$2:$B$53,0),MATCH($G$1,'Data - Total'!$C$1:$R$1,0))/Population!$C33</f>
        <v>233.76994141505182</v>
      </c>
      <c r="D35" s="7">
        <f>INDEX('Data - Payroll'!$C$2:$T$53,MATCH($B35,'Data - Payroll'!$B$2:$B$53,0),MATCH($G$1,'Data - Payroll'!$C$1:$T$1,0))/Population!$C33</f>
        <v>125.32061694456962</v>
      </c>
      <c r="E35" s="40">
        <f t="shared" si="0"/>
        <v>53.608524768403164</v>
      </c>
      <c r="F35" s="16"/>
      <c r="G35" s="6"/>
      <c r="I35" s="6"/>
      <c r="J35" s="6"/>
      <c r="K35" s="6"/>
    </row>
    <row r="36" spans="1:11">
      <c r="A36" s="2" t="s">
        <v>83</v>
      </c>
      <c r="B36" s="2" t="s">
        <v>31</v>
      </c>
      <c r="C36" s="10">
        <f>1000*INDEX('Data - Total'!$C$2:$R$53,MATCH($B36,'Data - Total'!$B$2:$B$53,0),MATCH($G$1,'Data - Total'!$C$1:$R$1,0))/Population!$C34</f>
        <v>288.81595169131253</v>
      </c>
      <c r="D36" s="7">
        <f>INDEX('Data - Payroll'!$C$2:$T$53,MATCH($B36,'Data - Payroll'!$B$2:$B$53,0),MATCH($G$1,'Data - Payroll'!$C$1:$T$1,0))/Population!$C34</f>
        <v>116.13703195922083</v>
      </c>
      <c r="E36" s="40">
        <f t="shared" si="0"/>
        <v>40.211432671609664</v>
      </c>
      <c r="F36" s="16"/>
      <c r="G36" s="6"/>
      <c r="I36" s="6"/>
      <c r="J36" s="6"/>
      <c r="K36" s="6"/>
    </row>
    <row r="37" spans="1:11">
      <c r="A37" s="2" t="s">
        <v>84</v>
      </c>
      <c r="B37" s="2" t="s">
        <v>32</v>
      </c>
      <c r="C37" s="10">
        <f>1000*INDEX('Data - Total'!$C$2:$R$53,MATCH($B37,'Data - Total'!$B$2:$B$53,0),MATCH($G$1,'Data - Total'!$C$1:$R$1,0))/Population!$C35</f>
        <v>294.36934708478645</v>
      </c>
      <c r="D37" s="7">
        <f>INDEX('Data - Payroll'!$C$2:$T$53,MATCH($B37,'Data - Payroll'!$B$2:$B$53,0),MATCH($G$1,'Data - Payroll'!$C$1:$T$1,0))/Population!$C35</f>
        <v>198.51353109122493</v>
      </c>
      <c r="E37" s="40">
        <f t="shared" si="0"/>
        <v>67.436889423832426</v>
      </c>
      <c r="F37" s="16"/>
      <c r="G37" s="6"/>
      <c r="I37" s="6"/>
      <c r="J37" s="6"/>
      <c r="K37" s="6"/>
    </row>
    <row r="38" spans="1:11">
      <c r="A38" s="2" t="s">
        <v>85</v>
      </c>
      <c r="B38" s="2" t="s">
        <v>33</v>
      </c>
      <c r="C38" s="10">
        <f>1000*INDEX('Data - Total'!$C$2:$R$53,MATCH($B38,'Data - Total'!$B$2:$B$53,0),MATCH($G$1,'Data - Total'!$C$1:$R$1,0))/Population!$C36</f>
        <v>194.09846821678835</v>
      </c>
      <c r="D38" s="7">
        <f>INDEX('Data - Payroll'!$C$2:$T$53,MATCH($B38,'Data - Payroll'!$B$2:$B$53,0),MATCH($G$1,'Data - Payroll'!$C$1:$T$1,0))/Population!$C36</f>
        <v>95.404878510154873</v>
      </c>
      <c r="E38" s="40">
        <f t="shared" si="0"/>
        <v>49.152824021051664</v>
      </c>
      <c r="F38" s="16"/>
      <c r="G38" s="6"/>
      <c r="I38" s="6"/>
      <c r="J38" s="6"/>
      <c r="K38" s="6"/>
    </row>
    <row r="39" spans="1:11">
      <c r="A39" s="2" t="s">
        <v>86</v>
      </c>
      <c r="B39" s="2" t="s">
        <v>34</v>
      </c>
      <c r="C39" s="10">
        <f>1000*INDEX('Data - Total'!$C$2:$R$53,MATCH($B39,'Data - Total'!$B$2:$B$53,0),MATCH($G$1,'Data - Total'!$C$1:$R$1,0))/Population!$C37</f>
        <v>199.26464824962056</v>
      </c>
      <c r="D39" s="7">
        <f>INDEX('Data - Payroll'!$C$2:$T$53,MATCH($B39,'Data - Payroll'!$B$2:$B$53,0),MATCH($G$1,'Data - Payroll'!$C$1:$T$1,0))/Population!$C37</f>
        <v>80.560400738201949</v>
      </c>
      <c r="E39" s="40">
        <f t="shared" si="0"/>
        <v>40.428847487931343</v>
      </c>
      <c r="F39" s="16"/>
      <c r="G39" s="6"/>
      <c r="I39" s="6"/>
      <c r="J39" s="6"/>
      <c r="K39" s="6"/>
    </row>
    <row r="40" spans="1:11">
      <c r="A40" s="2" t="s">
        <v>87</v>
      </c>
      <c r="B40" s="2" t="s">
        <v>35</v>
      </c>
      <c r="C40" s="10">
        <f>1000*INDEX('Data - Total'!$C$2:$R$53,MATCH($B40,'Data - Total'!$B$2:$B$53,0),MATCH($G$1,'Data - Total'!$C$1:$R$1,0))/Population!$C38</f>
        <v>157.50520240801995</v>
      </c>
      <c r="D40" s="7">
        <f>INDEX('Data - Payroll'!$C$2:$T$53,MATCH($B40,'Data - Payroll'!$B$2:$B$53,0),MATCH($G$1,'Data - Payroll'!$C$1:$T$1,0))/Population!$C38</f>
        <v>89.100348102715103</v>
      </c>
      <c r="E40" s="40">
        <f t="shared" si="0"/>
        <v>56.569781023422394</v>
      </c>
      <c r="F40" s="16"/>
      <c r="G40" s="6"/>
      <c r="I40" s="6"/>
      <c r="J40" s="6"/>
      <c r="K40" s="6"/>
    </row>
    <row r="41" spans="1:11">
      <c r="A41" s="2" t="s">
        <v>88</v>
      </c>
      <c r="B41" s="2" t="s">
        <v>36</v>
      </c>
      <c r="C41" s="10">
        <f>1000*INDEX('Data - Total'!$C$2:$R$53,MATCH($B41,'Data - Total'!$B$2:$B$53,0),MATCH($G$1,'Data - Total'!$C$1:$R$1,0))/Population!$C39</f>
        <v>178.35118608331703</v>
      </c>
      <c r="D41" s="7">
        <f>INDEX('Data - Payroll'!$C$2:$T$53,MATCH($B41,'Data - Payroll'!$B$2:$B$53,0),MATCH($G$1,'Data - Payroll'!$C$1:$T$1,0))/Population!$C39</f>
        <v>66.619310835907953</v>
      </c>
      <c r="E41" s="40">
        <f t="shared" si="0"/>
        <v>37.35288354336295</v>
      </c>
      <c r="F41" s="16"/>
      <c r="G41" s="6"/>
      <c r="I41" s="6"/>
      <c r="J41" s="6"/>
      <c r="K41" s="6"/>
    </row>
    <row r="42" spans="1:11">
      <c r="A42" s="2" t="s">
        <v>89</v>
      </c>
      <c r="B42" s="2" t="s">
        <v>37</v>
      </c>
      <c r="C42" s="10">
        <f>1000*INDEX('Data - Total'!$C$2:$R$53,MATCH($B42,'Data - Total'!$B$2:$B$53,0),MATCH($G$1,'Data - Total'!$C$1:$R$1,0))/Population!$C40</f>
        <v>274.61599862928108</v>
      </c>
      <c r="D42" s="7">
        <f>INDEX('Data - Payroll'!$C$2:$T$53,MATCH($B42,'Data - Payroll'!$B$2:$B$53,0),MATCH($G$1,'Data - Payroll'!$C$1:$T$1,0))/Population!$C40</f>
        <v>119.11920740434465</v>
      </c>
      <c r="E42" s="40">
        <f t="shared" si="0"/>
        <v>43.376645206002756</v>
      </c>
      <c r="F42" s="16"/>
      <c r="G42" s="6"/>
      <c r="I42" s="6"/>
      <c r="J42" s="6"/>
      <c r="K42" s="6"/>
    </row>
    <row r="43" spans="1:11">
      <c r="A43" s="2" t="s">
        <v>90</v>
      </c>
      <c r="B43" s="2" t="s">
        <v>38</v>
      </c>
      <c r="C43" s="10">
        <f>1000*INDEX('Data - Total'!$C$2:$R$53,MATCH($B43,'Data - Total'!$B$2:$B$53,0),MATCH($G$1,'Data - Total'!$C$1:$R$1,0))/Population!$C41</f>
        <v>258.68260584557157</v>
      </c>
      <c r="D43" s="7">
        <f>INDEX('Data - Payroll'!$C$2:$T$53,MATCH($B43,'Data - Payroll'!$B$2:$B$53,0),MATCH($G$1,'Data - Payroll'!$C$1:$T$1,0))/Population!$C41</f>
        <v>125.68914983293321</v>
      </c>
      <c r="E43" s="40">
        <f t="shared" si="0"/>
        <v>48.588172143266242</v>
      </c>
      <c r="F43" s="16"/>
      <c r="G43" s="6"/>
      <c r="I43" s="6"/>
      <c r="J43" s="6"/>
      <c r="K43" s="6"/>
    </row>
    <row r="44" spans="1:11">
      <c r="A44" s="2" t="s">
        <v>91</v>
      </c>
      <c r="B44" s="2" t="s">
        <v>39</v>
      </c>
      <c r="C44" s="10">
        <f>1000*INDEX('Data - Total'!$C$2:$R$53,MATCH($B44,'Data - Total'!$B$2:$B$53,0),MATCH($G$1,'Data - Total'!$C$1:$R$1,0))/Population!$C42</f>
        <v>189.31502502762112</v>
      </c>
      <c r="D44" s="7">
        <f>INDEX('Data - Payroll'!$C$2:$T$53,MATCH($B44,'Data - Payroll'!$B$2:$B$53,0),MATCH($G$1,'Data - Payroll'!$C$1:$T$1,0))/Population!$C42</f>
        <v>115.44860763967066</v>
      </c>
      <c r="E44" s="40">
        <f t="shared" si="0"/>
        <v>60.982274187073457</v>
      </c>
      <c r="F44" s="16"/>
      <c r="G44" s="6"/>
      <c r="I44" s="6"/>
      <c r="J44" s="6"/>
      <c r="K44" s="6"/>
    </row>
    <row r="45" spans="1:11">
      <c r="A45" s="2" t="s">
        <v>92</v>
      </c>
      <c r="B45" s="2" t="s">
        <v>40</v>
      </c>
      <c r="C45" s="10">
        <f>1000*INDEX('Data - Total'!$C$2:$R$53,MATCH($B45,'Data - Total'!$B$2:$B$53,0),MATCH($G$1,'Data - Total'!$C$1:$R$1,0))/Population!$C43</f>
        <v>143.07944677330661</v>
      </c>
      <c r="D45" s="7">
        <f>INDEX('Data - Payroll'!$C$2:$T$53,MATCH($B45,'Data - Payroll'!$B$2:$B$53,0),MATCH($G$1,'Data - Payroll'!$C$1:$T$1,0))/Population!$C43</f>
        <v>82.96807217856356</v>
      </c>
      <c r="E45" s="40">
        <f t="shared" si="0"/>
        <v>57.98741471933225</v>
      </c>
      <c r="F45" s="16"/>
      <c r="G45" s="6"/>
      <c r="I45" s="6"/>
      <c r="J45" s="6"/>
      <c r="K45" s="6"/>
    </row>
    <row r="46" spans="1:11">
      <c r="A46" s="2" t="s">
        <v>93</v>
      </c>
      <c r="B46" s="2" t="s">
        <v>41</v>
      </c>
      <c r="C46" s="10">
        <f>1000*INDEX('Data - Total'!$C$2:$R$53,MATCH($B46,'Data - Total'!$B$2:$B$53,0),MATCH($G$1,'Data - Total'!$C$1:$R$1,0))/Population!$C44</f>
        <v>197.35435659984853</v>
      </c>
      <c r="D46" s="7">
        <f>INDEX('Data - Payroll'!$C$2:$T$53,MATCH($B46,'Data - Payroll'!$B$2:$B$53,0),MATCH($G$1,'Data - Payroll'!$C$1:$T$1,0))/Population!$C44</f>
        <v>70.886356446464006</v>
      </c>
      <c r="E46" s="40">
        <f t="shared" si="0"/>
        <v>35.91831346808911</v>
      </c>
      <c r="F46" s="16"/>
      <c r="G46" s="6"/>
      <c r="I46" s="6"/>
      <c r="J46" s="6"/>
      <c r="K46" s="6"/>
    </row>
    <row r="47" spans="1:11">
      <c r="A47" s="2" t="s">
        <v>94</v>
      </c>
      <c r="B47" s="2" t="s">
        <v>42</v>
      </c>
      <c r="C47" s="10">
        <f>1000*INDEX('Data - Total'!$C$2:$R$53,MATCH($B47,'Data - Total'!$B$2:$B$53,0),MATCH($G$1,'Data - Total'!$C$1:$R$1,0))/Population!$C45</f>
        <v>162.46386427513917</v>
      </c>
      <c r="D47" s="7">
        <f>INDEX('Data - Payroll'!$C$2:$T$53,MATCH($B47,'Data - Payroll'!$B$2:$B$53,0),MATCH($G$1,'Data - Payroll'!$C$1:$T$1,0))/Population!$C45</f>
        <v>65.971603257354516</v>
      </c>
      <c r="E47" s="40">
        <f t="shared" si="0"/>
        <v>40.60693961189358</v>
      </c>
      <c r="F47" s="16"/>
      <c r="G47" s="6"/>
      <c r="I47" s="6"/>
      <c r="J47" s="6"/>
      <c r="K47" s="6"/>
    </row>
    <row r="48" spans="1:11">
      <c r="A48" s="2" t="s">
        <v>95</v>
      </c>
      <c r="B48" s="2" t="s">
        <v>43</v>
      </c>
      <c r="C48" s="10">
        <f>1000*INDEX('Data - Total'!$C$2:$R$53,MATCH($B48,'Data - Total'!$B$2:$B$53,0),MATCH($G$1,'Data - Total'!$C$1:$R$1,0))/Population!$C46</f>
        <v>210.09060863658908</v>
      </c>
      <c r="D48" s="7">
        <f>INDEX('Data - Payroll'!$C$2:$T$53,MATCH($B48,'Data - Payroll'!$B$2:$B$53,0),MATCH($G$1,'Data - Payroll'!$C$1:$T$1,0))/Population!$C46</f>
        <v>95.04491496305225</v>
      </c>
      <c r="E48" s="40">
        <f t="shared" si="0"/>
        <v>45.239963642286938</v>
      </c>
      <c r="F48" s="16"/>
      <c r="G48" s="6"/>
      <c r="I48" s="6"/>
      <c r="J48" s="6"/>
      <c r="K48" s="6"/>
    </row>
    <row r="49" spans="1:11">
      <c r="A49" s="2" t="s">
        <v>97</v>
      </c>
      <c r="B49" s="2" t="s">
        <v>45</v>
      </c>
      <c r="C49" s="10">
        <f>1000*INDEX('Data - Total'!$C$2:$R$53,MATCH($B49,'Data - Total'!$B$2:$B$53,0),MATCH($G$1,'Data - Total'!$C$1:$R$1,0))/Population!$C47</f>
        <v>181.423048661492</v>
      </c>
      <c r="D49" s="7">
        <f>INDEX('Data - Payroll'!$C$2:$T$53,MATCH($B49,'Data - Payroll'!$B$2:$B$53,0),MATCH($G$1,'Data - Payroll'!$C$1:$T$1,0))/Population!$C47</f>
        <v>79.209051293887555</v>
      </c>
      <c r="E49" s="40">
        <f t="shared" si="0"/>
        <v>43.659861234985456</v>
      </c>
      <c r="F49" s="16"/>
      <c r="G49" s="6"/>
      <c r="I49" s="6"/>
      <c r="J49" s="6"/>
      <c r="K49" s="6"/>
    </row>
    <row r="50" spans="1:11">
      <c r="A50" s="2" t="s">
        <v>98</v>
      </c>
      <c r="B50" s="2" t="s">
        <v>46</v>
      </c>
      <c r="C50" s="10">
        <f>1000*INDEX('Data - Total'!$C$2:$R$53,MATCH($B50,'Data - Total'!$B$2:$B$53,0),MATCH($G$1,'Data - Total'!$C$1:$R$1,0))/Population!$C48</f>
        <v>201.03076318639023</v>
      </c>
      <c r="D50" s="7">
        <f>INDEX('Data - Payroll'!$C$2:$T$53,MATCH($B50,'Data - Payroll'!$B$2:$B$53,0),MATCH($G$1,'Data - Payroll'!$C$1:$T$1,0))/Population!$C48</f>
        <v>84.897923460962275</v>
      </c>
      <c r="E50" s="40">
        <f t="shared" si="0"/>
        <v>42.231309335600166</v>
      </c>
      <c r="F50" s="16"/>
      <c r="G50" s="6"/>
      <c r="I50" s="6"/>
      <c r="J50" s="6"/>
      <c r="K50" s="6"/>
    </row>
    <row r="51" spans="1:11">
      <c r="A51" s="2" t="s">
        <v>99</v>
      </c>
      <c r="B51" s="2" t="s">
        <v>47</v>
      </c>
      <c r="C51" s="10">
        <f>1000*INDEX('Data - Total'!$C$2:$R$53,MATCH($B51,'Data - Total'!$B$2:$B$53,0),MATCH($G$1,'Data - Total'!$C$1:$R$1,0))/Population!$C49</f>
        <v>266.51379606713778</v>
      </c>
      <c r="D51" s="7">
        <f>INDEX('Data - Payroll'!$C$2:$T$53,MATCH($B51,'Data - Payroll'!$B$2:$B$53,0),MATCH($G$1,'Data - Payroll'!$C$1:$T$1,0))/Population!$C49</f>
        <v>121.88144831304918</v>
      </c>
      <c r="E51" s="40">
        <f t="shared" si="0"/>
        <v>45.731759523002665</v>
      </c>
      <c r="F51" s="6"/>
      <c r="G51" s="6"/>
      <c r="I51" s="6"/>
      <c r="J51" s="6"/>
      <c r="K51" s="6"/>
    </row>
    <row r="52" spans="1:11">
      <c r="A52" s="2" t="s">
        <v>100</v>
      </c>
      <c r="B52" s="2" t="s">
        <v>48</v>
      </c>
      <c r="C52" s="10">
        <f>1000*INDEX('Data - Total'!$C$2:$R$53,MATCH($B52,'Data - Total'!$B$2:$B$53,0),MATCH($G$1,'Data - Total'!$C$1:$R$1,0))/Population!$C50</f>
        <v>226.11927367112193</v>
      </c>
      <c r="D52" s="7">
        <f>INDEX('Data - Payroll'!$C$2:$T$53,MATCH($B52,'Data - Payroll'!$B$2:$B$53,0),MATCH($G$1,'Data - Payroll'!$C$1:$T$1,0))/Population!$C50</f>
        <v>105.41483877282465</v>
      </c>
      <c r="E52" s="40">
        <f t="shared" si="0"/>
        <v>46.619130276415419</v>
      </c>
      <c r="F52" s="6"/>
      <c r="G52" s="6"/>
      <c r="I52" s="6"/>
      <c r="J52" s="6"/>
      <c r="K52" s="6"/>
    </row>
    <row r="53" spans="1:11">
      <c r="A53" s="2" t="s">
        <v>101</v>
      </c>
      <c r="B53" s="2" t="s">
        <v>49</v>
      </c>
      <c r="C53" s="10">
        <f>1000*INDEX('Data - Total'!$C$2:$R$53,MATCH($B53,'Data - Total'!$B$2:$B$53,0),MATCH($G$1,'Data - Total'!$C$1:$R$1,0))/Population!$C51</f>
        <v>179.80534532700034</v>
      </c>
      <c r="D53" s="7">
        <f>INDEX('Data - Payroll'!$C$2:$T$53,MATCH($B53,'Data - Payroll'!$B$2:$B$53,0),MATCH($G$1,'Data - Payroll'!$C$1:$T$1,0))/Population!$C51</f>
        <v>59.398168304590875</v>
      </c>
      <c r="E53" s="40">
        <f t="shared" si="0"/>
        <v>33.034706613736802</v>
      </c>
      <c r="F53" s="6"/>
      <c r="G53" s="6"/>
      <c r="I53" s="6"/>
      <c r="J53" s="6"/>
      <c r="K53" s="6"/>
    </row>
    <row r="54" spans="1:11">
      <c r="A54" s="2" t="s">
        <v>102</v>
      </c>
      <c r="B54" s="2" t="s">
        <v>50</v>
      </c>
      <c r="C54" s="10">
        <f>1000*INDEX('Data - Total'!$C$2:$R$53,MATCH($B54,'Data - Total'!$B$2:$B$53,0),MATCH($G$1,'Data - Total'!$C$1:$R$1,0))/Population!$C52</f>
        <v>269.95078331663433</v>
      </c>
      <c r="D54" s="7">
        <f>INDEX('Data - Payroll'!$C$2:$T$53,MATCH($B54,'Data - Payroll'!$B$2:$B$53,0),MATCH($G$1,'Data - Payroll'!$C$1:$T$1,0))/Population!$C52</f>
        <v>120.47939313397922</v>
      </c>
      <c r="E54" s="40">
        <f t="shared" si="0"/>
        <v>44.630132816716035</v>
      </c>
      <c r="F54" s="6"/>
      <c r="G54" s="6"/>
      <c r="I54" s="6"/>
      <c r="J54" s="6"/>
      <c r="K54" s="6"/>
    </row>
    <row r="55" spans="1:11">
      <c r="A55" s="3" t="s">
        <v>103</v>
      </c>
      <c r="B55" s="3" t="s">
        <v>51</v>
      </c>
      <c r="C55" s="11">
        <f>1000*INDEX('Data - Total'!$C$2:$R$53,MATCH($B55,'Data - Total'!$B$2:$B$53,0),MATCH($G$1,'Data - Total'!$C$1:$R$1,0))/Population!$C53</f>
        <v>373.40373344797041</v>
      </c>
      <c r="D55" s="8">
        <f>INDEX('Data - Payroll'!$C$2:$T$53,MATCH($B55,'Data - Payroll'!$B$2:$B$53,0),MATCH($G$1,'Data - Payroll'!$C$1:$T$1,0))/Population!$C53</f>
        <v>160.85894611305736</v>
      </c>
      <c r="E55" s="41">
        <f t="shared" si="0"/>
        <v>43.07909420929002</v>
      </c>
      <c r="F55" s="6"/>
      <c r="G55" s="6"/>
      <c r="I55" s="6"/>
      <c r="J55" s="6"/>
      <c r="K55" s="6"/>
    </row>
    <row r="56" spans="1:11" ht="15" customHeight="1">
      <c r="A56" s="37" t="s">
        <v>145</v>
      </c>
      <c r="B56" s="29"/>
      <c r="C56" s="29"/>
      <c r="D56" s="29"/>
      <c r="E56" s="30"/>
    </row>
    <row r="57" spans="1:11">
      <c r="A57" s="31"/>
      <c r="B57" s="32"/>
      <c r="C57" s="32"/>
      <c r="D57" s="32"/>
      <c r="E57" s="33"/>
    </row>
    <row r="58" spans="1:11">
      <c r="A58" s="31"/>
      <c r="B58" s="32"/>
      <c r="C58" s="32"/>
      <c r="D58" s="32"/>
      <c r="E58" s="33"/>
    </row>
    <row r="59" spans="1:11">
      <c r="A59" s="31"/>
      <c r="B59" s="32"/>
      <c r="C59" s="32"/>
      <c r="D59" s="32"/>
      <c r="E59" s="33"/>
    </row>
    <row r="60" spans="1:11">
      <c r="A60" s="31"/>
      <c r="B60" s="32"/>
      <c r="C60" s="32"/>
      <c r="D60" s="32"/>
      <c r="E60" s="33"/>
    </row>
    <row r="61" spans="1:11">
      <c r="A61" s="31"/>
      <c r="B61" s="32"/>
      <c r="C61" s="32"/>
      <c r="D61" s="32"/>
      <c r="E61" s="33"/>
    </row>
    <row r="62" spans="1:11">
      <c r="A62" s="31"/>
      <c r="B62" s="32"/>
      <c r="C62" s="32"/>
      <c r="D62" s="32"/>
      <c r="E62" s="33"/>
    </row>
    <row r="63" spans="1:11">
      <c r="A63" s="31"/>
      <c r="B63" s="32"/>
      <c r="C63" s="32"/>
      <c r="D63" s="32"/>
      <c r="E63" s="33"/>
    </row>
    <row r="64" spans="1:11">
      <c r="A64" s="31"/>
      <c r="B64" s="32"/>
      <c r="C64" s="32"/>
      <c r="D64" s="32"/>
      <c r="E64" s="33"/>
    </row>
    <row r="65" spans="1:7">
      <c r="A65" s="31"/>
      <c r="B65" s="32"/>
      <c r="C65" s="32"/>
      <c r="D65" s="32"/>
      <c r="E65" s="33"/>
    </row>
    <row r="66" spans="1:7">
      <c r="A66" s="34"/>
      <c r="B66" s="35"/>
      <c r="C66" s="35"/>
      <c r="D66" s="35"/>
      <c r="E66" s="36"/>
    </row>
    <row r="67" spans="1:7">
      <c r="G67" s="4"/>
    </row>
  </sheetData>
  <mergeCells count="3">
    <mergeCell ref="A1:E1"/>
    <mergeCell ref="A2:E2"/>
    <mergeCell ref="A56:E6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opLeftCell="A28" workbookViewId="0">
      <selection activeCell="F10" sqref="F10"/>
    </sheetView>
  </sheetViews>
  <sheetFormatPr defaultColWidth="11.42578125" defaultRowHeight="15"/>
  <cols>
    <col min="2" max="2" width="15.85546875" bestFit="1" customWidth="1"/>
    <col min="3" max="3" width="19.7109375" customWidth="1"/>
    <col min="4" max="4" width="16.7109375" bestFit="1" customWidth="1"/>
    <col min="5" max="5" width="20.140625" bestFit="1" customWidth="1"/>
    <col min="6" max="6" width="20.140625" customWidth="1"/>
  </cols>
  <sheetData>
    <row r="1" spans="1:10">
      <c r="A1" s="22" t="s">
        <v>148</v>
      </c>
      <c r="B1" s="23"/>
      <c r="C1" s="23"/>
      <c r="D1" s="23"/>
      <c r="E1" s="24"/>
      <c r="G1" t="s">
        <v>143</v>
      </c>
    </row>
    <row r="2" spans="1:10">
      <c r="A2" s="25" t="s">
        <v>128</v>
      </c>
      <c r="B2" s="26"/>
      <c r="C2" s="26"/>
      <c r="D2" s="26"/>
      <c r="E2" s="27"/>
    </row>
    <row r="3" spans="1:10" ht="30" customHeight="1">
      <c r="A3" s="12" t="s">
        <v>104</v>
      </c>
      <c r="B3" s="12" t="s">
        <v>105</v>
      </c>
      <c r="C3" s="12" t="s">
        <v>110</v>
      </c>
      <c r="D3" s="13" t="s">
        <v>129</v>
      </c>
      <c r="E3" s="12" t="s">
        <v>134</v>
      </c>
      <c r="I3" s="5"/>
      <c r="J3" s="5"/>
    </row>
    <row r="4" spans="1:10">
      <c r="A4" s="1" t="s">
        <v>96</v>
      </c>
      <c r="B4" s="1" t="s">
        <v>44</v>
      </c>
      <c r="C4" s="9">
        <f>1000*INDEX('Data - Total'!$C$2:$R$53,MATCH($B4,'Data - Total'!$B$2:$B$53,0),MATCH($G$1,'Data - Total'!$C$1:$R$1,0))/Population!$C2</f>
        <v>135.14310965145378</v>
      </c>
      <c r="D4" s="9">
        <f>INDEX('Data - Payroll'!$C$2:$T$53,MATCH($B4,'Data - Payroll'!$B$2:$B$53,0),MATCH($G$1,'Data - Payroll'!$C$1:$T$1,0))/Population!$C2</f>
        <v>77.023390943916525</v>
      </c>
      <c r="E4" s="39">
        <f>D4/C4*100</f>
        <v>56.993946004769882</v>
      </c>
      <c r="F4" s="16"/>
      <c r="G4" s="6"/>
    </row>
    <row r="5" spans="1:10">
      <c r="A5" s="2" t="s">
        <v>52</v>
      </c>
      <c r="B5" s="2" t="s">
        <v>0</v>
      </c>
      <c r="C5" s="10">
        <f>1000*INDEX('Data - Total'!$C$2:$R$53,MATCH($B5,'Data - Total'!$B$2:$B$53,0),MATCH($G$1,'Data - Total'!$C$1:$R$1,0))/Population!$C3</f>
        <v>89.642850915540151</v>
      </c>
      <c r="D5" s="7">
        <f>INDEX('Data - Payroll'!$C$2:$T$53,MATCH($B5,'Data - Payroll'!$B$2:$B$53,0),MATCH($G$1,'Data - Payroll'!$C$1:$T$1,0))/Population!$C3</f>
        <v>61.274502624191385</v>
      </c>
      <c r="E5" s="40">
        <f>D5/C5*100</f>
        <v>68.35403158019048</v>
      </c>
      <c r="F5" s="16"/>
      <c r="G5" s="6"/>
    </row>
    <row r="6" spans="1:10">
      <c r="A6" s="2" t="s">
        <v>53</v>
      </c>
      <c r="B6" s="2" t="s">
        <v>1</v>
      </c>
      <c r="C6" s="10">
        <f>1000*INDEX('Data - Total'!$C$2:$R$53,MATCH($B6,'Data - Total'!$B$2:$B$53,0),MATCH($G$1,'Data - Total'!$C$1:$R$1,0))/Population!$C4</f>
        <v>230.5052381336678</v>
      </c>
      <c r="D6" s="7">
        <f>INDEX('Data - Payroll'!$C$2:$T$53,MATCH($B6,'Data - Payroll'!$B$2:$B$53,0),MATCH($G$1,'Data - Payroll'!$C$1:$T$1,0))/Population!$C4</f>
        <v>96.862328524472659</v>
      </c>
      <c r="E6" s="40">
        <f t="shared" ref="E6:E55" si="0">D6/C6*100</f>
        <v>42.021747231749721</v>
      </c>
      <c r="F6" s="16"/>
      <c r="G6" s="6"/>
    </row>
    <row r="7" spans="1:10">
      <c r="A7" s="2" t="s">
        <v>54</v>
      </c>
      <c r="B7" s="2" t="s">
        <v>2</v>
      </c>
      <c r="C7" s="10">
        <f>1000*INDEX('Data - Total'!$C$2:$R$53,MATCH($B7,'Data - Total'!$B$2:$B$53,0),MATCH($G$1,'Data - Total'!$C$1:$R$1,0))/Population!$C5</f>
        <v>159.99088501390128</v>
      </c>
      <c r="D7" s="7">
        <f>INDEX('Data - Payroll'!$C$2:$T$53,MATCH($B7,'Data - Payroll'!$B$2:$B$53,0),MATCH($G$1,'Data - Payroll'!$C$1:$T$1,0))/Population!$C5</f>
        <v>89.504633451266855</v>
      </c>
      <c r="E7" s="40">
        <f t="shared" si="0"/>
        <v>55.943582938171744</v>
      </c>
      <c r="F7" s="16"/>
      <c r="G7" s="6"/>
    </row>
    <row r="8" spans="1:10">
      <c r="A8" s="2" t="s">
        <v>55</v>
      </c>
      <c r="B8" s="2" t="s">
        <v>3</v>
      </c>
      <c r="C8" s="10">
        <f>1000*INDEX('Data - Total'!$C$2:$R$53,MATCH($B8,'Data - Total'!$B$2:$B$53,0),MATCH($G$1,'Data - Total'!$C$1:$R$1,0))/Population!$C6</f>
        <v>84.179974909300512</v>
      </c>
      <c r="D8" s="7">
        <f>INDEX('Data - Payroll'!$C$2:$T$53,MATCH($B8,'Data - Payroll'!$B$2:$B$53,0),MATCH($G$1,'Data - Payroll'!$C$1:$T$1,0))/Population!$C6</f>
        <v>44.859387651307088</v>
      </c>
      <c r="E8" s="40">
        <f t="shared" si="0"/>
        <v>53.289856286653347</v>
      </c>
      <c r="F8" s="16"/>
      <c r="G8" s="6"/>
    </row>
    <row r="9" spans="1:10">
      <c r="A9" s="2" t="s">
        <v>56</v>
      </c>
      <c r="B9" s="2" t="s">
        <v>4</v>
      </c>
      <c r="C9" s="10">
        <f>1000*INDEX('Data - Total'!$C$2:$R$53,MATCH($B9,'Data - Total'!$B$2:$B$53,0),MATCH($G$1,'Data - Total'!$C$1:$R$1,0))/Population!$C7</f>
        <v>177.91761400507266</v>
      </c>
      <c r="D9" s="7">
        <f>INDEX('Data - Payroll'!$C$2:$T$53,MATCH($B9,'Data - Payroll'!$B$2:$B$53,0),MATCH($G$1,'Data - Payroll'!$C$1:$T$1,0))/Population!$C7</f>
        <v>101.27682738885599</v>
      </c>
      <c r="E9" s="40">
        <f t="shared" si="0"/>
        <v>56.923440635826225</v>
      </c>
      <c r="F9" s="16"/>
      <c r="G9" s="6"/>
    </row>
    <row r="10" spans="1:10">
      <c r="A10" s="2" t="s">
        <v>57</v>
      </c>
      <c r="B10" s="2" t="s">
        <v>5</v>
      </c>
      <c r="C10" s="10">
        <f>1000*INDEX('Data - Total'!$C$2:$R$53,MATCH($B10,'Data - Total'!$B$2:$B$53,0),MATCH($G$1,'Data - Total'!$C$1:$R$1,0))/Population!$C8</f>
        <v>163.30171818181643</v>
      </c>
      <c r="D10" s="7">
        <f>INDEX('Data - Payroll'!$C$2:$T$53,MATCH($B10,'Data - Payroll'!$B$2:$B$53,0),MATCH($G$1,'Data - Payroll'!$C$1:$T$1,0))/Population!$C8</f>
        <v>92.135408976119422</v>
      </c>
      <c r="E10" s="40">
        <f t="shared" si="0"/>
        <v>56.420354912333472</v>
      </c>
      <c r="F10" s="16"/>
      <c r="G10" s="6"/>
    </row>
    <row r="11" spans="1:10">
      <c r="A11" s="2" t="s">
        <v>58</v>
      </c>
      <c r="B11" s="2" t="s">
        <v>6</v>
      </c>
      <c r="C11" s="10">
        <f>1000*INDEX('Data - Total'!$C$2:$R$53,MATCH($B11,'Data - Total'!$B$2:$B$53,0),MATCH($G$1,'Data - Total'!$C$1:$R$1,0))/Population!$C9</f>
        <v>158.26536114058629</v>
      </c>
      <c r="D11" s="7">
        <f>INDEX('Data - Payroll'!$C$2:$T$53,MATCH($B11,'Data - Payroll'!$B$2:$B$53,0),MATCH($G$1,'Data - Payroll'!$C$1:$T$1,0))/Population!$C9</f>
        <v>93.511539460966929</v>
      </c>
      <c r="E11" s="40">
        <f t="shared" si="0"/>
        <v>59.085284857689814</v>
      </c>
      <c r="F11" s="16"/>
      <c r="G11" s="6"/>
    </row>
    <row r="12" spans="1:10">
      <c r="A12" s="2" t="s">
        <v>59</v>
      </c>
      <c r="B12" s="2" t="s">
        <v>7</v>
      </c>
      <c r="C12" s="10">
        <f>1000*INDEX('Data - Total'!$C$2:$R$53,MATCH($B12,'Data - Total'!$B$2:$B$53,0),MATCH($G$1,'Data - Total'!$C$1:$R$1,0))/Population!$C10</f>
        <v>34.022953905686776</v>
      </c>
      <c r="D12" s="7">
        <f>INDEX('Data - Payroll'!$C$2:$T$53,MATCH($B12,'Data - Payroll'!$B$2:$B$53,0),MATCH($G$1,'Data - Payroll'!$C$1:$T$1,0))/Population!$C10</f>
        <v>11.734342842746223</v>
      </c>
      <c r="E12" s="40">
        <f t="shared" si="0"/>
        <v>34.489488700112197</v>
      </c>
      <c r="F12" s="16"/>
      <c r="G12" s="6"/>
    </row>
    <row r="13" spans="1:10">
      <c r="A13" s="2" t="s">
        <v>60</v>
      </c>
      <c r="B13" s="2" t="s">
        <v>8</v>
      </c>
      <c r="C13" s="10">
        <f>1000*INDEX('Data - Total'!$C$2:$R$53,MATCH($B13,'Data - Total'!$B$2:$B$53,0),MATCH($G$1,'Data - Total'!$C$1:$R$1,0))/Population!$C11</f>
        <v>333.0057949105568</v>
      </c>
      <c r="D13" s="7">
        <f>INDEX('Data - Payroll'!$C$2:$T$53,MATCH($B13,'Data - Payroll'!$B$2:$B$53,0),MATCH($G$1,'Data - Payroll'!$C$1:$T$1,0))/Population!$C11</f>
        <v>213.99928193499622</v>
      </c>
      <c r="E13" s="40">
        <f t="shared" si="0"/>
        <v>64.262930317015972</v>
      </c>
      <c r="F13" s="16"/>
      <c r="G13" s="6"/>
    </row>
    <row r="14" spans="1:10">
      <c r="A14" s="2" t="s">
        <v>61</v>
      </c>
      <c r="B14" s="2" t="s">
        <v>9</v>
      </c>
      <c r="C14" s="10">
        <f>1000*INDEX('Data - Total'!$C$2:$R$53,MATCH($B14,'Data - Total'!$B$2:$B$53,0),MATCH($G$1,'Data - Total'!$C$1:$R$1,0))/Population!$C12</f>
        <v>182.87982432886321</v>
      </c>
      <c r="D14" s="7">
        <f>INDEX('Data - Payroll'!$C$2:$T$53,MATCH($B14,'Data - Payroll'!$B$2:$B$53,0),MATCH($G$1,'Data - Payroll'!$C$1:$T$1,0))/Population!$C12</f>
        <v>103.84269410630921</v>
      </c>
      <c r="E14" s="40">
        <f t="shared" si="0"/>
        <v>56.781930148606406</v>
      </c>
      <c r="F14" s="16"/>
      <c r="G14" s="6"/>
    </row>
    <row r="15" spans="1:10">
      <c r="A15" s="2" t="s">
        <v>62</v>
      </c>
      <c r="B15" s="2" t="s">
        <v>10</v>
      </c>
      <c r="C15" s="10">
        <f>1000*INDEX('Data - Total'!$C$2:$R$53,MATCH($B15,'Data - Total'!$B$2:$B$53,0),MATCH($G$1,'Data - Total'!$C$1:$R$1,0))/Population!$C13</f>
        <v>103.19387034983366</v>
      </c>
      <c r="D15" s="7">
        <f>INDEX('Data - Payroll'!$C$2:$T$53,MATCH($B15,'Data - Payroll'!$B$2:$B$53,0),MATCH($G$1,'Data - Payroll'!$C$1:$T$1,0))/Population!$C13</f>
        <v>57.385044056860572</v>
      </c>
      <c r="E15" s="40">
        <f t="shared" si="0"/>
        <v>55.608965786748463</v>
      </c>
      <c r="F15" s="16"/>
      <c r="G15" s="6"/>
    </row>
    <row r="16" spans="1:10">
      <c r="A16" s="2" t="s">
        <v>63</v>
      </c>
      <c r="B16" s="2" t="s">
        <v>11</v>
      </c>
      <c r="C16" s="10">
        <f>1000*INDEX('Data - Total'!$C$2:$R$53,MATCH($B16,'Data - Total'!$B$2:$B$53,0),MATCH($G$1,'Data - Total'!$C$1:$R$1,0))/Population!$C14</f>
        <v>139.9129502012542</v>
      </c>
      <c r="D16" s="7">
        <f>INDEX('Data - Payroll'!$C$2:$T$53,MATCH($B16,'Data - Payroll'!$B$2:$B$53,0),MATCH($G$1,'Data - Payroll'!$C$1:$T$1,0))/Population!$C14</f>
        <v>104.29331560362617</v>
      </c>
      <c r="E16" s="40">
        <f t="shared" si="0"/>
        <v>74.541574209969923</v>
      </c>
      <c r="F16" s="16"/>
      <c r="G16" s="6"/>
    </row>
    <row r="17" spans="1:7">
      <c r="A17" s="2" t="s">
        <v>64</v>
      </c>
      <c r="B17" s="2" t="s">
        <v>12</v>
      </c>
      <c r="C17" s="10">
        <f>1000*INDEX('Data - Total'!$C$2:$R$53,MATCH($B17,'Data - Total'!$B$2:$B$53,0),MATCH($G$1,'Data - Total'!$C$1:$R$1,0))/Population!$C15</f>
        <v>105.97960628983635</v>
      </c>
      <c r="D17" s="7">
        <f>INDEX('Data - Payroll'!$C$2:$T$53,MATCH($B17,'Data - Payroll'!$B$2:$B$53,0),MATCH($G$1,'Data - Payroll'!$C$1:$T$1,0))/Population!$C15</f>
        <v>53.725561077720464</v>
      </c>
      <c r="E17" s="40">
        <f t="shared" si="0"/>
        <v>50.694244825547017</v>
      </c>
      <c r="F17" s="16"/>
      <c r="G17" s="6"/>
    </row>
    <row r="18" spans="1:7">
      <c r="A18" s="2" t="s">
        <v>65</v>
      </c>
      <c r="B18" s="2" t="s">
        <v>13</v>
      </c>
      <c r="C18" s="10">
        <f>1000*INDEX('Data - Total'!$C$2:$R$53,MATCH($B18,'Data - Total'!$B$2:$B$53,0),MATCH($G$1,'Data - Total'!$C$1:$R$1,0))/Population!$C16</f>
        <v>176.10919200547656</v>
      </c>
      <c r="D18" s="7">
        <f>INDEX('Data - Payroll'!$C$2:$T$53,MATCH($B18,'Data - Payroll'!$B$2:$B$53,0),MATCH($G$1,'Data - Payroll'!$C$1:$T$1,0))/Population!$C16</f>
        <v>81.554569553595172</v>
      </c>
      <c r="E18" s="40">
        <f t="shared" si="0"/>
        <v>46.309093026251027</v>
      </c>
      <c r="F18" s="16"/>
      <c r="G18" s="6"/>
    </row>
    <row r="19" spans="1:7">
      <c r="A19" s="2" t="s">
        <v>66</v>
      </c>
      <c r="B19" s="2" t="s">
        <v>14</v>
      </c>
      <c r="C19" s="10">
        <f>1000*INDEX('Data - Total'!$C$2:$R$53,MATCH($B19,'Data - Total'!$B$2:$B$53,0),MATCH($G$1,'Data - Total'!$C$1:$R$1,0))/Population!$C17</f>
        <v>103.32594431745316</v>
      </c>
      <c r="D19" s="7">
        <f>INDEX('Data - Payroll'!$C$2:$T$53,MATCH($B19,'Data - Payroll'!$B$2:$B$53,0),MATCH($G$1,'Data - Payroll'!$C$1:$T$1,0))/Population!$C17</f>
        <v>62.069575038790802</v>
      </c>
      <c r="E19" s="40">
        <f t="shared" si="0"/>
        <v>60.071626200764761</v>
      </c>
      <c r="F19" s="16"/>
      <c r="G19" s="6"/>
    </row>
    <row r="20" spans="1:7">
      <c r="A20" s="2" t="s">
        <v>67</v>
      </c>
      <c r="B20" s="2" t="s">
        <v>15</v>
      </c>
      <c r="C20" s="10">
        <f>1000*INDEX('Data - Total'!$C$2:$R$53,MATCH($B20,'Data - Total'!$B$2:$B$53,0),MATCH($G$1,'Data - Total'!$C$1:$R$1,0))/Population!$C18</f>
        <v>77.041289884214066</v>
      </c>
      <c r="D20" s="7">
        <f>INDEX('Data - Payroll'!$C$2:$T$53,MATCH($B20,'Data - Payroll'!$B$2:$B$53,0),MATCH($G$1,'Data - Payroll'!$C$1:$T$1,0))/Population!$C18</f>
        <v>38.335699551518481</v>
      </c>
      <c r="E20" s="40">
        <f t="shared" si="0"/>
        <v>49.759939909019558</v>
      </c>
      <c r="F20" s="16"/>
      <c r="G20" s="6"/>
    </row>
    <row r="21" spans="1:7">
      <c r="A21" s="2" t="s">
        <v>68</v>
      </c>
      <c r="B21" s="2" t="s">
        <v>16</v>
      </c>
      <c r="C21" s="10">
        <f>1000*INDEX('Data - Total'!$C$2:$R$53,MATCH($B21,'Data - Total'!$B$2:$B$53,0),MATCH($G$1,'Data - Total'!$C$1:$R$1,0))/Population!$C19</f>
        <v>102.0403566777987</v>
      </c>
      <c r="D21" s="7">
        <f>INDEX('Data - Payroll'!$C$2:$T$53,MATCH($B21,'Data - Payroll'!$B$2:$B$53,0),MATCH($G$1,'Data - Payroll'!$C$1:$T$1,0))/Population!$C19</f>
        <v>64.550049446181973</v>
      </c>
      <c r="E21" s="40">
        <f t="shared" si="0"/>
        <v>63.259333412567706</v>
      </c>
      <c r="F21" s="16"/>
      <c r="G21" s="6"/>
    </row>
    <row r="22" spans="1:7">
      <c r="A22" s="2" t="s">
        <v>69</v>
      </c>
      <c r="B22" s="2" t="s">
        <v>17</v>
      </c>
      <c r="C22" s="10">
        <f>1000*INDEX('Data - Total'!$C$2:$R$53,MATCH($B22,'Data - Total'!$B$2:$B$53,0),MATCH($G$1,'Data - Total'!$C$1:$R$1,0))/Population!$C20</f>
        <v>94.660730723297661</v>
      </c>
      <c r="D22" s="7">
        <f>INDEX('Data - Payroll'!$C$2:$T$53,MATCH($B22,'Data - Payroll'!$B$2:$B$53,0),MATCH($G$1,'Data - Payroll'!$C$1:$T$1,0))/Population!$C20</f>
        <v>50.245971166645568</v>
      </c>
      <c r="E22" s="40">
        <f t="shared" si="0"/>
        <v>53.080058417802981</v>
      </c>
      <c r="F22" s="16"/>
      <c r="G22" s="6"/>
    </row>
    <row r="23" spans="1:7">
      <c r="A23" s="2" t="s">
        <v>70</v>
      </c>
      <c r="B23" s="2" t="s">
        <v>18</v>
      </c>
      <c r="C23" s="10">
        <f>1000*INDEX('Data - Total'!$C$2:$R$53,MATCH($B23,'Data - Total'!$B$2:$B$53,0),MATCH($G$1,'Data - Total'!$C$1:$R$1,0))/Population!$C21</f>
        <v>141.31817099929987</v>
      </c>
      <c r="D23" s="7">
        <f>INDEX('Data - Payroll'!$C$2:$T$53,MATCH($B23,'Data - Payroll'!$B$2:$B$53,0),MATCH($G$1,'Data - Payroll'!$C$1:$T$1,0))/Population!$C21</f>
        <v>54.501747762742077</v>
      </c>
      <c r="E23" s="40">
        <f t="shared" si="0"/>
        <v>38.566694839980698</v>
      </c>
      <c r="F23" s="16"/>
      <c r="G23" s="6"/>
    </row>
    <row r="24" spans="1:7">
      <c r="A24" s="2" t="s">
        <v>71</v>
      </c>
      <c r="B24" s="2" t="s">
        <v>19</v>
      </c>
      <c r="C24" s="10">
        <f>1000*INDEX('Data - Total'!$C$2:$R$53,MATCH($B24,'Data - Total'!$B$2:$B$53,0),MATCH($G$1,'Data - Total'!$C$1:$R$1,0))/Population!$C22</f>
        <v>103.25517540373568</v>
      </c>
      <c r="D24" s="7">
        <f>INDEX('Data - Payroll'!$C$2:$T$53,MATCH($B24,'Data - Payroll'!$B$2:$B$53,0),MATCH($G$1,'Data - Payroll'!$C$1:$T$1,0))/Population!$C22</f>
        <v>58.913002637378519</v>
      </c>
      <c r="E24" s="40">
        <f t="shared" si="0"/>
        <v>57.055738278516458</v>
      </c>
      <c r="F24" s="16"/>
      <c r="G24" s="6"/>
    </row>
    <row r="25" spans="1:7">
      <c r="A25" s="2" t="s">
        <v>72</v>
      </c>
      <c r="B25" s="2" t="s">
        <v>20</v>
      </c>
      <c r="C25" s="10">
        <f>1000*INDEX('Data - Total'!$C$2:$R$53,MATCH($B25,'Data - Total'!$B$2:$B$53,0),MATCH($G$1,'Data - Total'!$C$1:$R$1,0))/Population!$C23</f>
        <v>151.1780996666734</v>
      </c>
      <c r="D25" s="7">
        <f>INDEX('Data - Payroll'!$C$2:$T$53,MATCH($B25,'Data - Payroll'!$B$2:$B$53,0),MATCH($G$1,'Data - Payroll'!$C$1:$T$1,0))/Population!$C23</f>
        <v>81.607384748241586</v>
      </c>
      <c r="E25" s="40">
        <f t="shared" si="0"/>
        <v>53.98095685034702</v>
      </c>
      <c r="F25" s="16"/>
      <c r="G25" s="6"/>
    </row>
    <row r="26" spans="1:7">
      <c r="A26" s="2" t="s">
        <v>73</v>
      </c>
      <c r="B26" s="2" t="s">
        <v>21</v>
      </c>
      <c r="C26" s="10">
        <f>1000*INDEX('Data - Total'!$C$2:$R$53,MATCH($B26,'Data - Total'!$B$2:$B$53,0),MATCH($G$1,'Data - Total'!$C$1:$R$1,0))/Population!$C24</f>
        <v>161.51196192089671</v>
      </c>
      <c r="D26" s="7">
        <f>INDEX('Data - Payroll'!$C$2:$T$53,MATCH($B26,'Data - Payroll'!$B$2:$B$53,0),MATCH($G$1,'Data - Payroll'!$C$1:$T$1,0))/Population!$C24</f>
        <v>139.86076264880003</v>
      </c>
      <c r="E26" s="40">
        <f t="shared" si="0"/>
        <v>86.594677561590927</v>
      </c>
      <c r="F26" s="16"/>
      <c r="G26" s="6"/>
    </row>
    <row r="27" spans="1:7">
      <c r="A27" s="2" t="s">
        <v>74</v>
      </c>
      <c r="B27" s="2" t="s">
        <v>22</v>
      </c>
      <c r="C27" s="10">
        <f>1000*INDEX('Data - Total'!$C$2:$R$53,MATCH($B27,'Data - Total'!$B$2:$B$53,0),MATCH($G$1,'Data - Total'!$C$1:$R$1,0))/Population!$C25</f>
        <v>95.754068805368576</v>
      </c>
      <c r="D27" s="7">
        <f>INDEX('Data - Payroll'!$C$2:$T$53,MATCH($B27,'Data - Payroll'!$B$2:$B$53,0),MATCH($G$1,'Data - Payroll'!$C$1:$T$1,0))/Population!$C25</f>
        <v>55.298551986128977</v>
      </c>
      <c r="E27" s="40">
        <f t="shared" si="0"/>
        <v>57.750602847519517</v>
      </c>
      <c r="F27" s="16"/>
      <c r="G27" s="6"/>
    </row>
    <row r="28" spans="1:7">
      <c r="A28" s="2" t="s">
        <v>75</v>
      </c>
      <c r="B28" s="2" t="s">
        <v>23</v>
      </c>
      <c r="C28" s="10">
        <f>1000*INDEX('Data - Total'!$C$2:$R$53,MATCH($B28,'Data - Total'!$B$2:$B$53,0),MATCH($G$1,'Data - Total'!$C$1:$R$1,0))/Population!$C26</f>
        <v>76.529169992649543</v>
      </c>
      <c r="D28" s="7">
        <f>INDEX('Data - Payroll'!$C$2:$T$53,MATCH($B28,'Data - Payroll'!$B$2:$B$53,0),MATCH($G$1,'Data - Payroll'!$C$1:$T$1,0))/Population!$C26</f>
        <v>30.262226901571662</v>
      </c>
      <c r="E28" s="40">
        <f t="shared" si="0"/>
        <v>39.543388363519796</v>
      </c>
      <c r="F28" s="16"/>
      <c r="G28" s="6"/>
    </row>
    <row r="29" spans="1:7">
      <c r="A29" s="2" t="s">
        <v>76</v>
      </c>
      <c r="B29" s="2" t="s">
        <v>24</v>
      </c>
      <c r="C29" s="10">
        <f>1000*INDEX('Data - Total'!$C$2:$R$53,MATCH($B29,'Data - Total'!$B$2:$B$53,0),MATCH($G$1,'Data - Total'!$C$1:$R$1,0))/Population!$C27</f>
        <v>87.069347454587643</v>
      </c>
      <c r="D29" s="7">
        <f>INDEX('Data - Payroll'!$C$2:$T$53,MATCH($B29,'Data - Payroll'!$B$2:$B$53,0),MATCH($G$1,'Data - Payroll'!$C$1:$T$1,0))/Population!$C27</f>
        <v>47.746355910663176</v>
      </c>
      <c r="E29" s="40">
        <f t="shared" si="0"/>
        <v>54.83715831862186</v>
      </c>
      <c r="F29" s="16"/>
      <c r="G29" s="6"/>
    </row>
    <row r="30" spans="1:7">
      <c r="A30" s="2" t="s">
        <v>77</v>
      </c>
      <c r="B30" s="2" t="s">
        <v>25</v>
      </c>
      <c r="C30" s="10">
        <f>1000*INDEX('Data - Total'!$C$2:$R$53,MATCH($B30,'Data - Total'!$B$2:$B$53,0),MATCH($G$1,'Data - Total'!$C$1:$R$1,0))/Population!$C28</f>
        <v>130.45167519987865</v>
      </c>
      <c r="D30" s="7">
        <f>INDEX('Data - Payroll'!$C$2:$T$53,MATCH($B30,'Data - Payroll'!$B$2:$B$53,0),MATCH($G$1,'Data - Payroll'!$C$1:$T$1,0))/Population!$C28</f>
        <v>71.579627240621647</v>
      </c>
      <c r="E30" s="40">
        <f t="shared" si="0"/>
        <v>54.870607932743688</v>
      </c>
      <c r="F30" s="16"/>
      <c r="G30" s="6"/>
    </row>
    <row r="31" spans="1:7">
      <c r="A31" s="2" t="s">
        <v>78</v>
      </c>
      <c r="B31" s="2" t="s">
        <v>26</v>
      </c>
      <c r="C31" s="10">
        <f>1000*INDEX('Data - Total'!$C$2:$R$53,MATCH($B31,'Data - Total'!$B$2:$B$53,0),MATCH($G$1,'Data - Total'!$C$1:$R$1,0))/Population!$C29</f>
        <v>93.760912409231139</v>
      </c>
      <c r="D31" s="7">
        <f>INDEX('Data - Payroll'!$C$2:$T$53,MATCH($B31,'Data - Payroll'!$B$2:$B$53,0),MATCH($G$1,'Data - Payroll'!$C$1:$T$1,0))/Population!$C29</f>
        <v>44.024143347894821</v>
      </c>
      <c r="E31" s="40">
        <f t="shared" si="0"/>
        <v>46.953620881744392</v>
      </c>
      <c r="F31" s="16"/>
      <c r="G31" s="6"/>
    </row>
    <row r="32" spans="1:7">
      <c r="A32" s="2" t="s">
        <v>79</v>
      </c>
      <c r="B32" s="2" t="s">
        <v>27</v>
      </c>
      <c r="C32" s="10">
        <f>1000*INDEX('Data - Total'!$C$2:$R$53,MATCH($B32,'Data - Total'!$B$2:$B$53,0),MATCH($G$1,'Data - Total'!$C$1:$R$1,0))/Population!$C30</f>
        <v>102.31437892046671</v>
      </c>
      <c r="D32" s="7">
        <f>INDEX('Data - Payroll'!$C$2:$T$53,MATCH($B32,'Data - Payroll'!$B$2:$B$53,0),MATCH($G$1,'Data - Payroll'!$C$1:$T$1,0))/Population!$C30</f>
        <v>49.947156730281591</v>
      </c>
      <c r="E32" s="40">
        <f t="shared" si="0"/>
        <v>48.817338537633724</v>
      </c>
      <c r="F32" s="16"/>
      <c r="G32" s="6"/>
    </row>
    <row r="33" spans="1:7">
      <c r="A33" s="2" t="s">
        <v>80</v>
      </c>
      <c r="B33" s="2" t="s">
        <v>28</v>
      </c>
      <c r="C33" s="10">
        <f>1000*INDEX('Data - Total'!$C$2:$R$53,MATCH($B33,'Data - Total'!$B$2:$B$53,0),MATCH($G$1,'Data - Total'!$C$1:$R$1,0))/Population!$C31</f>
        <v>185.92974490471809</v>
      </c>
      <c r="D33" s="7">
        <f>INDEX('Data - Payroll'!$C$2:$T$53,MATCH($B33,'Data - Payroll'!$B$2:$B$53,0),MATCH($G$1,'Data - Payroll'!$C$1:$T$1,0))/Population!$C31</f>
        <v>99.640646113140576</v>
      </c>
      <c r="E33" s="40">
        <f t="shared" si="0"/>
        <v>53.590481804943366</v>
      </c>
      <c r="F33" s="16"/>
      <c r="G33" s="6"/>
    </row>
    <row r="34" spans="1:7">
      <c r="A34" s="2" t="s">
        <v>81</v>
      </c>
      <c r="B34" s="2" t="s">
        <v>29</v>
      </c>
      <c r="C34" s="10">
        <f>1000*INDEX('Data - Total'!$C$2:$R$53,MATCH($B34,'Data - Total'!$B$2:$B$53,0),MATCH($G$1,'Data - Total'!$C$1:$R$1,0))/Population!$C32</f>
        <v>152.44415146632437</v>
      </c>
      <c r="D34" s="7">
        <f>INDEX('Data - Payroll'!$C$2:$T$53,MATCH($B34,'Data - Payroll'!$B$2:$B$53,0),MATCH($G$1,'Data - Payroll'!$C$1:$T$1,0))/Population!$C32</f>
        <v>87.464495870345573</v>
      </c>
      <c r="E34" s="40">
        <f t="shared" si="0"/>
        <v>57.374779569465403</v>
      </c>
      <c r="F34" s="16"/>
      <c r="G34" s="6"/>
    </row>
    <row r="35" spans="1:7">
      <c r="A35" s="2" t="s">
        <v>82</v>
      </c>
      <c r="B35" s="2" t="s">
        <v>30</v>
      </c>
      <c r="C35" s="10">
        <f>1000*INDEX('Data - Total'!$C$2:$R$53,MATCH($B35,'Data - Total'!$B$2:$B$53,0),MATCH($G$1,'Data - Total'!$C$1:$R$1,0))/Population!$C33</f>
        <v>109.69344299233889</v>
      </c>
      <c r="D35" s="7">
        <f>INDEX('Data - Payroll'!$C$2:$T$53,MATCH($B35,'Data - Payroll'!$B$2:$B$53,0),MATCH($G$1,'Data - Payroll'!$C$1:$T$1,0))/Population!$C33</f>
        <v>77.65834745380802</v>
      </c>
      <c r="E35" s="40">
        <f t="shared" si="0"/>
        <v>70.795797210259664</v>
      </c>
      <c r="F35" s="16"/>
      <c r="G35" s="6"/>
    </row>
    <row r="36" spans="1:7">
      <c r="A36" s="2" t="s">
        <v>83</v>
      </c>
      <c r="B36" s="2" t="s">
        <v>31</v>
      </c>
      <c r="C36" s="10">
        <f>1000*INDEX('Data - Total'!$C$2:$R$53,MATCH($B36,'Data - Total'!$B$2:$B$53,0),MATCH($G$1,'Data - Total'!$C$1:$R$1,0))/Population!$C34</f>
        <v>146.94947793191383</v>
      </c>
      <c r="D36" s="7">
        <f>INDEX('Data - Payroll'!$C$2:$T$53,MATCH($B36,'Data - Payroll'!$B$2:$B$53,0),MATCH($G$1,'Data - Payroll'!$C$1:$T$1,0))/Population!$C34</f>
        <v>70.580040046167269</v>
      </c>
      <c r="E36" s="40">
        <f t="shared" si="0"/>
        <v>48.030140045049464</v>
      </c>
      <c r="F36" s="16"/>
      <c r="G36" s="6"/>
    </row>
    <row r="37" spans="1:7">
      <c r="A37" s="2" t="s">
        <v>84</v>
      </c>
      <c r="B37" s="2" t="s">
        <v>32</v>
      </c>
      <c r="C37" s="10">
        <f>1000*INDEX('Data - Total'!$C$2:$R$53,MATCH($B37,'Data - Total'!$B$2:$B$53,0),MATCH($G$1,'Data - Total'!$C$1:$R$1,0))/Population!$C35</f>
        <v>174.27401446615875</v>
      </c>
      <c r="D37" s="7">
        <f>INDEX('Data - Payroll'!$C$2:$T$53,MATCH($B37,'Data - Payroll'!$B$2:$B$53,0),MATCH($G$1,'Data - Payroll'!$C$1:$T$1,0))/Population!$C35</f>
        <v>110.44335991888669</v>
      </c>
      <c r="E37" s="40">
        <f t="shared" si="0"/>
        <v>63.373395200196661</v>
      </c>
      <c r="F37" s="16"/>
      <c r="G37" s="6"/>
    </row>
    <row r="38" spans="1:7">
      <c r="A38" s="2" t="s">
        <v>85</v>
      </c>
      <c r="B38" s="2" t="s">
        <v>33</v>
      </c>
      <c r="C38" s="10">
        <f>1000*INDEX('Data - Total'!$C$2:$R$53,MATCH($B38,'Data - Total'!$B$2:$B$53,0),MATCH($G$1,'Data - Total'!$C$1:$R$1,0))/Population!$C36</f>
        <v>95.94702847638959</v>
      </c>
      <c r="D38" s="7">
        <f>INDEX('Data - Payroll'!$C$2:$T$53,MATCH($B38,'Data - Payroll'!$B$2:$B$53,0),MATCH($G$1,'Data - Payroll'!$C$1:$T$1,0))/Population!$C36</f>
        <v>40.993426363338962</v>
      </c>
      <c r="E38" s="40">
        <f t="shared" si="0"/>
        <v>42.725060915697377</v>
      </c>
      <c r="F38" s="16"/>
      <c r="G38" s="6"/>
    </row>
    <row r="39" spans="1:7">
      <c r="A39" s="2" t="s">
        <v>86</v>
      </c>
      <c r="B39" s="2" t="s">
        <v>34</v>
      </c>
      <c r="C39" s="10">
        <f>1000*INDEX('Data - Total'!$C$2:$R$53,MATCH($B39,'Data - Total'!$B$2:$B$53,0),MATCH($G$1,'Data - Total'!$C$1:$R$1,0))/Population!$C37</f>
        <v>77.877455625939675</v>
      </c>
      <c r="D39" s="7">
        <f>INDEX('Data - Payroll'!$C$2:$T$53,MATCH($B39,'Data - Payroll'!$B$2:$B$53,0),MATCH($G$1,'Data - Payroll'!$C$1:$T$1,0))/Population!$C37</f>
        <v>28.41674492842434</v>
      </c>
      <c r="E39" s="40">
        <f t="shared" si="0"/>
        <v>36.489051549032887</v>
      </c>
      <c r="F39" s="16"/>
      <c r="G39" s="6"/>
    </row>
    <row r="40" spans="1:7">
      <c r="A40" s="2" t="s">
        <v>87</v>
      </c>
      <c r="B40" s="2" t="s">
        <v>35</v>
      </c>
      <c r="C40" s="10">
        <f>1000*INDEX('Data - Total'!$C$2:$R$53,MATCH($B40,'Data - Total'!$B$2:$B$53,0),MATCH($G$1,'Data - Total'!$C$1:$R$1,0))/Population!$C38</f>
        <v>149.28411212250887</v>
      </c>
      <c r="D40" s="7">
        <f>INDEX('Data - Payroll'!$C$2:$T$53,MATCH($B40,'Data - Payroll'!$B$2:$B$53,0),MATCH($G$1,'Data - Payroll'!$C$1:$T$1,0))/Population!$C38</f>
        <v>94.234627065022892</v>
      </c>
      <c r="E40" s="40">
        <f t="shared" si="0"/>
        <v>63.124351094837181</v>
      </c>
      <c r="F40" s="16"/>
      <c r="G40" s="6"/>
    </row>
    <row r="41" spans="1:7">
      <c r="A41" s="2" t="s">
        <v>88</v>
      </c>
      <c r="B41" s="2" t="s">
        <v>36</v>
      </c>
      <c r="C41" s="10">
        <f>1000*INDEX('Data - Total'!$C$2:$R$53,MATCH($B41,'Data - Total'!$B$2:$B$53,0),MATCH($G$1,'Data - Total'!$C$1:$R$1,0))/Population!$C39</f>
        <v>125.69651137171314</v>
      </c>
      <c r="D41" s="7">
        <f>INDEX('Data - Payroll'!$C$2:$T$53,MATCH($B41,'Data - Payroll'!$B$2:$B$53,0),MATCH($G$1,'Data - Payroll'!$C$1:$T$1,0))/Population!$C39</f>
        <v>71.611840424787772</v>
      </c>
      <c r="E41" s="40">
        <f t="shared" si="0"/>
        <v>56.972019066635262</v>
      </c>
      <c r="F41" s="16"/>
      <c r="G41" s="6"/>
    </row>
    <row r="42" spans="1:7">
      <c r="A42" s="2" t="s">
        <v>89</v>
      </c>
      <c r="B42" s="2" t="s">
        <v>37</v>
      </c>
      <c r="C42" s="10">
        <f>1000*INDEX('Data - Total'!$C$2:$R$53,MATCH($B42,'Data - Total'!$B$2:$B$53,0),MATCH($G$1,'Data - Total'!$C$1:$R$1,0))/Population!$C40</f>
        <v>163.87196294954913</v>
      </c>
      <c r="D42" s="7">
        <f>INDEX('Data - Payroll'!$C$2:$T$53,MATCH($B42,'Data - Payroll'!$B$2:$B$53,0),MATCH($G$1,'Data - Payroll'!$C$1:$T$1,0))/Population!$C40</f>
        <v>80.618403543349501</v>
      </c>
      <c r="E42" s="40">
        <f t="shared" si="0"/>
        <v>49.195971105911077</v>
      </c>
      <c r="F42" s="16"/>
      <c r="G42" s="6"/>
    </row>
    <row r="43" spans="1:7">
      <c r="A43" s="2" t="s">
        <v>90</v>
      </c>
      <c r="B43" s="2" t="s">
        <v>38</v>
      </c>
      <c r="C43" s="10">
        <f>1000*INDEX('Data - Total'!$C$2:$R$53,MATCH($B43,'Data - Total'!$B$2:$B$53,0),MATCH($G$1,'Data - Total'!$C$1:$R$1,0))/Population!$C41</f>
        <v>57.513745255203915</v>
      </c>
      <c r="D43" s="7">
        <f>INDEX('Data - Payroll'!$C$2:$T$53,MATCH($B43,'Data - Payroll'!$B$2:$B$53,0),MATCH($G$1,'Data - Payroll'!$C$1:$T$1,0))/Population!$C41</f>
        <v>32.128906065547312</v>
      </c>
      <c r="E43" s="40">
        <f t="shared" si="0"/>
        <v>55.863004440039056</v>
      </c>
      <c r="F43" s="16"/>
      <c r="G43" s="6"/>
    </row>
    <row r="44" spans="1:7">
      <c r="A44" s="2" t="s">
        <v>91</v>
      </c>
      <c r="B44" s="2" t="s">
        <v>39</v>
      </c>
      <c r="C44" s="10">
        <f>1000*INDEX('Data - Total'!$C$2:$R$53,MATCH($B44,'Data - Total'!$B$2:$B$53,0),MATCH($G$1,'Data - Total'!$C$1:$R$1,0))/Population!$C42</f>
        <v>273.92348929403016</v>
      </c>
      <c r="D44" s="7">
        <f>INDEX('Data - Payroll'!$C$2:$T$53,MATCH($B44,'Data - Payroll'!$B$2:$B$53,0),MATCH($G$1,'Data - Payroll'!$C$1:$T$1,0))/Population!$C42</f>
        <v>146.84940392556979</v>
      </c>
      <c r="E44" s="40">
        <f t="shared" si="0"/>
        <v>53.609642715941483</v>
      </c>
      <c r="F44" s="16"/>
      <c r="G44" s="6"/>
    </row>
    <row r="45" spans="1:7">
      <c r="A45" s="2" t="s">
        <v>92</v>
      </c>
      <c r="B45" s="2" t="s">
        <v>40</v>
      </c>
      <c r="C45" s="10">
        <f>1000*INDEX('Data - Total'!$C$2:$R$53,MATCH($B45,'Data - Total'!$B$2:$B$53,0),MATCH($G$1,'Data - Total'!$C$1:$R$1,0))/Population!$C43</f>
        <v>92.835736765664663</v>
      </c>
      <c r="D45" s="7">
        <f>INDEX('Data - Payroll'!$C$2:$T$53,MATCH($B45,'Data - Payroll'!$B$2:$B$53,0),MATCH($G$1,'Data - Payroll'!$C$1:$T$1,0))/Population!$C43</f>
        <v>47.756110854544545</v>
      </c>
      <c r="E45" s="40">
        <f t="shared" si="0"/>
        <v>51.44151650898209</v>
      </c>
      <c r="F45" s="16"/>
      <c r="G45" s="6"/>
    </row>
    <row r="46" spans="1:7">
      <c r="A46" s="2" t="s">
        <v>93</v>
      </c>
      <c r="B46" s="2" t="s">
        <v>41</v>
      </c>
      <c r="C46" s="10">
        <f>1000*INDEX('Data - Total'!$C$2:$R$53,MATCH($B46,'Data - Total'!$B$2:$B$53,0),MATCH($G$1,'Data - Total'!$C$1:$R$1,0))/Population!$C44</f>
        <v>74.10629547611515</v>
      </c>
      <c r="D46" s="7">
        <f>INDEX('Data - Payroll'!$C$2:$T$53,MATCH($B46,'Data - Payroll'!$B$2:$B$53,0),MATCH($G$1,'Data - Payroll'!$C$1:$T$1,0))/Population!$C44</f>
        <v>24.832518478042047</v>
      </c>
      <c r="E46" s="40">
        <f t="shared" si="0"/>
        <v>33.509323760551084</v>
      </c>
      <c r="F46" s="16"/>
      <c r="G46" s="6"/>
    </row>
    <row r="47" spans="1:7">
      <c r="A47" s="2" t="s">
        <v>94</v>
      </c>
      <c r="B47" s="2" t="s">
        <v>42</v>
      </c>
      <c r="C47" s="10">
        <f>1000*INDEX('Data - Total'!$C$2:$R$53,MATCH($B47,'Data - Total'!$B$2:$B$53,0),MATCH($G$1,'Data - Total'!$C$1:$R$1,0))/Population!$C45</f>
        <v>106.01785202791496</v>
      </c>
      <c r="D47" s="7">
        <f>INDEX('Data - Payroll'!$C$2:$T$53,MATCH($B47,'Data - Payroll'!$B$2:$B$53,0),MATCH($G$1,'Data - Payroll'!$C$1:$T$1,0))/Population!$C45</f>
        <v>59.172494882789429</v>
      </c>
      <c r="E47" s="40">
        <f t="shared" si="0"/>
        <v>55.813708494310056</v>
      </c>
      <c r="F47" s="16"/>
      <c r="G47" s="6"/>
    </row>
    <row r="48" spans="1:7">
      <c r="A48" s="2" t="s">
        <v>95</v>
      </c>
      <c r="B48" s="2" t="s">
        <v>43</v>
      </c>
      <c r="C48" s="10">
        <f>1000*INDEX('Data - Total'!$C$2:$R$53,MATCH($B48,'Data - Total'!$B$2:$B$53,0),MATCH($G$1,'Data - Total'!$C$1:$R$1,0))/Population!$C46</f>
        <v>108.54273760116243</v>
      </c>
      <c r="D48" s="7">
        <f>INDEX('Data - Payroll'!$C$2:$T$53,MATCH($B48,'Data - Payroll'!$B$2:$B$53,0),MATCH($G$1,'Data - Payroll'!$C$1:$T$1,0))/Population!$C46</f>
        <v>64.662399190141102</v>
      </c>
      <c r="E48" s="40">
        <f t="shared" si="0"/>
        <v>59.573215692920392</v>
      </c>
      <c r="F48" s="16"/>
      <c r="G48" s="6"/>
    </row>
    <row r="49" spans="1:7">
      <c r="A49" s="2" t="s">
        <v>97</v>
      </c>
      <c r="B49" s="2" t="s">
        <v>45</v>
      </c>
      <c r="C49" s="10">
        <f>1000*INDEX('Data - Total'!$C$2:$R$53,MATCH($B49,'Data - Total'!$B$2:$B$53,0),MATCH($G$1,'Data - Total'!$C$1:$R$1,0))/Population!$C47</f>
        <v>89.676918626194933</v>
      </c>
      <c r="D49" s="7">
        <f>INDEX('Data - Payroll'!$C$2:$T$53,MATCH($B49,'Data - Payroll'!$B$2:$B$53,0),MATCH($G$1,'Data - Payroll'!$C$1:$T$1,0))/Population!$C47</f>
        <v>47.953364990259857</v>
      </c>
      <c r="E49" s="40">
        <f t="shared" si="0"/>
        <v>53.473475365658373</v>
      </c>
      <c r="F49" s="16"/>
      <c r="G49" s="6"/>
    </row>
    <row r="50" spans="1:7">
      <c r="A50" s="2" t="s">
        <v>98</v>
      </c>
      <c r="B50" s="2" t="s">
        <v>46</v>
      </c>
      <c r="C50" s="10">
        <f>1000*INDEX('Data - Total'!$C$2:$R$53,MATCH($B50,'Data - Total'!$B$2:$B$53,0),MATCH($G$1,'Data - Total'!$C$1:$R$1,0))/Population!$C48</f>
        <v>78.551373658841982</v>
      </c>
      <c r="D50" s="7">
        <f>INDEX('Data - Payroll'!$C$2:$T$53,MATCH($B50,'Data - Payroll'!$B$2:$B$53,0),MATCH($G$1,'Data - Payroll'!$C$1:$T$1,0))/Population!$C48</f>
        <v>28.956805049366114</v>
      </c>
      <c r="E50" s="40">
        <f t="shared" si="0"/>
        <v>36.863524723487309</v>
      </c>
      <c r="F50" s="16"/>
      <c r="G50" s="6"/>
    </row>
    <row r="51" spans="1:7">
      <c r="A51" s="2" t="s">
        <v>99</v>
      </c>
      <c r="B51" s="2" t="s">
        <v>47</v>
      </c>
      <c r="C51" s="10">
        <f>1000*INDEX('Data - Total'!$C$2:$R$53,MATCH($B51,'Data - Total'!$B$2:$B$53,0),MATCH($G$1,'Data - Total'!$C$1:$R$1,0))/Population!$C49</f>
        <v>146.87489549543525</v>
      </c>
      <c r="D51" s="7">
        <f>INDEX('Data - Payroll'!$C$2:$T$53,MATCH($B51,'Data - Payroll'!$B$2:$B$53,0),MATCH($G$1,'Data - Payroll'!$C$1:$T$1,0))/Population!$C49</f>
        <v>77.387042922969187</v>
      </c>
      <c r="E51" s="40">
        <f t="shared" si="0"/>
        <v>52.689087990108099</v>
      </c>
      <c r="F51" s="6"/>
      <c r="G51" s="6"/>
    </row>
    <row r="52" spans="1:7">
      <c r="A52" s="2" t="s">
        <v>100</v>
      </c>
      <c r="B52" s="2" t="s">
        <v>48</v>
      </c>
      <c r="C52" s="10">
        <f>1000*INDEX('Data - Total'!$C$2:$R$53,MATCH($B52,'Data - Total'!$B$2:$B$53,0),MATCH($G$1,'Data - Total'!$C$1:$R$1,0))/Population!$C50</f>
        <v>179.47066009795071</v>
      </c>
      <c r="D52" s="7">
        <f>INDEX('Data - Payroll'!$C$2:$T$53,MATCH($B52,'Data - Payroll'!$B$2:$B$53,0),MATCH($G$1,'Data - Payroll'!$C$1:$T$1,0))/Population!$C50</f>
        <v>115.74789877217214</v>
      </c>
      <c r="E52" s="40">
        <f t="shared" si="0"/>
        <v>64.494050843185036</v>
      </c>
      <c r="F52" s="6"/>
      <c r="G52" s="6"/>
    </row>
    <row r="53" spans="1:7">
      <c r="A53" s="2" t="s">
        <v>101</v>
      </c>
      <c r="B53" s="2" t="s">
        <v>49</v>
      </c>
      <c r="C53" s="10">
        <f>1000*INDEX('Data - Total'!$C$2:$R$53,MATCH($B53,'Data - Total'!$B$2:$B$53,0),MATCH($G$1,'Data - Total'!$C$1:$R$1,0))/Population!$C51</f>
        <v>56.378423250820312</v>
      </c>
      <c r="D53" s="7">
        <f>INDEX('Data - Payroll'!$C$2:$T$53,MATCH($B53,'Data - Payroll'!$B$2:$B$53,0),MATCH($G$1,'Data - Payroll'!$C$1:$T$1,0))/Population!$C51</f>
        <v>22.90914732590894</v>
      </c>
      <c r="E53" s="40">
        <f t="shared" si="0"/>
        <v>40.634600978443665</v>
      </c>
      <c r="F53" s="6"/>
      <c r="G53" s="6"/>
    </row>
    <row r="54" spans="1:7">
      <c r="A54" s="2" t="s">
        <v>102</v>
      </c>
      <c r="B54" s="2" t="s">
        <v>50</v>
      </c>
      <c r="C54" s="10">
        <f>1000*INDEX('Data - Total'!$C$2:$R$53,MATCH($B54,'Data - Total'!$B$2:$B$53,0),MATCH($G$1,'Data - Total'!$C$1:$R$1,0))/Population!$C52</f>
        <v>112.79591845290248</v>
      </c>
      <c r="D54" s="7">
        <f>INDEX('Data - Payroll'!$C$2:$T$53,MATCH($B54,'Data - Payroll'!$B$2:$B$53,0),MATCH($G$1,'Data - Payroll'!$C$1:$T$1,0))/Population!$C52</f>
        <v>55.328307558156595</v>
      </c>
      <c r="E54" s="40">
        <f t="shared" si="0"/>
        <v>49.051692930944768</v>
      </c>
      <c r="F54" s="6"/>
      <c r="G54" s="6"/>
    </row>
    <row r="55" spans="1:7">
      <c r="A55" s="3" t="s">
        <v>103</v>
      </c>
      <c r="B55" s="3" t="s">
        <v>51</v>
      </c>
      <c r="C55" s="11">
        <f>1000*INDEX('Data - Total'!$C$2:$R$53,MATCH($B55,'Data - Total'!$B$2:$B$53,0),MATCH($G$1,'Data - Total'!$C$1:$R$1,0))/Population!$C53</f>
        <v>143.14786277524601</v>
      </c>
      <c r="D55" s="8">
        <f>INDEX('Data - Payroll'!$C$2:$T$53,MATCH($B55,'Data - Payroll'!$B$2:$B$53,0),MATCH($G$1,'Data - Payroll'!$C$1:$T$1,0))/Population!$C53</f>
        <v>46.276858966914141</v>
      </c>
      <c r="E55" s="41">
        <f t="shared" si="0"/>
        <v>32.328012496821302</v>
      </c>
      <c r="F55" s="6"/>
      <c r="G55" s="6"/>
    </row>
    <row r="56" spans="1:7" ht="15" customHeight="1">
      <c r="A56" s="37" t="s">
        <v>144</v>
      </c>
      <c r="B56" s="29"/>
      <c r="C56" s="29"/>
      <c r="D56" s="29"/>
      <c r="E56" s="30"/>
    </row>
    <row r="57" spans="1:7">
      <c r="A57" s="31"/>
      <c r="B57" s="32"/>
      <c r="C57" s="32"/>
      <c r="D57" s="32"/>
      <c r="E57" s="33"/>
    </row>
    <row r="58" spans="1:7">
      <c r="A58" s="31"/>
      <c r="B58" s="32"/>
      <c r="C58" s="32"/>
      <c r="D58" s="32"/>
      <c r="E58" s="33"/>
    </row>
    <row r="59" spans="1:7">
      <c r="A59" s="31"/>
      <c r="B59" s="32"/>
      <c r="C59" s="32"/>
      <c r="D59" s="32"/>
      <c r="E59" s="33"/>
    </row>
    <row r="60" spans="1:7">
      <c r="A60" s="31"/>
      <c r="B60" s="32"/>
      <c r="C60" s="32"/>
      <c r="D60" s="32"/>
      <c r="E60" s="33"/>
    </row>
    <row r="61" spans="1:7">
      <c r="A61" s="31"/>
      <c r="B61" s="32"/>
      <c r="C61" s="32"/>
      <c r="D61" s="32"/>
      <c r="E61" s="33"/>
    </row>
    <row r="62" spans="1:7">
      <c r="A62" s="31"/>
      <c r="B62" s="32"/>
      <c r="C62" s="32"/>
      <c r="D62" s="32"/>
      <c r="E62" s="33"/>
    </row>
    <row r="63" spans="1:7">
      <c r="A63" s="31"/>
      <c r="B63" s="32"/>
      <c r="C63" s="32"/>
      <c r="D63" s="32"/>
      <c r="E63" s="33"/>
    </row>
    <row r="64" spans="1:7">
      <c r="A64" s="31"/>
      <c r="B64" s="32"/>
      <c r="C64" s="32"/>
      <c r="D64" s="32"/>
      <c r="E64" s="33"/>
    </row>
    <row r="65" spans="1:7">
      <c r="A65" s="31"/>
      <c r="B65" s="32"/>
      <c r="C65" s="32"/>
      <c r="D65" s="32"/>
      <c r="E65" s="33"/>
    </row>
    <row r="66" spans="1:7">
      <c r="A66" s="34"/>
      <c r="B66" s="35"/>
      <c r="C66" s="35"/>
      <c r="D66" s="35"/>
      <c r="E66" s="36"/>
    </row>
    <row r="67" spans="1:7">
      <c r="G67" s="4"/>
    </row>
  </sheetData>
  <mergeCells count="3">
    <mergeCell ref="A1:E1"/>
    <mergeCell ref="A2:E2"/>
    <mergeCell ref="A56:E6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workbookViewId="0">
      <selection activeCell="L22" sqref="L22"/>
    </sheetView>
  </sheetViews>
  <sheetFormatPr defaultColWidth="11.42578125" defaultRowHeight="15"/>
  <cols>
    <col min="1" max="1" width="5.42578125" bestFit="1" customWidth="1"/>
    <col min="2" max="2" width="18.7109375" bestFit="1" customWidth="1"/>
    <col min="3" max="3" width="17.85546875" bestFit="1" customWidth="1"/>
    <col min="4" max="4" width="12.7109375" bestFit="1" customWidth="1"/>
    <col min="5" max="5" width="22.140625" customWidth="1"/>
    <col min="6" max="6" width="13.28515625" bestFit="1" customWidth="1"/>
    <col min="9" max="9" width="18" bestFit="1" customWidth="1"/>
  </cols>
  <sheetData>
    <row r="1" spans="1:11">
      <c r="A1" s="22" t="s">
        <v>149</v>
      </c>
      <c r="B1" s="23"/>
      <c r="C1" s="23"/>
      <c r="D1" s="23"/>
      <c r="E1" s="24"/>
      <c r="G1" t="s">
        <v>118</v>
      </c>
    </row>
    <row r="2" spans="1:11">
      <c r="A2" s="25" t="s">
        <v>128</v>
      </c>
      <c r="B2" s="26"/>
      <c r="C2" s="26"/>
      <c r="D2" s="26"/>
      <c r="E2" s="27"/>
    </row>
    <row r="3" spans="1:11" ht="30" customHeight="1">
      <c r="A3" s="12" t="s">
        <v>104</v>
      </c>
      <c r="B3" s="12" t="s">
        <v>105</v>
      </c>
      <c r="C3" s="12" t="s">
        <v>110</v>
      </c>
      <c r="D3" s="13" t="s">
        <v>129</v>
      </c>
      <c r="E3" s="12" t="s">
        <v>134</v>
      </c>
    </row>
    <row r="4" spans="1:11">
      <c r="A4" s="1" t="s">
        <v>96</v>
      </c>
      <c r="B4" s="1" t="s">
        <v>44</v>
      </c>
      <c r="C4" s="9">
        <f>1000*INDEX('Data - Total'!$C$2:$R$53,MATCH($B4,'Data - Total'!$B$2:$B$53,0),MATCH($G$1,'Data - Total'!$C$1:$R$1,0))/Population!$C2</f>
        <v>150.59653643754507</v>
      </c>
      <c r="D4" s="9">
        <f>INDEX('Data - Payroll'!$C$2:$T$53,MATCH($B4,'Data - Payroll'!$B$2:$B$53,0),MATCH($G$1,'Data - Payroll'!$C$1:$T$1,0))/Population!$C2</f>
        <v>18.018751065025903</v>
      </c>
      <c r="E4" s="39">
        <f>D4/C4*100</f>
        <v>11.964917315677166</v>
      </c>
      <c r="F4" s="16"/>
      <c r="G4" s="6"/>
      <c r="I4" s="6"/>
      <c r="J4" s="6"/>
      <c r="K4" s="6"/>
    </row>
    <row r="5" spans="1:11">
      <c r="A5" s="2" t="s">
        <v>52</v>
      </c>
      <c r="B5" s="2" t="s">
        <v>0</v>
      </c>
      <c r="C5" s="10">
        <f>1000*INDEX('Data - Total'!$C$2:$R$53,MATCH($B5,'Data - Total'!$B$2:$B$53,0),MATCH($G$1,'Data - Total'!$C$1:$R$1,0))/Population!$C3</f>
        <v>88.815655640994351</v>
      </c>
      <c r="D5" s="7">
        <f>INDEX('Data - Payroll'!$C$2:$T$53,MATCH($B5,'Data - Payroll'!$B$2:$B$53,0),MATCH($G$1,'Data - Payroll'!$C$1:$T$1,0))/Population!$C3</f>
        <v>18.130691456370172</v>
      </c>
      <c r="E5" s="40">
        <f>D5/C5*100</f>
        <v>20.413846326437124</v>
      </c>
      <c r="F5" s="16"/>
      <c r="G5" s="6"/>
      <c r="I5" s="6"/>
      <c r="J5" s="6"/>
      <c r="K5" s="6"/>
    </row>
    <row r="6" spans="1:11">
      <c r="A6" s="2" t="s">
        <v>53</v>
      </c>
      <c r="B6" s="2" t="s">
        <v>1</v>
      </c>
      <c r="C6" s="10">
        <f>1000*INDEX('Data - Total'!$C$2:$R$53,MATCH($B6,'Data - Total'!$B$2:$B$53,0),MATCH($G$1,'Data - Total'!$C$1:$R$1,0))/Population!$C4</f>
        <v>391.66248336367653</v>
      </c>
      <c r="D6" s="7">
        <f>INDEX('Data - Payroll'!$C$2:$T$53,MATCH($B6,'Data - Payroll'!$B$2:$B$53,0),MATCH($G$1,'Data - Payroll'!$C$1:$T$1,0))/Population!$C4</f>
        <v>61.166924048087694</v>
      </c>
      <c r="E6" s="40">
        <f t="shared" ref="E6:E55" si="0">D6/C6*100</f>
        <v>15.617253795353028</v>
      </c>
      <c r="F6" s="16"/>
      <c r="G6" s="6"/>
      <c r="I6" s="6"/>
      <c r="J6" s="6"/>
      <c r="K6" s="6"/>
    </row>
    <row r="7" spans="1:11">
      <c r="A7" s="2" t="s">
        <v>54</v>
      </c>
      <c r="B7" s="2" t="s">
        <v>2</v>
      </c>
      <c r="C7" s="10">
        <f>1000*INDEX('Data - Total'!$C$2:$R$53,MATCH($B7,'Data - Total'!$B$2:$B$53,0),MATCH($G$1,'Data - Total'!$C$1:$R$1,0))/Population!$C5</f>
        <v>84.223173174364078</v>
      </c>
      <c r="D7" s="7">
        <f>INDEX('Data - Payroll'!$C$2:$T$53,MATCH($B7,'Data - Payroll'!$B$2:$B$53,0),MATCH($G$1,'Data - Payroll'!$C$1:$T$1,0))/Population!$C5</f>
        <v>12.059597000474053</v>
      </c>
      <c r="E7" s="40">
        <f t="shared" si="0"/>
        <v>14.318621046855503</v>
      </c>
      <c r="F7" s="16"/>
      <c r="G7" s="6"/>
      <c r="I7" s="6"/>
      <c r="J7" s="6"/>
      <c r="K7" s="6"/>
    </row>
    <row r="8" spans="1:11">
      <c r="A8" s="2" t="s">
        <v>55</v>
      </c>
      <c r="B8" s="2" t="s">
        <v>3</v>
      </c>
      <c r="C8" s="10">
        <f>1000*INDEX('Data - Total'!$C$2:$R$53,MATCH($B8,'Data - Total'!$B$2:$B$53,0),MATCH($G$1,'Data - Total'!$C$1:$R$1,0))/Population!$C6</f>
        <v>63.815142576204522</v>
      </c>
      <c r="D8" s="7">
        <f>INDEX('Data - Payroll'!$C$2:$T$53,MATCH($B8,'Data - Payroll'!$B$2:$B$53,0),MATCH($G$1,'Data - Payroll'!$C$1:$T$1,0))/Population!$C6</f>
        <v>12.903912114739091</v>
      </c>
      <c r="E8" s="40">
        <f t="shared" si="0"/>
        <v>20.22076829073907</v>
      </c>
      <c r="F8" s="16"/>
      <c r="G8" s="6"/>
      <c r="I8" s="6"/>
      <c r="J8" s="6"/>
      <c r="K8" s="6"/>
    </row>
    <row r="9" spans="1:11">
      <c r="A9" s="2" t="s">
        <v>56</v>
      </c>
      <c r="B9" s="2" t="s">
        <v>4</v>
      </c>
      <c r="C9" s="10">
        <f>1000*INDEX('Data - Total'!$C$2:$R$53,MATCH($B9,'Data - Total'!$B$2:$B$53,0),MATCH($G$1,'Data - Total'!$C$1:$R$1,0))/Population!$C7</f>
        <v>211.14506087048818</v>
      </c>
      <c r="D9" s="7">
        <f>INDEX('Data - Payroll'!$C$2:$T$53,MATCH($B9,'Data - Payroll'!$B$2:$B$53,0),MATCH($G$1,'Data - Payroll'!$C$1:$T$1,0))/Population!$C7</f>
        <v>23.280005927049995</v>
      </c>
      <c r="E9" s="40">
        <f t="shared" si="0"/>
        <v>11.025598150898471</v>
      </c>
      <c r="F9" s="16"/>
      <c r="G9" s="6"/>
      <c r="I9" s="6"/>
      <c r="J9" s="6"/>
      <c r="K9" s="6"/>
    </row>
    <row r="10" spans="1:11">
      <c r="A10" s="2" t="s">
        <v>57</v>
      </c>
      <c r="B10" s="2" t="s">
        <v>5</v>
      </c>
      <c r="C10" s="10">
        <f>1000*INDEX('Data - Total'!$C$2:$R$53,MATCH($B10,'Data - Total'!$B$2:$B$53,0),MATCH($G$1,'Data - Total'!$C$1:$R$1,0))/Population!$C8</f>
        <v>131.00252729881433</v>
      </c>
      <c r="D10" s="7">
        <f>INDEX('Data - Payroll'!$C$2:$T$53,MATCH($B10,'Data - Payroll'!$B$2:$B$53,0),MATCH($G$1,'Data - Payroll'!$C$1:$T$1,0))/Population!$C8</f>
        <v>26.764476976656436</v>
      </c>
      <c r="E10" s="40">
        <f t="shared" si="0"/>
        <v>20.430504302872844</v>
      </c>
      <c r="F10" s="16"/>
      <c r="G10" s="6"/>
      <c r="I10" s="6"/>
      <c r="J10" s="6"/>
      <c r="K10" s="6"/>
    </row>
    <row r="11" spans="1:11">
      <c r="A11" s="2" t="s">
        <v>58</v>
      </c>
      <c r="B11" s="2" t="s">
        <v>6</v>
      </c>
      <c r="C11" s="10">
        <f>1000*INDEX('Data - Total'!$C$2:$R$53,MATCH($B11,'Data - Total'!$B$2:$B$53,0),MATCH($G$1,'Data - Total'!$C$1:$R$1,0))/Population!$C9</f>
        <v>204.77041544507759</v>
      </c>
      <c r="D11" s="7">
        <f>INDEX('Data - Payroll'!$C$2:$T$53,MATCH($B11,'Data - Payroll'!$B$2:$B$53,0),MATCH($G$1,'Data - Payroll'!$C$1:$T$1,0))/Population!$C9</f>
        <v>23.477992478220056</v>
      </c>
      <c r="E11" s="40">
        <f t="shared" si="0"/>
        <v>11.465519775984044</v>
      </c>
      <c r="F11" s="16"/>
      <c r="G11" s="6"/>
      <c r="I11" s="6"/>
      <c r="J11" s="6"/>
      <c r="K11" s="6"/>
    </row>
    <row r="12" spans="1:11">
      <c r="A12" s="2" t="s">
        <v>59</v>
      </c>
      <c r="B12" s="2" t="s">
        <v>7</v>
      </c>
      <c r="C12" s="10">
        <f>1000*INDEX('Data - Total'!$C$2:$R$53,MATCH($B12,'Data - Total'!$B$2:$B$53,0),MATCH($G$1,'Data - Total'!$C$1:$R$1,0))/Population!$C10</f>
        <v>169.31204812838308</v>
      </c>
      <c r="D12" s="7">
        <f>INDEX('Data - Payroll'!$C$2:$T$53,MATCH($B12,'Data - Payroll'!$B$2:$B$53,0),MATCH($G$1,'Data - Payroll'!$C$1:$T$1,0))/Population!$C10</f>
        <v>13.629358662683599</v>
      </c>
      <c r="E12" s="40">
        <f t="shared" si="0"/>
        <v>8.0498457217580626</v>
      </c>
      <c r="F12" s="16"/>
      <c r="G12" s="6"/>
      <c r="I12" s="6"/>
      <c r="J12" s="6"/>
      <c r="K12" s="6"/>
    </row>
    <row r="13" spans="1:11">
      <c r="A13" s="2" t="s">
        <v>60</v>
      </c>
      <c r="B13" s="2" t="s">
        <v>8</v>
      </c>
      <c r="C13" s="10">
        <f>1000*INDEX('Data - Total'!$C$2:$R$53,MATCH($B13,'Data - Total'!$B$2:$B$53,0),MATCH($G$1,'Data - Total'!$C$1:$R$1,0))/Population!$C11</f>
        <v>814.36287477954147</v>
      </c>
      <c r="D13" s="7">
        <f>INDEX('Data - Payroll'!$C$2:$T$53,MATCH($B13,'Data - Payroll'!$B$2:$B$53,0),MATCH($G$1,'Data - Payroll'!$C$1:$T$1,0))/Population!$C11</f>
        <v>103.91392668178382</v>
      </c>
      <c r="E13" s="40">
        <f t="shared" si="0"/>
        <v>12.760150284345251</v>
      </c>
      <c r="F13" s="16"/>
      <c r="G13" s="6"/>
      <c r="I13" s="6"/>
      <c r="J13" s="6"/>
      <c r="K13" s="6"/>
    </row>
    <row r="14" spans="1:11">
      <c r="A14" s="2" t="s">
        <v>61</v>
      </c>
      <c r="B14" s="2" t="s">
        <v>9</v>
      </c>
      <c r="C14" s="10">
        <f>1000*INDEX('Data - Total'!$C$2:$R$53,MATCH($B14,'Data - Total'!$B$2:$B$53,0),MATCH($G$1,'Data - Total'!$C$1:$R$1,0))/Population!$C12</f>
        <v>126.58240600990212</v>
      </c>
      <c r="D14" s="7">
        <f>INDEX('Data - Payroll'!$C$2:$T$53,MATCH($B14,'Data - Payroll'!$B$2:$B$53,0),MATCH($G$1,'Data - Payroll'!$C$1:$T$1,0))/Population!$C12</f>
        <v>12.888102286629415</v>
      </c>
      <c r="E14" s="40">
        <f t="shared" si="0"/>
        <v>10.181590548706447</v>
      </c>
      <c r="F14" s="16"/>
      <c r="G14" s="6"/>
      <c r="I14" s="6"/>
      <c r="J14" s="6"/>
      <c r="K14" s="6"/>
    </row>
    <row r="15" spans="1:11">
      <c r="A15" s="2" t="s">
        <v>62</v>
      </c>
      <c r="B15" s="2" t="s">
        <v>10</v>
      </c>
      <c r="C15" s="10">
        <f>1000*INDEX('Data - Total'!$C$2:$R$53,MATCH($B15,'Data - Total'!$B$2:$B$53,0),MATCH($G$1,'Data - Total'!$C$1:$R$1,0))/Population!$C13</f>
        <v>123.33047686258695</v>
      </c>
      <c r="D15" s="7">
        <f>INDEX('Data - Payroll'!$C$2:$T$53,MATCH($B15,'Data - Payroll'!$B$2:$B$53,0),MATCH($G$1,'Data - Payroll'!$C$1:$T$1,0))/Population!$C13</f>
        <v>12.581915918943443</v>
      </c>
      <c r="E15" s="40">
        <f t="shared" si="0"/>
        <v>10.201789727094004</v>
      </c>
      <c r="F15" s="16"/>
      <c r="G15" s="6"/>
      <c r="I15" s="6"/>
      <c r="J15" s="6"/>
      <c r="K15" s="6"/>
    </row>
    <row r="16" spans="1:11">
      <c r="A16" s="2" t="s">
        <v>63</v>
      </c>
      <c r="B16" s="2" t="s">
        <v>11</v>
      </c>
      <c r="C16" s="10">
        <f>1000*INDEX('Data - Total'!$C$2:$R$53,MATCH($B16,'Data - Total'!$B$2:$B$53,0),MATCH($G$1,'Data - Total'!$C$1:$R$1,0))/Population!$C14</f>
        <v>133.1602006367186</v>
      </c>
      <c r="D16" s="7">
        <f>INDEX('Data - Payroll'!$C$2:$T$53,MATCH($B16,'Data - Payroll'!$B$2:$B$53,0),MATCH($G$1,'Data - Payroll'!$C$1:$T$1,0))/Population!$C14</f>
        <v>9.2370721284120947</v>
      </c>
      <c r="E16" s="40">
        <f t="shared" si="0"/>
        <v>6.9368115129326373</v>
      </c>
      <c r="F16" s="16"/>
      <c r="G16" s="6"/>
      <c r="I16" s="6"/>
      <c r="J16" s="6"/>
      <c r="K16" s="6"/>
    </row>
    <row r="17" spans="1:11">
      <c r="A17" s="2" t="s">
        <v>64</v>
      </c>
      <c r="B17" s="2" t="s">
        <v>12</v>
      </c>
      <c r="C17" s="10">
        <f>1000*INDEX('Data - Total'!$C$2:$R$53,MATCH($B17,'Data - Total'!$B$2:$B$53,0),MATCH($G$1,'Data - Total'!$C$1:$R$1,0))/Population!$C15</f>
        <v>66.009438514906705</v>
      </c>
      <c r="D17" s="7">
        <f>INDEX('Data - Payroll'!$C$2:$T$53,MATCH($B17,'Data - Payroll'!$B$2:$B$53,0),MATCH($G$1,'Data - Payroll'!$C$1:$T$1,0))/Population!$C15</f>
        <v>5.3878577830144332</v>
      </c>
      <c r="E17" s="40">
        <f t="shared" si="0"/>
        <v>8.1622536174091369</v>
      </c>
      <c r="F17" s="16"/>
      <c r="G17" s="6"/>
      <c r="I17" s="6"/>
      <c r="J17" s="6"/>
      <c r="K17" s="6"/>
    </row>
    <row r="18" spans="1:11">
      <c r="A18" s="2" t="s">
        <v>65</v>
      </c>
      <c r="B18" s="2" t="s">
        <v>13</v>
      </c>
      <c r="C18" s="10">
        <f>1000*INDEX('Data - Total'!$C$2:$R$53,MATCH($B18,'Data - Total'!$B$2:$B$53,0),MATCH($G$1,'Data - Total'!$C$1:$R$1,0))/Population!$C16</f>
        <v>152.62390646775151</v>
      </c>
      <c r="D18" s="7">
        <f>INDEX('Data - Payroll'!$C$2:$T$53,MATCH($B18,'Data - Payroll'!$B$2:$B$53,0),MATCH($G$1,'Data - Payroll'!$C$1:$T$1,0))/Population!$C16</f>
        <v>13.668440843597944</v>
      </c>
      <c r="E18" s="40">
        <f t="shared" si="0"/>
        <v>8.9556355619072043</v>
      </c>
      <c r="F18" s="16"/>
      <c r="G18" s="6"/>
      <c r="I18" s="6"/>
      <c r="J18" s="6"/>
      <c r="K18" s="6"/>
    </row>
    <row r="19" spans="1:11">
      <c r="A19" s="2" t="s">
        <v>66</v>
      </c>
      <c r="B19" s="2" t="s">
        <v>14</v>
      </c>
      <c r="C19" s="10">
        <f>1000*INDEX('Data - Total'!$C$2:$R$53,MATCH($B19,'Data - Total'!$B$2:$B$53,0),MATCH($G$1,'Data - Total'!$C$1:$R$1,0))/Population!$C17</f>
        <v>161.85906456649747</v>
      </c>
      <c r="D19" s="7">
        <f>INDEX('Data - Payroll'!$C$2:$T$53,MATCH($B19,'Data - Payroll'!$B$2:$B$53,0),MATCH($G$1,'Data - Payroll'!$C$1:$T$1,0))/Population!$C17</f>
        <v>8.0866124003308837</v>
      </c>
      <c r="E19" s="40">
        <f t="shared" si="0"/>
        <v>4.9960825005315757</v>
      </c>
      <c r="F19" s="16"/>
      <c r="G19" s="6"/>
      <c r="I19" s="6"/>
      <c r="J19" s="6"/>
      <c r="K19" s="6"/>
    </row>
    <row r="20" spans="1:11">
      <c r="A20" s="2" t="s">
        <v>67</v>
      </c>
      <c r="B20" s="2" t="s">
        <v>15</v>
      </c>
      <c r="C20" s="10">
        <f>1000*INDEX('Data - Total'!$C$2:$R$53,MATCH($B20,'Data - Total'!$B$2:$B$53,0),MATCH($G$1,'Data - Total'!$C$1:$R$1,0))/Population!$C18</f>
        <v>73.785369326725046</v>
      </c>
      <c r="D20" s="7">
        <f>INDEX('Data - Payroll'!$C$2:$T$53,MATCH($B20,'Data - Payroll'!$B$2:$B$53,0),MATCH($G$1,'Data - Payroll'!$C$1:$T$1,0))/Population!$C18</f>
        <v>7.4296901592523898</v>
      </c>
      <c r="E20" s="40">
        <f t="shared" si="0"/>
        <v>10.069327059072343</v>
      </c>
      <c r="F20" s="16"/>
      <c r="G20" s="6"/>
      <c r="I20" s="6"/>
      <c r="J20" s="6"/>
      <c r="K20" s="6"/>
    </row>
    <row r="21" spans="1:11">
      <c r="A21" s="2" t="s">
        <v>68</v>
      </c>
      <c r="B21" s="2" t="s">
        <v>16</v>
      </c>
      <c r="C21" s="10">
        <f>1000*INDEX('Data - Total'!$C$2:$R$53,MATCH($B21,'Data - Total'!$B$2:$B$53,0),MATCH($G$1,'Data - Total'!$C$1:$R$1,0))/Population!$C19</f>
        <v>81.312808259002352</v>
      </c>
      <c r="D21" s="7">
        <f>INDEX('Data - Payroll'!$C$2:$T$53,MATCH($B21,'Data - Payroll'!$B$2:$B$53,0),MATCH($G$1,'Data - Payroll'!$C$1:$T$1,0))/Population!$C19</f>
        <v>13.836749289492669</v>
      </c>
      <c r="E21" s="40">
        <f t="shared" si="0"/>
        <v>17.016690956508402</v>
      </c>
      <c r="F21" s="16"/>
      <c r="G21" s="6"/>
      <c r="I21" s="6"/>
      <c r="J21" s="6"/>
      <c r="K21" s="6"/>
    </row>
    <row r="22" spans="1:11">
      <c r="A22" s="2" t="s">
        <v>69</v>
      </c>
      <c r="B22" s="2" t="s">
        <v>17</v>
      </c>
      <c r="C22" s="10">
        <f>1000*INDEX('Data - Total'!$C$2:$R$53,MATCH($B22,'Data - Total'!$B$2:$B$53,0),MATCH($G$1,'Data - Total'!$C$1:$R$1,0))/Population!$C20</f>
        <v>94.204698794218729</v>
      </c>
      <c r="D22" s="7">
        <f>INDEX('Data - Payroll'!$C$2:$T$53,MATCH($B22,'Data - Payroll'!$B$2:$B$53,0),MATCH($G$1,'Data - Payroll'!$C$1:$T$1,0))/Population!$C20</f>
        <v>9.2720402695128161</v>
      </c>
      <c r="E22" s="40">
        <f t="shared" si="0"/>
        <v>9.8424392712795719</v>
      </c>
      <c r="F22" s="16"/>
      <c r="G22" s="6"/>
      <c r="I22" s="6"/>
      <c r="J22" s="6"/>
      <c r="K22" s="6"/>
    </row>
    <row r="23" spans="1:11">
      <c r="A23" s="2" t="s">
        <v>70</v>
      </c>
      <c r="B23" s="2" t="s">
        <v>18</v>
      </c>
      <c r="C23" s="10">
        <f>1000*INDEX('Data - Total'!$C$2:$R$53,MATCH($B23,'Data - Total'!$B$2:$B$53,0),MATCH($G$1,'Data - Total'!$C$1:$R$1,0))/Population!$C21</f>
        <v>311.86663145660214</v>
      </c>
      <c r="D23" s="7">
        <f>INDEX('Data - Payroll'!$C$2:$T$53,MATCH($B23,'Data - Payroll'!$B$2:$B$53,0),MATCH($G$1,'Data - Payroll'!$C$1:$T$1,0))/Population!$C21</f>
        <v>10.622041963679196</v>
      </c>
      <c r="E23" s="40">
        <f t="shared" si="0"/>
        <v>3.4059565507434892</v>
      </c>
      <c r="F23" s="16"/>
      <c r="G23" s="6"/>
      <c r="I23" s="6"/>
      <c r="J23" s="6"/>
      <c r="K23" s="6"/>
    </row>
    <row r="24" spans="1:11">
      <c r="A24" s="2" t="s">
        <v>71</v>
      </c>
      <c r="B24" s="2" t="s">
        <v>19</v>
      </c>
      <c r="C24" s="10">
        <f>1000*INDEX('Data - Total'!$C$2:$R$53,MATCH($B24,'Data - Total'!$B$2:$B$53,0),MATCH($G$1,'Data - Total'!$C$1:$R$1,0))/Population!$C22</f>
        <v>229.19451569782146</v>
      </c>
      <c r="D24" s="7">
        <f>INDEX('Data - Payroll'!$C$2:$T$53,MATCH($B24,'Data - Payroll'!$B$2:$B$53,0),MATCH($G$1,'Data - Payroll'!$C$1:$T$1,0))/Population!$C22</f>
        <v>15.56799378590267</v>
      </c>
      <c r="E24" s="40">
        <f t="shared" si="0"/>
        <v>6.7924809363362302</v>
      </c>
      <c r="F24" s="16"/>
      <c r="G24" s="6"/>
      <c r="I24" s="6"/>
      <c r="J24" s="6"/>
      <c r="K24" s="6"/>
    </row>
    <row r="25" spans="1:11">
      <c r="A25" s="2" t="s">
        <v>72</v>
      </c>
      <c r="B25" s="2" t="s">
        <v>20</v>
      </c>
      <c r="C25" s="10">
        <f>1000*INDEX('Data - Total'!$C$2:$R$53,MATCH($B25,'Data - Total'!$B$2:$B$53,0),MATCH($G$1,'Data - Total'!$C$1:$R$1,0))/Population!$C23</f>
        <v>205.72220565499381</v>
      </c>
      <c r="D25" s="7">
        <f>INDEX('Data - Payroll'!$C$2:$T$53,MATCH($B25,'Data - Payroll'!$B$2:$B$53,0),MATCH($G$1,'Data - Payroll'!$C$1:$T$1,0))/Population!$C23</f>
        <v>20.597779395463437</v>
      </c>
      <c r="E25" s="40">
        <f t="shared" si="0"/>
        <v>10.01242395291392</v>
      </c>
      <c r="F25" s="16"/>
      <c r="G25" s="6"/>
      <c r="I25" s="6"/>
      <c r="J25" s="6"/>
      <c r="K25" s="6"/>
    </row>
    <row r="26" spans="1:11">
      <c r="A26" s="2" t="s">
        <v>73</v>
      </c>
      <c r="B26" s="2" t="s">
        <v>21</v>
      </c>
      <c r="C26" s="10">
        <f>1000*INDEX('Data - Total'!$C$2:$R$53,MATCH($B26,'Data - Total'!$B$2:$B$53,0),MATCH($G$1,'Data - Total'!$C$1:$R$1,0))/Population!$C24</f>
        <v>387.78625472499368</v>
      </c>
      <c r="D26" s="7">
        <f>INDEX('Data - Payroll'!$C$2:$T$53,MATCH($B26,'Data - Payroll'!$B$2:$B$53,0),MATCH($G$1,'Data - Payroll'!$C$1:$T$1,0))/Population!$C24</f>
        <v>38.083429126559594</v>
      </c>
      <c r="E26" s="40">
        <f t="shared" si="0"/>
        <v>9.8207269243122646</v>
      </c>
      <c r="F26" s="16"/>
      <c r="G26" s="6"/>
      <c r="I26" s="6"/>
      <c r="J26" s="6"/>
      <c r="K26" s="6"/>
    </row>
    <row r="27" spans="1:11">
      <c r="A27" s="2" t="s">
        <v>74</v>
      </c>
      <c r="B27" s="2" t="s">
        <v>22</v>
      </c>
      <c r="C27" s="10">
        <f>1000*INDEX('Data - Total'!$C$2:$R$53,MATCH($B27,'Data - Total'!$B$2:$B$53,0),MATCH($G$1,'Data - Total'!$C$1:$R$1,0))/Population!$C25</f>
        <v>129.40620535750867</v>
      </c>
      <c r="D27" s="7">
        <f>INDEX('Data - Payroll'!$C$2:$T$53,MATCH($B27,'Data - Payroll'!$B$2:$B$53,0),MATCH($G$1,'Data - Payroll'!$C$1:$T$1,0))/Population!$C25</f>
        <v>6.9070932375740037</v>
      </c>
      <c r="E27" s="40">
        <f t="shared" si="0"/>
        <v>5.3375286127059178</v>
      </c>
      <c r="F27" s="16"/>
      <c r="G27" s="6"/>
      <c r="I27" s="6"/>
      <c r="J27" s="6"/>
      <c r="K27" s="6"/>
    </row>
    <row r="28" spans="1:11">
      <c r="A28" s="2" t="s">
        <v>75</v>
      </c>
      <c r="B28" s="2" t="s">
        <v>23</v>
      </c>
      <c r="C28" s="10">
        <f>1000*INDEX('Data - Total'!$C$2:$R$53,MATCH($B28,'Data - Total'!$B$2:$B$53,0),MATCH($G$1,'Data - Total'!$C$1:$R$1,0))/Population!$C26</f>
        <v>134.75299756626333</v>
      </c>
      <c r="D28" s="7">
        <f>INDEX('Data - Payroll'!$C$2:$T$53,MATCH($B28,'Data - Payroll'!$B$2:$B$53,0),MATCH($G$1,'Data - Payroll'!$C$1:$T$1,0))/Population!$C26</f>
        <v>20.526720458534946</v>
      </c>
      <c r="E28" s="40">
        <f t="shared" si="0"/>
        <v>15.232848863670846</v>
      </c>
      <c r="F28" s="16"/>
      <c r="G28" s="6"/>
      <c r="I28" s="6"/>
      <c r="J28" s="6"/>
      <c r="K28" s="6"/>
    </row>
    <row r="29" spans="1:11">
      <c r="A29" s="2" t="s">
        <v>76</v>
      </c>
      <c r="B29" s="2" t="s">
        <v>24</v>
      </c>
      <c r="C29" s="10">
        <f>1000*INDEX('Data - Total'!$C$2:$R$53,MATCH($B29,'Data - Total'!$B$2:$B$53,0),MATCH($G$1,'Data - Total'!$C$1:$R$1,0))/Population!$C27</f>
        <v>99.467974845092499</v>
      </c>
      <c r="D29" s="7">
        <f>INDEX('Data - Payroll'!$C$2:$T$53,MATCH($B29,'Data - Payroll'!$B$2:$B$53,0),MATCH($G$1,'Data - Payroll'!$C$1:$T$1,0))/Population!$C27</f>
        <v>11.190776578569571</v>
      </c>
      <c r="E29" s="40">
        <f t="shared" si="0"/>
        <v>11.250632775018939</v>
      </c>
      <c r="F29" s="16"/>
      <c r="G29" s="6"/>
      <c r="I29" s="6"/>
      <c r="J29" s="6"/>
      <c r="K29" s="6"/>
    </row>
    <row r="30" spans="1:11">
      <c r="A30" s="2" t="s">
        <v>77</v>
      </c>
      <c r="B30" s="2" t="s">
        <v>25</v>
      </c>
      <c r="C30" s="10">
        <f>1000*INDEX('Data - Total'!$C$2:$R$53,MATCH($B30,'Data - Total'!$B$2:$B$53,0),MATCH($G$1,'Data - Total'!$C$1:$R$1,0))/Population!$C28</f>
        <v>98.88335498377586</v>
      </c>
      <c r="D30" s="7">
        <f>INDEX('Data - Payroll'!$C$2:$T$53,MATCH($B30,'Data - Payroll'!$B$2:$B$53,0),MATCH($G$1,'Data - Payroll'!$C$1:$T$1,0))/Population!$C28</f>
        <v>8.4104266672375942</v>
      </c>
      <c r="E30" s="40">
        <f t="shared" si="0"/>
        <v>8.505401812688822</v>
      </c>
      <c r="F30" s="16"/>
      <c r="G30" s="6"/>
      <c r="I30" s="6"/>
      <c r="J30" s="6"/>
      <c r="K30" s="6"/>
    </row>
    <row r="31" spans="1:11">
      <c r="A31" s="2" t="s">
        <v>78</v>
      </c>
      <c r="B31" s="2" t="s">
        <v>26</v>
      </c>
      <c r="C31" s="10">
        <f>1000*INDEX('Data - Total'!$C$2:$R$53,MATCH($B31,'Data - Total'!$B$2:$B$53,0),MATCH($G$1,'Data - Total'!$C$1:$R$1,0))/Population!$C29</f>
        <v>103.43894472836745</v>
      </c>
      <c r="D31" s="7">
        <f>INDEX('Data - Payroll'!$C$2:$T$53,MATCH($B31,'Data - Payroll'!$B$2:$B$53,0),MATCH($G$1,'Data - Payroll'!$C$1:$T$1,0))/Population!$C29</f>
        <v>10.028940579786562</v>
      </c>
      <c r="E31" s="40">
        <f t="shared" si="0"/>
        <v>9.6955171054023648</v>
      </c>
      <c r="F31" s="16"/>
      <c r="G31" s="6"/>
      <c r="I31" s="6"/>
      <c r="J31" s="6"/>
      <c r="K31" s="6"/>
    </row>
    <row r="32" spans="1:11">
      <c r="A32" s="2" t="s">
        <v>79</v>
      </c>
      <c r="B32" s="2" t="s">
        <v>27</v>
      </c>
      <c r="C32" s="10">
        <f>1000*INDEX('Data - Total'!$C$2:$R$53,MATCH($B32,'Data - Total'!$B$2:$B$53,0),MATCH($G$1,'Data - Total'!$C$1:$R$1,0))/Population!$C30</f>
        <v>80.471056924677995</v>
      </c>
      <c r="D32" s="7">
        <f>INDEX('Data - Payroll'!$C$2:$T$53,MATCH($B32,'Data - Payroll'!$B$2:$B$53,0),MATCH($G$1,'Data - Payroll'!$C$1:$T$1,0))/Population!$C30</f>
        <v>16.25650839914265</v>
      </c>
      <c r="E32" s="40">
        <f t="shared" si="0"/>
        <v>20.201683711398204</v>
      </c>
      <c r="F32" s="16"/>
      <c r="G32" s="6"/>
      <c r="I32" s="6"/>
      <c r="J32" s="6"/>
      <c r="K32" s="6"/>
    </row>
    <row r="33" spans="1:11">
      <c r="A33" s="2" t="s">
        <v>80</v>
      </c>
      <c r="B33" s="2" t="s">
        <v>28</v>
      </c>
      <c r="C33" s="10">
        <f>1000*INDEX('Data - Total'!$C$2:$R$53,MATCH($B33,'Data - Total'!$B$2:$B$53,0),MATCH($G$1,'Data - Total'!$C$1:$R$1,0))/Population!$C31</f>
        <v>53.918979981816499</v>
      </c>
      <c r="D33" s="7">
        <f>INDEX('Data - Payroll'!$C$2:$T$53,MATCH($B33,'Data - Payroll'!$B$2:$B$53,0),MATCH($G$1,'Data - Payroll'!$C$1:$T$1,0))/Population!$C31</f>
        <v>12.469108191830491</v>
      </c>
      <c r="E33" s="40">
        <f t="shared" si="0"/>
        <v>23.125638126009697</v>
      </c>
      <c r="F33" s="16"/>
      <c r="G33" s="6"/>
      <c r="I33" s="6"/>
      <c r="J33" s="6"/>
      <c r="K33" s="6"/>
    </row>
    <row r="34" spans="1:11">
      <c r="A34" s="2" t="s">
        <v>81</v>
      </c>
      <c r="B34" s="2" t="s">
        <v>29</v>
      </c>
      <c r="C34" s="10">
        <f>1000*INDEX('Data - Total'!$C$2:$R$53,MATCH($B34,'Data - Total'!$B$2:$B$53,0),MATCH($G$1,'Data - Total'!$C$1:$R$1,0))/Population!$C32</f>
        <v>136.01181263561486</v>
      </c>
      <c r="D34" s="7">
        <f>INDEX('Data - Payroll'!$C$2:$T$53,MATCH($B34,'Data - Payroll'!$B$2:$B$53,0),MATCH($G$1,'Data - Payroll'!$C$1:$T$1,0))/Population!$C32</f>
        <v>13.536753659472472</v>
      </c>
      <c r="E34" s="40">
        <f t="shared" si="0"/>
        <v>9.9526308760683744</v>
      </c>
      <c r="F34" s="16"/>
      <c r="G34" s="6"/>
      <c r="I34" s="6"/>
      <c r="J34" s="6"/>
      <c r="K34" s="6"/>
    </row>
    <row r="35" spans="1:11">
      <c r="A35" s="2" t="s">
        <v>82</v>
      </c>
      <c r="B35" s="2" t="s">
        <v>30</v>
      </c>
      <c r="C35" s="10">
        <f>1000*INDEX('Data - Total'!$C$2:$R$53,MATCH($B35,'Data - Total'!$B$2:$B$53,0),MATCH($G$1,'Data - Total'!$C$1:$R$1,0))/Population!$C33</f>
        <v>130.89860297431275</v>
      </c>
      <c r="D35" s="7">
        <f>INDEX('Data - Payroll'!$C$2:$T$53,MATCH($B35,'Data - Payroll'!$B$2:$B$53,0),MATCH($G$1,'Data - Payroll'!$C$1:$T$1,0))/Population!$C33</f>
        <v>20.819972960793152</v>
      </c>
      <c r="E35" s="40">
        <f t="shared" si="0"/>
        <v>15.905420293048364</v>
      </c>
      <c r="F35" s="16"/>
      <c r="G35" s="6"/>
      <c r="I35" s="6"/>
      <c r="J35" s="6"/>
      <c r="K35" s="6"/>
    </row>
    <row r="36" spans="1:11">
      <c r="A36" s="2" t="s">
        <v>83</v>
      </c>
      <c r="B36" s="2" t="s">
        <v>31</v>
      </c>
      <c r="C36" s="10">
        <f>1000*INDEX('Data - Total'!$C$2:$R$53,MATCH($B36,'Data - Total'!$B$2:$B$53,0),MATCH($G$1,'Data - Total'!$C$1:$R$1,0))/Population!$C34</f>
        <v>81.078137997135173</v>
      </c>
      <c r="D36" s="7">
        <f>INDEX('Data - Payroll'!$C$2:$T$53,MATCH($B36,'Data - Payroll'!$B$2:$B$53,0),MATCH($G$1,'Data - Payroll'!$C$1:$T$1,0))/Population!$C34</f>
        <v>10.417752329710245</v>
      </c>
      <c r="E36" s="40">
        <f t="shared" si="0"/>
        <v>12.849027601100493</v>
      </c>
      <c r="F36" s="16"/>
      <c r="G36" s="6"/>
      <c r="I36" s="6"/>
      <c r="J36" s="6"/>
      <c r="K36" s="6"/>
    </row>
    <row r="37" spans="1:11">
      <c r="A37" s="2" t="s">
        <v>84</v>
      </c>
      <c r="B37" s="2" t="s">
        <v>32</v>
      </c>
      <c r="C37" s="10">
        <f>1000*INDEX('Data - Total'!$C$2:$R$53,MATCH($B37,'Data - Total'!$B$2:$B$53,0),MATCH($G$1,'Data - Total'!$C$1:$R$1,0))/Population!$C35</f>
        <v>242.90661463120068</v>
      </c>
      <c r="D37" s="7">
        <f>INDEX('Data - Payroll'!$C$2:$T$53,MATCH($B37,'Data - Payroll'!$B$2:$B$53,0),MATCH($G$1,'Data - Payroll'!$C$1:$T$1,0))/Population!$C35</f>
        <v>49.465148716232967</v>
      </c>
      <c r="E37" s="40">
        <f t="shared" si="0"/>
        <v>20.363854146720016</v>
      </c>
      <c r="F37" s="16"/>
      <c r="G37" s="6"/>
      <c r="I37" s="6"/>
      <c r="J37" s="6"/>
      <c r="K37" s="6"/>
    </row>
    <row r="38" spans="1:11">
      <c r="A38" s="2" t="s">
        <v>85</v>
      </c>
      <c r="B38" s="2" t="s">
        <v>33</v>
      </c>
      <c r="C38" s="10">
        <f>1000*INDEX('Data - Total'!$C$2:$R$53,MATCH($B38,'Data - Total'!$B$2:$B$53,0),MATCH($G$1,'Data - Total'!$C$1:$R$1,0))/Population!$C36</f>
        <v>136.73802322710259</v>
      </c>
      <c r="D38" s="7">
        <f>INDEX('Data - Payroll'!$C$2:$T$53,MATCH($B38,'Data - Payroll'!$B$2:$B$53,0),MATCH($G$1,'Data - Payroll'!$C$1:$T$1,0))/Population!$C36</f>
        <v>12.85672721916017</v>
      </c>
      <c r="E38" s="40">
        <f t="shared" si="0"/>
        <v>9.4024521605135085</v>
      </c>
      <c r="F38" s="16"/>
      <c r="G38" s="6"/>
      <c r="I38" s="6"/>
      <c r="J38" s="6"/>
      <c r="K38" s="6"/>
    </row>
    <row r="39" spans="1:11">
      <c r="A39" s="2" t="s">
        <v>86</v>
      </c>
      <c r="B39" s="2" t="s">
        <v>34</v>
      </c>
      <c r="C39" s="10">
        <f>1000*INDEX('Data - Total'!$C$2:$R$53,MATCH($B39,'Data - Total'!$B$2:$B$53,0),MATCH($G$1,'Data - Total'!$C$1:$R$1,0))/Population!$C37</f>
        <v>102.19536699895255</v>
      </c>
      <c r="D39" s="7">
        <f>INDEX('Data - Payroll'!$C$2:$T$53,MATCH($B39,'Data - Payroll'!$B$2:$B$53,0),MATCH($G$1,'Data - Payroll'!$C$1:$T$1,0))/Population!$C37</f>
        <v>17.284613904703544</v>
      </c>
      <c r="E39" s="40">
        <f t="shared" si="0"/>
        <v>16.913304792849075</v>
      </c>
      <c r="F39" s="16"/>
      <c r="G39" s="6"/>
      <c r="I39" s="6"/>
      <c r="J39" s="6"/>
      <c r="K39" s="6"/>
    </row>
    <row r="40" spans="1:11">
      <c r="A40" s="2" t="s">
        <v>87</v>
      </c>
      <c r="B40" s="2" t="s">
        <v>35</v>
      </c>
      <c r="C40" s="10">
        <f>1000*INDEX('Data - Total'!$C$2:$R$53,MATCH($B40,'Data - Total'!$B$2:$B$53,0),MATCH($G$1,'Data - Total'!$C$1:$R$1,0))/Population!$C38</f>
        <v>191.06379666832916</v>
      </c>
      <c r="D40" s="7">
        <f>INDEX('Data - Payroll'!$C$2:$T$53,MATCH($B40,'Data - Payroll'!$B$2:$B$53,0),MATCH($G$1,'Data - Payroll'!$C$1:$T$1,0))/Population!$C38</f>
        <v>18.376623607110822</v>
      </c>
      <c r="E40" s="40">
        <f t="shared" si="0"/>
        <v>9.6180563390620311</v>
      </c>
      <c r="F40" s="16"/>
      <c r="G40" s="6"/>
      <c r="I40" s="6"/>
      <c r="J40" s="6"/>
      <c r="K40" s="6"/>
    </row>
    <row r="41" spans="1:11">
      <c r="A41" s="2" t="s">
        <v>88</v>
      </c>
      <c r="B41" s="2" t="s">
        <v>36</v>
      </c>
      <c r="C41" s="10">
        <f>1000*INDEX('Data - Total'!$C$2:$R$53,MATCH($B41,'Data - Total'!$B$2:$B$53,0),MATCH($G$1,'Data - Total'!$C$1:$R$1,0))/Population!$C39</f>
        <v>112.67208602224906</v>
      </c>
      <c r="D41" s="7">
        <f>INDEX('Data - Payroll'!$C$2:$T$53,MATCH($B41,'Data - Payroll'!$B$2:$B$53,0),MATCH($G$1,'Data - Payroll'!$C$1:$T$1,0))/Population!$C39</f>
        <v>14.776830014940822</v>
      </c>
      <c r="E41" s="40">
        <f t="shared" si="0"/>
        <v>13.11489876207926</v>
      </c>
      <c r="F41" s="16"/>
      <c r="G41" s="6"/>
      <c r="I41" s="6"/>
      <c r="J41" s="6"/>
      <c r="K41" s="6"/>
    </row>
    <row r="42" spans="1:11">
      <c r="A42" s="2" t="s">
        <v>89</v>
      </c>
      <c r="B42" s="2" t="s">
        <v>37</v>
      </c>
      <c r="C42" s="10">
        <f>1000*INDEX('Data - Total'!$C$2:$R$53,MATCH($B42,'Data - Total'!$B$2:$B$53,0),MATCH($G$1,'Data - Total'!$C$1:$R$1,0))/Population!$C40</f>
        <v>147.56440891336666</v>
      </c>
      <c r="D42" s="7">
        <f>INDEX('Data - Payroll'!$C$2:$T$53,MATCH($B42,'Data - Payroll'!$B$2:$B$53,0),MATCH($G$1,'Data - Payroll'!$C$1:$T$1,0))/Population!$C40</f>
        <v>14.864625088876144</v>
      </c>
      <c r="E42" s="40">
        <f t="shared" si="0"/>
        <v>10.073313204949704</v>
      </c>
      <c r="F42" s="16"/>
      <c r="G42" s="6"/>
      <c r="I42" s="6"/>
      <c r="J42" s="6"/>
      <c r="K42" s="6"/>
    </row>
    <row r="43" spans="1:11">
      <c r="A43" s="2" t="s">
        <v>90</v>
      </c>
      <c r="B43" s="2" t="s">
        <v>38</v>
      </c>
      <c r="C43" s="10">
        <f>1000*INDEX('Data - Total'!$C$2:$R$53,MATCH($B43,'Data - Total'!$B$2:$B$53,0),MATCH($G$1,'Data - Total'!$C$1:$R$1,0))/Population!$C41</f>
        <v>141.06052736079275</v>
      </c>
      <c r="D43" s="7">
        <f>INDEX('Data - Payroll'!$C$2:$T$53,MATCH($B43,'Data - Payroll'!$B$2:$B$53,0),MATCH($G$1,'Data - Payroll'!$C$1:$T$1,0))/Population!$C41</f>
        <v>19.417457873869335</v>
      </c>
      <c r="E43" s="40">
        <f t="shared" si="0"/>
        <v>13.76533764417667</v>
      </c>
      <c r="F43" s="16"/>
      <c r="G43" s="6"/>
      <c r="I43" s="6"/>
      <c r="J43" s="6"/>
      <c r="K43" s="6"/>
    </row>
    <row r="44" spans="1:11">
      <c r="A44" s="2" t="s">
        <v>91</v>
      </c>
      <c r="B44" s="2" t="s">
        <v>39</v>
      </c>
      <c r="C44" s="10">
        <f>1000*INDEX('Data - Total'!$C$2:$R$53,MATCH($B44,'Data - Total'!$B$2:$B$53,0),MATCH($G$1,'Data - Total'!$C$1:$R$1,0))/Population!$C42</f>
        <v>172.49441165377999</v>
      </c>
      <c r="D44" s="7">
        <f>INDEX('Data - Payroll'!$C$2:$T$53,MATCH($B44,'Data - Payroll'!$B$2:$B$53,0),MATCH($G$1,'Data - Payroll'!$C$1:$T$1,0))/Population!$C42</f>
        <v>28.763351468739938</v>
      </c>
      <c r="E44" s="40">
        <f t="shared" si="0"/>
        <v>16.674946853624416</v>
      </c>
      <c r="F44" s="16"/>
      <c r="G44" s="6"/>
      <c r="I44" s="6"/>
      <c r="J44" s="6"/>
      <c r="K44" s="6"/>
    </row>
    <row r="45" spans="1:11">
      <c r="A45" s="2" t="s">
        <v>92</v>
      </c>
      <c r="B45" s="2" t="s">
        <v>40</v>
      </c>
      <c r="C45" s="10">
        <f>1000*INDEX('Data - Total'!$C$2:$R$53,MATCH($B45,'Data - Total'!$B$2:$B$53,0),MATCH($G$1,'Data - Total'!$C$1:$R$1,0))/Population!$C43</f>
        <v>93.9260211649421</v>
      </c>
      <c r="D45" s="7">
        <f>INDEX('Data - Payroll'!$C$2:$T$53,MATCH($B45,'Data - Payroll'!$B$2:$B$53,0),MATCH($G$1,'Data - Payroll'!$C$1:$T$1,0))/Population!$C43</f>
        <v>10.251805512235684</v>
      </c>
      <c r="E45" s="40">
        <f t="shared" si="0"/>
        <v>10.91476609472538</v>
      </c>
      <c r="F45" s="16"/>
      <c r="G45" s="6"/>
      <c r="I45" s="6"/>
      <c r="J45" s="6"/>
      <c r="K45" s="6"/>
    </row>
    <row r="46" spans="1:11">
      <c r="A46" s="2" t="s">
        <v>93</v>
      </c>
      <c r="B46" s="2" t="s">
        <v>41</v>
      </c>
      <c r="C46" s="10">
        <f>1000*INDEX('Data - Total'!$C$2:$R$53,MATCH($B46,'Data - Total'!$B$2:$B$53,0),MATCH($G$1,'Data - Total'!$C$1:$R$1,0))/Population!$C44</f>
        <v>116.18398473823972</v>
      </c>
      <c r="D46" s="7">
        <f>INDEX('Data - Payroll'!$C$2:$T$53,MATCH($B46,'Data - Payroll'!$B$2:$B$53,0),MATCH($G$1,'Data - Payroll'!$C$1:$T$1,0))/Population!$C44</f>
        <v>7.1054039285611577</v>
      </c>
      <c r="E46" s="40">
        <f t="shared" si="0"/>
        <v>6.1156483353273661</v>
      </c>
      <c r="F46" s="16"/>
      <c r="G46" s="6"/>
      <c r="I46" s="6"/>
      <c r="J46" s="6"/>
      <c r="K46" s="6"/>
    </row>
    <row r="47" spans="1:11">
      <c r="A47" s="2" t="s">
        <v>94</v>
      </c>
      <c r="B47" s="2" t="s">
        <v>42</v>
      </c>
      <c r="C47" s="10">
        <f>1000*INDEX('Data - Total'!$C$2:$R$53,MATCH($B47,'Data - Total'!$B$2:$B$53,0),MATCH($G$1,'Data - Total'!$C$1:$R$1,0))/Population!$C45</f>
        <v>137.96074065823447</v>
      </c>
      <c r="D47" s="7">
        <f>INDEX('Data - Payroll'!$C$2:$T$53,MATCH($B47,'Data - Payroll'!$B$2:$B$53,0),MATCH($G$1,'Data - Payroll'!$C$1:$T$1,0))/Population!$C45</f>
        <v>13.366536657321712</v>
      </c>
      <c r="E47" s="40">
        <f t="shared" si="0"/>
        <v>9.6886524336906721</v>
      </c>
      <c r="F47" s="16"/>
      <c r="G47" s="6"/>
      <c r="I47" s="6"/>
      <c r="J47" s="6"/>
      <c r="K47" s="6"/>
    </row>
    <row r="48" spans="1:11">
      <c r="A48" s="2" t="s">
        <v>95</v>
      </c>
      <c r="B48" s="2" t="s">
        <v>43</v>
      </c>
      <c r="C48" s="10">
        <f>1000*INDEX('Data - Total'!$C$2:$R$53,MATCH($B48,'Data - Total'!$B$2:$B$53,0),MATCH($G$1,'Data - Total'!$C$1:$R$1,0))/Population!$C46</f>
        <v>74.545510147724286</v>
      </c>
      <c r="D48" s="7">
        <f>INDEX('Data - Payroll'!$C$2:$T$53,MATCH($B48,'Data - Payroll'!$B$2:$B$53,0),MATCH($G$1,'Data - Payroll'!$C$1:$T$1,0))/Population!$C46</f>
        <v>9.676893858771809</v>
      </c>
      <c r="E48" s="40">
        <f t="shared" si="0"/>
        <v>12.981189396377379</v>
      </c>
      <c r="F48" s="16"/>
      <c r="G48" s="6"/>
      <c r="I48" s="6"/>
      <c r="J48" s="6"/>
      <c r="K48" s="6"/>
    </row>
    <row r="49" spans="1:11">
      <c r="A49" s="2" t="s">
        <v>97</v>
      </c>
      <c r="B49" s="2" t="s">
        <v>45</v>
      </c>
      <c r="C49" s="10">
        <f>1000*INDEX('Data - Total'!$C$2:$R$53,MATCH($B49,'Data - Total'!$B$2:$B$53,0),MATCH($G$1,'Data - Total'!$C$1:$R$1,0))/Population!$C47</f>
        <v>120.15540800379939</v>
      </c>
      <c r="D49" s="7">
        <f>INDEX('Data - Payroll'!$C$2:$T$53,MATCH($B49,'Data - Payroll'!$B$2:$B$53,0),MATCH($G$1,'Data - Payroll'!$C$1:$T$1,0))/Population!$C47</f>
        <v>9.2109397820253189</v>
      </c>
      <c r="E49" s="40">
        <f t="shared" si="0"/>
        <v>7.6658553576998081</v>
      </c>
      <c r="F49" s="16"/>
      <c r="G49" s="6"/>
      <c r="I49" s="6"/>
      <c r="J49" s="6"/>
      <c r="K49" s="6"/>
    </row>
    <row r="50" spans="1:11">
      <c r="A50" s="2" t="s">
        <v>98</v>
      </c>
      <c r="B50" s="2" t="s">
        <v>46</v>
      </c>
      <c r="C50" s="10">
        <f>1000*INDEX('Data - Total'!$C$2:$R$53,MATCH($B50,'Data - Total'!$B$2:$B$53,0),MATCH($G$1,'Data - Total'!$C$1:$R$1,0))/Population!$C48</f>
        <v>203.58611041016516</v>
      </c>
      <c r="D50" s="7">
        <f>INDEX('Data - Payroll'!$C$2:$T$53,MATCH($B50,'Data - Payroll'!$B$2:$B$53,0),MATCH($G$1,'Data - Payroll'!$C$1:$T$1,0))/Population!$C48</f>
        <v>12.382286333044792</v>
      </c>
      <c r="E50" s="40">
        <f t="shared" si="0"/>
        <v>6.0820879715704503</v>
      </c>
      <c r="F50" s="16"/>
      <c r="G50" s="6"/>
      <c r="I50" s="6"/>
      <c r="J50" s="6"/>
      <c r="K50" s="6"/>
    </row>
    <row r="51" spans="1:11">
      <c r="A51" s="2" t="s">
        <v>99</v>
      </c>
      <c r="B51" s="2" t="s">
        <v>47</v>
      </c>
      <c r="C51" s="10">
        <f>1000*INDEX('Data - Total'!$C$2:$R$53,MATCH($B51,'Data - Total'!$B$2:$B$53,0),MATCH($G$1,'Data - Total'!$C$1:$R$1,0))/Population!$C49</f>
        <v>108.32921824361054</v>
      </c>
      <c r="D51" s="7">
        <f>INDEX('Data - Payroll'!$C$2:$T$53,MATCH($B51,'Data - Payroll'!$B$2:$B$53,0),MATCH($G$1,'Data - Payroll'!$C$1:$T$1,0))/Population!$C49</f>
        <v>12.309954009448067</v>
      </c>
      <c r="E51" s="40">
        <f t="shared" si="0"/>
        <v>11.363466116560968</v>
      </c>
      <c r="F51" s="6"/>
      <c r="G51" s="6"/>
      <c r="I51" s="6"/>
      <c r="J51" s="6"/>
      <c r="K51" s="6"/>
    </row>
    <row r="52" spans="1:11">
      <c r="A52" s="2" t="s">
        <v>100</v>
      </c>
      <c r="B52" s="2" t="s">
        <v>48</v>
      </c>
      <c r="C52" s="10">
        <f>1000*INDEX('Data - Total'!$C$2:$R$53,MATCH($B52,'Data - Total'!$B$2:$B$53,0),MATCH($G$1,'Data - Total'!$C$1:$R$1,0))/Population!$C50</f>
        <v>146.18916596883122</v>
      </c>
      <c r="D52" s="7">
        <f>INDEX('Data - Payroll'!$C$2:$T$53,MATCH($B52,'Data - Payroll'!$B$2:$B$53,0),MATCH($G$1,'Data - Payroll'!$C$1:$T$1,0))/Population!$C50</f>
        <v>25.587930963230416</v>
      </c>
      <c r="E52" s="40">
        <f t="shared" si="0"/>
        <v>17.503301830647274</v>
      </c>
      <c r="F52" s="6"/>
      <c r="G52" s="6"/>
      <c r="I52" s="6"/>
      <c r="J52" s="6"/>
      <c r="K52" s="6"/>
    </row>
    <row r="53" spans="1:11">
      <c r="A53" s="2" t="s">
        <v>101</v>
      </c>
      <c r="B53" s="2" t="s">
        <v>49</v>
      </c>
      <c r="C53" s="10">
        <f>1000*INDEX('Data - Total'!$C$2:$R$53,MATCH($B53,'Data - Total'!$B$2:$B$53,0),MATCH($G$1,'Data - Total'!$C$1:$R$1,0))/Population!$C51</f>
        <v>71.016579639317285</v>
      </c>
      <c r="D53" s="7">
        <f>INDEX('Data - Payroll'!$C$2:$T$53,MATCH($B53,'Data - Payroll'!$B$2:$B$53,0),MATCH($G$1,'Data - Payroll'!$C$1:$T$1,0))/Population!$C51</f>
        <v>9.5436405390685728</v>
      </c>
      <c r="E53" s="40">
        <f t="shared" si="0"/>
        <v>13.438609107252578</v>
      </c>
      <c r="F53" s="6"/>
      <c r="G53" s="6"/>
      <c r="I53" s="6"/>
      <c r="J53" s="6"/>
      <c r="K53" s="6"/>
    </row>
    <row r="54" spans="1:11">
      <c r="A54" s="2" t="s">
        <v>102</v>
      </c>
      <c r="B54" s="2" t="s">
        <v>50</v>
      </c>
      <c r="C54" s="10">
        <f>1000*INDEX('Data - Total'!$C$2:$R$53,MATCH($B54,'Data - Total'!$B$2:$B$53,0),MATCH($G$1,'Data - Total'!$C$1:$R$1,0))/Population!$C52</f>
        <v>46.274617075478155</v>
      </c>
      <c r="D54" s="7">
        <f>INDEX('Data - Payroll'!$C$2:$T$53,MATCH($B54,'Data - Payroll'!$B$2:$B$53,0),MATCH($G$1,'Data - Payroll'!$C$1:$T$1,0))/Population!$C52</f>
        <v>8.7613431040048297</v>
      </c>
      <c r="E54" s="40">
        <f t="shared" si="0"/>
        <v>18.93336705458691</v>
      </c>
      <c r="F54" s="6"/>
      <c r="G54" s="6"/>
      <c r="I54" s="6"/>
      <c r="J54" s="6"/>
      <c r="K54" s="6"/>
    </row>
    <row r="55" spans="1:11">
      <c r="A55" s="3" t="s">
        <v>103</v>
      </c>
      <c r="B55" s="3" t="s">
        <v>51</v>
      </c>
      <c r="C55" s="11">
        <f>1000*INDEX('Data - Total'!$C$2:$R$53,MATCH($B55,'Data - Total'!$B$2:$B$53,0),MATCH($G$1,'Data - Total'!$C$1:$R$1,0))/Population!$C53</f>
        <v>30.210108286978695</v>
      </c>
      <c r="D55" s="8">
        <f>INDEX('Data - Payroll'!$C$2:$T$53,MATCH($B55,'Data - Payroll'!$B$2:$B$53,0),MATCH($G$1,'Data - Payroll'!$C$1:$T$1,0))/Population!$C53</f>
        <v>6.9180870629388815</v>
      </c>
      <c r="E55" s="41">
        <f t="shared" si="0"/>
        <v>22.899908193711269</v>
      </c>
      <c r="F55" s="6"/>
      <c r="G55" s="6"/>
      <c r="I55" s="6"/>
      <c r="J55" s="6"/>
      <c r="K55" s="6"/>
    </row>
    <row r="56" spans="1:11" ht="15" customHeight="1">
      <c r="A56" s="37" t="s">
        <v>153</v>
      </c>
      <c r="B56" s="29"/>
      <c r="C56" s="29"/>
      <c r="D56" s="29"/>
      <c r="E56" s="30"/>
    </row>
    <row r="57" spans="1:11">
      <c r="A57" s="31"/>
      <c r="B57" s="32"/>
      <c r="C57" s="32"/>
      <c r="D57" s="32"/>
      <c r="E57" s="33"/>
    </row>
    <row r="58" spans="1:11">
      <c r="A58" s="31"/>
      <c r="B58" s="32"/>
      <c r="C58" s="32"/>
      <c r="D58" s="32"/>
      <c r="E58" s="33"/>
    </row>
    <row r="59" spans="1:11">
      <c r="A59" s="31"/>
      <c r="B59" s="32"/>
      <c r="C59" s="32"/>
      <c r="D59" s="32"/>
      <c r="E59" s="33"/>
    </row>
    <row r="60" spans="1:11">
      <c r="A60" s="31"/>
      <c r="B60" s="32"/>
      <c r="C60" s="32"/>
      <c r="D60" s="32"/>
      <c r="E60" s="33"/>
    </row>
    <row r="61" spans="1:11">
      <c r="A61" s="31"/>
      <c r="B61" s="32"/>
      <c r="C61" s="32"/>
      <c r="D61" s="32"/>
      <c r="E61" s="33"/>
    </row>
    <row r="62" spans="1:11">
      <c r="A62" s="31"/>
      <c r="B62" s="32"/>
      <c r="C62" s="32"/>
      <c r="D62" s="32"/>
      <c r="E62" s="33"/>
    </row>
    <row r="63" spans="1:11">
      <c r="A63" s="31"/>
      <c r="B63" s="32"/>
      <c r="C63" s="32"/>
      <c r="D63" s="32"/>
      <c r="E63" s="33"/>
    </row>
    <row r="64" spans="1:11">
      <c r="A64" s="31"/>
      <c r="B64" s="32"/>
      <c r="C64" s="32"/>
      <c r="D64" s="32"/>
      <c r="E64" s="33"/>
    </row>
    <row r="65" spans="1:7">
      <c r="A65" s="31"/>
      <c r="B65" s="32"/>
      <c r="C65" s="32"/>
      <c r="D65" s="32"/>
      <c r="E65" s="33"/>
    </row>
    <row r="66" spans="1:7">
      <c r="A66" s="34"/>
      <c r="B66" s="35"/>
      <c r="C66" s="35"/>
      <c r="D66" s="35"/>
      <c r="E66" s="36"/>
    </row>
    <row r="67" spans="1:7">
      <c r="G67" s="4"/>
    </row>
  </sheetData>
  <mergeCells count="3">
    <mergeCell ref="A1:E1"/>
    <mergeCell ref="A2:E2"/>
    <mergeCell ref="A56:E6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>
      <selection activeCell="G31" sqref="A1:XFD1048576"/>
    </sheetView>
  </sheetViews>
  <sheetFormatPr defaultColWidth="11.42578125" defaultRowHeight="15"/>
  <cols>
    <col min="1" max="1" width="5.42578125" bestFit="1" customWidth="1"/>
    <col min="2" max="2" width="18.7109375" bestFit="1" customWidth="1"/>
    <col min="3" max="3" width="19.7109375" customWidth="1"/>
    <col min="4" max="4" width="17.85546875" bestFit="1" customWidth="1"/>
    <col min="5" max="5" width="20.140625" bestFit="1" customWidth="1"/>
    <col min="6" max="6" width="20.140625" customWidth="1"/>
  </cols>
  <sheetData>
    <row r="1" spans="1:10">
      <c r="A1" s="22" t="s">
        <v>151</v>
      </c>
      <c r="B1" s="23"/>
      <c r="C1" s="23"/>
      <c r="D1" s="23"/>
      <c r="E1" s="24"/>
      <c r="G1" t="s">
        <v>150</v>
      </c>
    </row>
    <row r="2" spans="1:10">
      <c r="A2" s="25" t="s">
        <v>128</v>
      </c>
      <c r="B2" s="26"/>
      <c r="C2" s="26"/>
      <c r="D2" s="26"/>
      <c r="E2" s="27"/>
    </row>
    <row r="3" spans="1:10" ht="30" customHeight="1">
      <c r="A3" s="12" t="s">
        <v>104</v>
      </c>
      <c r="B3" s="12" t="s">
        <v>105</v>
      </c>
      <c r="C3" s="12" t="s">
        <v>110</v>
      </c>
      <c r="D3" s="13" t="s">
        <v>129</v>
      </c>
      <c r="E3" s="12" t="s">
        <v>134</v>
      </c>
      <c r="I3" s="5"/>
      <c r="J3" s="5"/>
    </row>
    <row r="4" spans="1:10">
      <c r="A4" s="1" t="s">
        <v>96</v>
      </c>
      <c r="B4" s="1" t="s">
        <v>44</v>
      </c>
      <c r="C4" s="9">
        <f>1000*INDEX('Data - Total'!$C$2:$R$53,MATCH($B4,'Data - Total'!$B$2:$B$53,0),MATCH($G$1,'Data - Total'!$C$1:$R$1,0))/Population!$C2</f>
        <v>77.828560925314051</v>
      </c>
      <c r="D4" s="9">
        <f>INDEX('Data - Payroll'!$C$2:$T$53,MATCH($B4,'Data - Payroll'!$B$2:$B$53,0),MATCH($G$1,'Data - Payroll'!$C$1:$T$1,0))/Population!$C2</f>
        <v>22.700619745032537</v>
      </c>
      <c r="E4" s="39">
        <f>D4/C4*100</f>
        <v>29.167466897938066</v>
      </c>
      <c r="F4" s="16"/>
      <c r="G4" s="6"/>
    </row>
    <row r="5" spans="1:10">
      <c r="A5" s="2" t="s">
        <v>52</v>
      </c>
      <c r="B5" s="2" t="s">
        <v>0</v>
      </c>
      <c r="C5" s="10">
        <f>1000*INDEX('Data - Total'!$C$2:$R$53,MATCH($B5,'Data - Total'!$B$2:$B$53,0),MATCH($G$1,'Data - Total'!$C$1:$R$1,0))/Population!$C3</f>
        <v>52.471580600994209</v>
      </c>
      <c r="D5" s="7">
        <f>INDEX('Data - Payroll'!$C$2:$T$53,MATCH($B5,'Data - Payroll'!$B$2:$B$53,0),MATCH($G$1,'Data - Payroll'!$C$1:$T$1,0))/Population!$C3</f>
        <v>18.583546930306358</v>
      </c>
      <c r="E5" s="40">
        <f>D5/C5*100</f>
        <v>35.416403922763187</v>
      </c>
      <c r="F5" s="16"/>
      <c r="G5" s="6"/>
    </row>
    <row r="6" spans="1:10">
      <c r="A6" s="2" t="s">
        <v>53</v>
      </c>
      <c r="B6" s="2" t="s">
        <v>1</v>
      </c>
      <c r="C6" s="10">
        <f>1000*INDEX('Data - Total'!$C$2:$R$53,MATCH($B6,'Data - Total'!$B$2:$B$53,0),MATCH($G$1,'Data - Total'!$C$1:$R$1,0))/Population!$C4</f>
        <v>409.86019333015082</v>
      </c>
      <c r="D6" s="7">
        <f>INDEX('Data - Payroll'!$C$2:$T$53,MATCH($B6,'Data - Payroll'!$B$2:$B$53,0),MATCH($G$1,'Data - Payroll'!$C$1:$T$1,0))/Population!$C4</f>
        <v>179.69531419911064</v>
      </c>
      <c r="E6" s="40">
        <f t="shared" ref="E6:E55" si="0">D6/C6*100</f>
        <v>43.843075547071329</v>
      </c>
      <c r="F6" s="16"/>
      <c r="G6" s="6"/>
    </row>
    <row r="7" spans="1:10">
      <c r="A7" s="2" t="s">
        <v>54</v>
      </c>
      <c r="B7" s="2" t="s">
        <v>2</v>
      </c>
      <c r="C7" s="10">
        <f>1000*INDEX('Data - Total'!$C$2:$R$53,MATCH($B7,'Data - Total'!$B$2:$B$53,0),MATCH($G$1,'Data - Total'!$C$1:$R$1,0))/Population!$C5</f>
        <v>58.899344074862469</v>
      </c>
      <c r="D7" s="7">
        <f>INDEX('Data - Payroll'!$C$2:$T$53,MATCH($B7,'Data - Payroll'!$B$2:$B$53,0),MATCH($G$1,'Data - Payroll'!$C$1:$T$1,0))/Population!$C5</f>
        <v>13.401570657310078</v>
      </c>
      <c r="E7" s="40">
        <f t="shared" si="0"/>
        <v>22.753344485935806</v>
      </c>
      <c r="F7" s="16"/>
      <c r="G7" s="6"/>
    </row>
    <row r="8" spans="1:10">
      <c r="A8" s="2" t="s">
        <v>55</v>
      </c>
      <c r="B8" s="2" t="s">
        <v>3</v>
      </c>
      <c r="C8" s="10">
        <f>1000*INDEX('Data - Total'!$C$2:$R$53,MATCH($B8,'Data - Total'!$B$2:$B$53,0),MATCH($G$1,'Data - Total'!$C$1:$R$1,0))/Population!$C6</f>
        <v>80.179703658495242</v>
      </c>
      <c r="D8" s="7">
        <f>INDEX('Data - Payroll'!$C$2:$T$53,MATCH($B8,'Data - Payroll'!$B$2:$B$53,0),MATCH($G$1,'Data - Payroll'!$C$1:$T$1,0))/Population!$C6</f>
        <v>24.995242939002477</v>
      </c>
      <c r="E8" s="40">
        <f t="shared" si="0"/>
        <v>31.174027588656685</v>
      </c>
      <c r="F8" s="16"/>
      <c r="G8" s="6"/>
    </row>
    <row r="9" spans="1:10">
      <c r="A9" s="2" t="s">
        <v>56</v>
      </c>
      <c r="B9" s="2" t="s">
        <v>4</v>
      </c>
      <c r="C9" s="10">
        <f>1000*INDEX('Data - Total'!$C$2:$R$53,MATCH($B9,'Data - Total'!$B$2:$B$53,0),MATCH($G$1,'Data - Total'!$C$1:$R$1,0))/Population!$C7</f>
        <v>89.5184744782173</v>
      </c>
      <c r="D9" s="7">
        <f>INDEX('Data - Payroll'!$C$2:$T$53,MATCH($B9,'Data - Payroll'!$B$2:$B$53,0),MATCH($G$1,'Data - Payroll'!$C$1:$T$1,0))/Population!$C7</f>
        <v>31.926202710364297</v>
      </c>
      <c r="E9" s="40">
        <f t="shared" si="0"/>
        <v>35.664373076568637</v>
      </c>
      <c r="F9" s="16"/>
      <c r="G9" s="6"/>
    </row>
    <row r="10" spans="1:10">
      <c r="A10" s="2" t="s">
        <v>57</v>
      </c>
      <c r="B10" s="2" t="s">
        <v>5</v>
      </c>
      <c r="C10" s="10">
        <f>1000*INDEX('Data - Total'!$C$2:$R$53,MATCH($B10,'Data - Total'!$B$2:$B$53,0),MATCH($G$1,'Data - Total'!$C$1:$R$1,0))/Population!$C8</f>
        <v>69.367524258389679</v>
      </c>
      <c r="D10" s="7">
        <f>INDEX('Data - Payroll'!$C$2:$T$53,MATCH($B10,'Data - Payroll'!$B$2:$B$53,0),MATCH($G$1,'Data - Payroll'!$C$1:$T$1,0))/Population!$C8</f>
        <v>16.891738346660031</v>
      </c>
      <c r="E10" s="40">
        <f t="shared" si="0"/>
        <v>24.351075704733766</v>
      </c>
      <c r="F10" s="16"/>
      <c r="G10" s="6"/>
    </row>
    <row r="11" spans="1:10">
      <c r="A11" s="2" t="s">
        <v>58</v>
      </c>
      <c r="B11" s="2" t="s">
        <v>6</v>
      </c>
      <c r="C11" s="10">
        <f>1000*INDEX('Data - Total'!$C$2:$R$53,MATCH($B11,'Data - Total'!$B$2:$B$53,0),MATCH($G$1,'Data - Total'!$C$1:$R$1,0))/Population!$C9</f>
        <v>50.315744490955559</v>
      </c>
      <c r="D11" s="7">
        <f>INDEX('Data - Payroll'!$C$2:$T$53,MATCH($B11,'Data - Payroll'!$B$2:$B$53,0),MATCH($G$1,'Data - Payroll'!$C$1:$T$1,0))/Population!$C9</f>
        <v>8.8813731059921057</v>
      </c>
      <c r="E11" s="40">
        <f t="shared" si="0"/>
        <v>17.651280321587144</v>
      </c>
      <c r="F11" s="16"/>
      <c r="G11" s="6"/>
    </row>
    <row r="12" spans="1:10">
      <c r="A12" s="2" t="s">
        <v>59</v>
      </c>
      <c r="B12" s="2" t="s">
        <v>7</v>
      </c>
      <c r="C12" s="10">
        <f>1000*INDEX('Data - Total'!$C$2:$R$53,MATCH($B12,'Data - Total'!$B$2:$B$53,0),MATCH($G$1,'Data - Total'!$C$1:$R$1,0))/Population!$C10</f>
        <v>103.72883722096979</v>
      </c>
      <c r="D12" s="7">
        <f>INDEX('Data - Payroll'!$C$2:$T$53,MATCH($B12,'Data - Payroll'!$B$2:$B$53,0),MATCH($G$1,'Data - Payroll'!$C$1:$T$1,0))/Population!$C10</f>
        <v>21.809820467432523</v>
      </c>
      <c r="E12" s="40">
        <f t="shared" si="0"/>
        <v>21.025802517164877</v>
      </c>
      <c r="F12" s="16"/>
      <c r="G12" s="6"/>
    </row>
    <row r="13" spans="1:10">
      <c r="A13" s="2" t="s">
        <v>60</v>
      </c>
      <c r="B13" s="2" t="s">
        <v>8</v>
      </c>
      <c r="C13" s="10">
        <f>1000*INDEX('Data - Total'!$C$2:$R$53,MATCH($B13,'Data - Total'!$B$2:$B$53,0),MATCH($G$1,'Data - Total'!$C$1:$R$1,0))/Population!$C11</f>
        <v>70.472726127488031</v>
      </c>
      <c r="D13" s="7">
        <f>INDEX('Data - Payroll'!$C$2:$T$53,MATCH($B13,'Data - Payroll'!$B$2:$B$53,0),MATCH($G$1,'Data - Payroll'!$C$1:$T$1,0))/Population!$C11</f>
        <v>4.2980284706475187</v>
      </c>
      <c r="E13" s="40">
        <f t="shared" si="0"/>
        <v>6.0988537081312995</v>
      </c>
      <c r="F13" s="16"/>
      <c r="G13" s="6"/>
    </row>
    <row r="14" spans="1:10">
      <c r="A14" s="2" t="s">
        <v>61</v>
      </c>
      <c r="B14" s="2" t="s">
        <v>9</v>
      </c>
      <c r="C14" s="10">
        <f>1000*INDEX('Data - Total'!$C$2:$R$53,MATCH($B14,'Data - Total'!$B$2:$B$53,0),MATCH($G$1,'Data - Total'!$C$1:$R$1,0))/Population!$C12</f>
        <v>158.30319380414323</v>
      </c>
      <c r="D14" s="7">
        <f>INDEX('Data - Payroll'!$C$2:$T$53,MATCH($B14,'Data - Payroll'!$B$2:$B$53,0),MATCH($G$1,'Data - Payroll'!$C$1:$T$1,0))/Population!$C12</f>
        <v>27.690274533683535</v>
      </c>
      <c r="E14" s="40">
        <f t="shared" si="0"/>
        <v>17.491924116163222</v>
      </c>
      <c r="F14" s="16"/>
      <c r="G14" s="6"/>
    </row>
    <row r="15" spans="1:10">
      <c r="A15" s="2" t="s">
        <v>62</v>
      </c>
      <c r="B15" s="2" t="s">
        <v>10</v>
      </c>
      <c r="C15" s="10">
        <f>1000*INDEX('Data - Total'!$C$2:$R$53,MATCH($B15,'Data - Total'!$B$2:$B$53,0),MATCH($G$1,'Data - Total'!$C$1:$R$1,0))/Population!$C13</f>
        <v>44.671237019860875</v>
      </c>
      <c r="D15" s="7">
        <f>INDEX('Data - Payroll'!$C$2:$T$53,MATCH($B15,'Data - Payroll'!$B$2:$B$53,0),MATCH($G$1,'Data - Payroll'!$C$1:$T$1,0))/Population!$C13</f>
        <v>13.288439358806331</v>
      </c>
      <c r="E15" s="40">
        <f t="shared" si="0"/>
        <v>29.747193597746751</v>
      </c>
      <c r="F15" s="16"/>
      <c r="G15" s="6"/>
    </row>
    <row r="16" spans="1:10">
      <c r="A16" s="2" t="s">
        <v>63</v>
      </c>
      <c r="B16" s="2" t="s">
        <v>11</v>
      </c>
      <c r="C16" s="10">
        <f>1000*INDEX('Data - Total'!$C$2:$R$53,MATCH($B16,'Data - Total'!$B$2:$B$53,0),MATCH($G$1,'Data - Total'!$C$1:$R$1,0))/Population!$C14</f>
        <v>54.02845847759064</v>
      </c>
      <c r="D16" s="7">
        <f>INDEX('Data - Payroll'!$C$2:$T$53,MATCH($B16,'Data - Payroll'!$B$2:$B$53,0),MATCH($G$1,'Data - Payroll'!$C$1:$T$1,0))/Population!$C14</f>
        <v>22.875005564466679</v>
      </c>
      <c r="E16" s="40">
        <f t="shared" si="0"/>
        <v>42.338808489149358</v>
      </c>
      <c r="F16" s="16"/>
      <c r="G16" s="6"/>
    </row>
    <row r="17" spans="1:7">
      <c r="A17" s="2" t="s">
        <v>64</v>
      </c>
      <c r="B17" s="2" t="s">
        <v>12</v>
      </c>
      <c r="C17" s="10">
        <f>1000*INDEX('Data - Total'!$C$2:$R$53,MATCH($B17,'Data - Total'!$B$2:$B$53,0),MATCH($G$1,'Data - Total'!$C$1:$R$1,0))/Population!$C15</f>
        <v>110.99843944873057</v>
      </c>
      <c r="D17" s="7">
        <f>INDEX('Data - Payroll'!$C$2:$T$53,MATCH($B17,'Data - Payroll'!$B$2:$B$53,0),MATCH($G$1,'Data - Payroll'!$C$1:$T$1,0))/Population!$C15</f>
        <v>57.522220620585486</v>
      </c>
      <c r="E17" s="40">
        <f t="shared" si="0"/>
        <v>51.822548953181105</v>
      </c>
      <c r="F17" s="16"/>
      <c r="G17" s="6"/>
    </row>
    <row r="18" spans="1:7">
      <c r="A18" s="2" t="s">
        <v>65</v>
      </c>
      <c r="B18" s="2" t="s">
        <v>13</v>
      </c>
      <c r="C18" s="10">
        <f>1000*INDEX('Data - Total'!$C$2:$R$53,MATCH($B18,'Data - Total'!$B$2:$B$53,0),MATCH($G$1,'Data - Total'!$C$1:$R$1,0))/Population!$C16</f>
        <v>45.484913773851517</v>
      </c>
      <c r="D18" s="7">
        <f>INDEX('Data - Payroll'!$C$2:$T$53,MATCH($B18,'Data - Payroll'!$B$2:$B$53,0),MATCH($G$1,'Data - Payroll'!$C$1:$T$1,0))/Population!$C16</f>
        <v>15.862912809564694</v>
      </c>
      <c r="E18" s="40">
        <f t="shared" si="0"/>
        <v>34.875108015889005</v>
      </c>
      <c r="F18" s="16"/>
      <c r="G18" s="6"/>
    </row>
    <row r="19" spans="1:7">
      <c r="A19" s="2" t="s">
        <v>66</v>
      </c>
      <c r="B19" s="2" t="s">
        <v>14</v>
      </c>
      <c r="C19" s="10">
        <f>1000*INDEX('Data - Total'!$C$2:$R$53,MATCH($B19,'Data - Total'!$B$2:$B$53,0),MATCH($G$1,'Data - Total'!$C$1:$R$1,0))/Population!$C17</f>
        <v>48.574774474916914</v>
      </c>
      <c r="D19" s="7">
        <f>INDEX('Data - Payroll'!$C$2:$T$53,MATCH($B19,'Data - Payroll'!$B$2:$B$53,0),MATCH($G$1,'Data - Payroll'!$C$1:$T$1,0))/Population!$C17</f>
        <v>14.156171531221091</v>
      </c>
      <c r="E19" s="40">
        <f t="shared" si="0"/>
        <v>29.143051479386834</v>
      </c>
      <c r="F19" s="16"/>
      <c r="G19" s="6"/>
    </row>
    <row r="20" spans="1:7">
      <c r="A20" s="2" t="s">
        <v>67</v>
      </c>
      <c r="B20" s="2" t="s">
        <v>15</v>
      </c>
      <c r="C20" s="10">
        <f>1000*INDEX('Data - Total'!$C$2:$R$53,MATCH($B20,'Data - Total'!$B$2:$B$53,0),MATCH($G$1,'Data - Total'!$C$1:$R$1,0))/Population!$C18</f>
        <v>175.38016895675625</v>
      </c>
      <c r="D20" s="7">
        <f>INDEX('Data - Payroll'!$C$2:$T$53,MATCH($B20,'Data - Payroll'!$B$2:$B$53,0),MATCH($G$1,'Data - Payroll'!$C$1:$T$1,0))/Population!$C18</f>
        <v>29.38770812777253</v>
      </c>
      <c r="E20" s="40">
        <f t="shared" si="0"/>
        <v>16.756574191132579</v>
      </c>
      <c r="F20" s="16"/>
      <c r="G20" s="6"/>
    </row>
    <row r="21" spans="1:7">
      <c r="A21" s="2" t="s">
        <v>68</v>
      </c>
      <c r="B21" s="2" t="s">
        <v>16</v>
      </c>
      <c r="C21" s="10">
        <f>1000*INDEX('Data - Total'!$C$2:$R$53,MATCH($B21,'Data - Total'!$B$2:$B$53,0),MATCH($G$1,'Data - Total'!$C$1:$R$1,0))/Population!$C19</f>
        <v>84.016582315938578</v>
      </c>
      <c r="D21" s="7">
        <f>INDEX('Data - Payroll'!$C$2:$T$53,MATCH($B21,'Data - Payroll'!$B$2:$B$53,0),MATCH($G$1,'Data - Payroll'!$C$1:$T$1,0))/Population!$C19</f>
        <v>16.317867223660986</v>
      </c>
      <c r="E21" s="40">
        <f t="shared" si="0"/>
        <v>19.422198301638559</v>
      </c>
      <c r="F21" s="16"/>
      <c r="G21" s="6"/>
    </row>
    <row r="22" spans="1:7">
      <c r="A22" s="2" t="s">
        <v>69</v>
      </c>
      <c r="B22" s="2" t="s">
        <v>17</v>
      </c>
      <c r="C22" s="10">
        <f>1000*INDEX('Data - Total'!$C$2:$R$53,MATCH($B22,'Data - Total'!$B$2:$B$53,0),MATCH($G$1,'Data - Total'!$C$1:$R$1,0))/Population!$C20</f>
        <v>67.665419936055159</v>
      </c>
      <c r="D22" s="7">
        <f>INDEX('Data - Payroll'!$C$2:$T$53,MATCH($B22,'Data - Payroll'!$B$2:$B$53,0),MATCH($G$1,'Data - Payroll'!$C$1:$T$1,0))/Population!$C20</f>
        <v>26.204815140533803</v>
      </c>
      <c r="E22" s="40">
        <f t="shared" si="0"/>
        <v>38.727041323762933</v>
      </c>
      <c r="F22" s="16"/>
      <c r="G22" s="6"/>
    </row>
    <row r="23" spans="1:7">
      <c r="A23" s="2" t="s">
        <v>70</v>
      </c>
      <c r="B23" s="2" t="s">
        <v>18</v>
      </c>
      <c r="C23" s="10">
        <f>1000*INDEX('Data - Total'!$C$2:$R$53,MATCH($B23,'Data - Total'!$B$2:$B$53,0),MATCH($G$1,'Data - Total'!$C$1:$R$1,0))/Population!$C21</f>
        <v>199.14787879630225</v>
      </c>
      <c r="D23" s="7">
        <f>INDEX('Data - Payroll'!$C$2:$T$53,MATCH($B23,'Data - Payroll'!$B$2:$B$53,0),MATCH($G$1,'Data - Payroll'!$C$1:$T$1,0))/Population!$C21</f>
        <v>43.839716170974974</v>
      </c>
      <c r="E23" s="40">
        <f t="shared" si="0"/>
        <v>22.013649573348598</v>
      </c>
      <c r="F23" s="16"/>
      <c r="G23" s="6"/>
    </row>
    <row r="24" spans="1:7">
      <c r="A24" s="2" t="s">
        <v>71</v>
      </c>
      <c r="B24" s="2" t="s">
        <v>19</v>
      </c>
      <c r="C24" s="10">
        <f>1000*INDEX('Data - Total'!$C$2:$R$53,MATCH($B24,'Data - Total'!$B$2:$B$53,0),MATCH($G$1,'Data - Total'!$C$1:$R$1,0))/Population!$C22</f>
        <v>118.68278598696966</v>
      </c>
      <c r="D24" s="7">
        <f>INDEX('Data - Payroll'!$C$2:$T$53,MATCH($B24,'Data - Payroll'!$B$2:$B$53,0),MATCH($G$1,'Data - Payroll'!$C$1:$T$1,0))/Population!$C22</f>
        <v>33.679707540012281</v>
      </c>
      <c r="E24" s="40">
        <f t="shared" si="0"/>
        <v>28.377921246060083</v>
      </c>
      <c r="F24" s="16"/>
      <c r="G24" s="6"/>
    </row>
    <row r="25" spans="1:7">
      <c r="A25" s="2" t="s">
        <v>72</v>
      </c>
      <c r="B25" s="2" t="s">
        <v>20</v>
      </c>
      <c r="C25" s="10">
        <f>1000*INDEX('Data - Total'!$C$2:$R$53,MATCH($B25,'Data - Total'!$B$2:$B$53,0),MATCH($G$1,'Data - Total'!$C$1:$R$1,0))/Population!$C23</f>
        <v>83.987814289610725</v>
      </c>
      <c r="D25" s="7">
        <f>INDEX('Data - Payroll'!$C$2:$T$53,MATCH($B25,'Data - Payroll'!$B$2:$B$53,0),MATCH($G$1,'Data - Payroll'!$C$1:$T$1,0))/Population!$C23</f>
        <v>21.111393612057668</v>
      </c>
      <c r="E25" s="40">
        <f t="shared" si="0"/>
        <v>25.136257909106156</v>
      </c>
      <c r="F25" s="16"/>
      <c r="G25" s="6"/>
    </row>
    <row r="26" spans="1:7">
      <c r="A26" s="2" t="s">
        <v>73</v>
      </c>
      <c r="B26" s="2" t="s">
        <v>21</v>
      </c>
      <c r="C26" s="10">
        <f>1000*INDEX('Data - Total'!$C$2:$R$53,MATCH($B26,'Data - Total'!$B$2:$B$53,0),MATCH($G$1,'Data - Total'!$C$1:$R$1,0))/Population!$C24</f>
        <v>40.604258312525758</v>
      </c>
      <c r="D26" s="7">
        <f>INDEX('Data - Payroll'!$C$2:$T$53,MATCH($B26,'Data - Payroll'!$B$2:$B$53,0),MATCH($G$1,'Data - Payroll'!$C$1:$T$1,0))/Population!$C24</f>
        <v>12.070057689282581</v>
      </c>
      <c r="E26" s="40">
        <f t="shared" si="0"/>
        <v>29.7260883239903</v>
      </c>
      <c r="F26" s="16"/>
      <c r="G26" s="6"/>
    </row>
    <row r="27" spans="1:7">
      <c r="A27" s="2" t="s">
        <v>74</v>
      </c>
      <c r="B27" s="2" t="s">
        <v>22</v>
      </c>
      <c r="C27" s="10">
        <f>1000*INDEX('Data - Total'!$C$2:$R$53,MATCH($B27,'Data - Total'!$B$2:$B$53,0),MATCH($G$1,'Data - Total'!$C$1:$R$1,0))/Population!$C25</f>
        <v>33.98416211750164</v>
      </c>
      <c r="D27" s="7">
        <f>INDEX('Data - Payroll'!$C$2:$T$53,MATCH($B27,'Data - Payroll'!$B$2:$B$53,0),MATCH($G$1,'Data - Payroll'!$C$1:$T$1,0))/Population!$C25</f>
        <v>16.554775467458509</v>
      </c>
      <c r="E27" s="40">
        <f t="shared" si="0"/>
        <v>48.713207670737006</v>
      </c>
      <c r="F27" s="16"/>
      <c r="G27" s="6"/>
    </row>
    <row r="28" spans="1:7">
      <c r="A28" s="2" t="s">
        <v>75</v>
      </c>
      <c r="B28" s="2" t="s">
        <v>23</v>
      </c>
      <c r="C28" s="10">
        <f>1000*INDEX('Data - Total'!$C$2:$R$53,MATCH($B28,'Data - Total'!$B$2:$B$53,0),MATCH($G$1,'Data - Total'!$C$1:$R$1,0))/Population!$C26</f>
        <v>118.73921475519063</v>
      </c>
      <c r="D28" s="7">
        <f>INDEX('Data - Payroll'!$C$2:$T$53,MATCH($B28,'Data - Payroll'!$B$2:$B$53,0),MATCH($G$1,'Data - Payroll'!$C$1:$T$1,0))/Population!$C26</f>
        <v>33.399609524190076</v>
      </c>
      <c r="E28" s="40">
        <f t="shared" si="0"/>
        <v>28.12854168949271</v>
      </c>
      <c r="F28" s="16"/>
      <c r="G28" s="6"/>
    </row>
    <row r="29" spans="1:7">
      <c r="A29" s="2" t="s">
        <v>76</v>
      </c>
      <c r="B29" s="2" t="s">
        <v>24</v>
      </c>
      <c r="C29" s="10">
        <f>1000*INDEX('Data - Total'!$C$2:$R$53,MATCH($B29,'Data - Total'!$B$2:$B$53,0),MATCH($G$1,'Data - Total'!$C$1:$R$1,0))/Population!$C27</f>
        <v>86.029542515966284</v>
      </c>
      <c r="D29" s="7">
        <f>INDEX('Data - Payroll'!$C$2:$T$53,MATCH($B29,'Data - Payroll'!$B$2:$B$53,0),MATCH($G$1,'Data - Payroll'!$C$1:$T$1,0))/Population!$C27</f>
        <v>34.099359808341013</v>
      </c>
      <c r="E29" s="40">
        <f t="shared" si="0"/>
        <v>39.636802441454911</v>
      </c>
      <c r="F29" s="16"/>
      <c r="G29" s="6"/>
    </row>
    <row r="30" spans="1:7">
      <c r="A30" s="2" t="s">
        <v>77</v>
      </c>
      <c r="B30" s="2" t="s">
        <v>25</v>
      </c>
      <c r="C30" s="10">
        <f>1000*INDEX('Data - Total'!$C$2:$R$53,MATCH($B30,'Data - Total'!$B$2:$B$53,0),MATCH($G$1,'Data - Total'!$C$1:$R$1,0))/Population!$C28</f>
        <v>63.838682378465002</v>
      </c>
      <c r="D30" s="7">
        <f>INDEX('Data - Payroll'!$C$2:$T$53,MATCH($B30,'Data - Payroll'!$B$2:$B$53,0),MATCH($G$1,'Data - Payroll'!$C$1:$T$1,0))/Population!$C28</f>
        <v>14.590733610598411</v>
      </c>
      <c r="E30" s="40">
        <f t="shared" si="0"/>
        <v>22.855630891781018</v>
      </c>
      <c r="F30" s="16"/>
      <c r="G30" s="6"/>
    </row>
    <row r="31" spans="1:7">
      <c r="A31" s="2" t="s">
        <v>78</v>
      </c>
      <c r="B31" s="2" t="s">
        <v>26</v>
      </c>
      <c r="C31" s="10">
        <f>1000*INDEX('Data - Total'!$C$2:$R$53,MATCH($B31,'Data - Total'!$B$2:$B$53,0),MATCH($G$1,'Data - Total'!$C$1:$R$1,0))/Population!$C29</f>
        <v>246.59781547868354</v>
      </c>
      <c r="D31" s="7">
        <f>INDEX('Data - Payroll'!$C$2:$T$53,MATCH($B31,'Data - Payroll'!$B$2:$B$53,0),MATCH($G$1,'Data - Payroll'!$C$1:$T$1,0))/Population!$C29</f>
        <v>66.754277664418609</v>
      </c>
      <c r="E31" s="40">
        <f t="shared" si="0"/>
        <v>27.070100979945217</v>
      </c>
      <c r="F31" s="16"/>
      <c r="G31" s="6"/>
    </row>
    <row r="32" spans="1:7">
      <c r="A32" s="2" t="s">
        <v>79</v>
      </c>
      <c r="B32" s="2" t="s">
        <v>27</v>
      </c>
      <c r="C32" s="10">
        <f>1000*INDEX('Data - Total'!$C$2:$R$53,MATCH($B32,'Data - Total'!$B$2:$B$53,0),MATCH($G$1,'Data - Total'!$C$1:$R$1,0))/Population!$C30</f>
        <v>157.43252310579379</v>
      </c>
      <c r="D32" s="7">
        <f>INDEX('Data - Payroll'!$C$2:$T$53,MATCH($B32,'Data - Payroll'!$B$2:$B$53,0),MATCH($G$1,'Data - Payroll'!$C$1:$T$1,0))/Population!$C30</f>
        <v>51.616384270005668</v>
      </c>
      <c r="E32" s="40">
        <f t="shared" si="0"/>
        <v>32.786353957701451</v>
      </c>
      <c r="F32" s="16"/>
      <c r="G32" s="6"/>
    </row>
    <row r="33" spans="1:7">
      <c r="A33" s="2" t="s">
        <v>80</v>
      </c>
      <c r="B33" s="2" t="s">
        <v>28</v>
      </c>
      <c r="C33" s="10">
        <f>1000*INDEX('Data - Total'!$C$2:$R$53,MATCH($B33,'Data - Total'!$B$2:$B$53,0),MATCH($G$1,'Data - Total'!$C$1:$R$1,0))/Population!$C31</f>
        <v>121.40263388555283</v>
      </c>
      <c r="D33" s="7">
        <f>INDEX('Data - Payroll'!$C$2:$T$53,MATCH($B33,'Data - Payroll'!$B$2:$B$53,0),MATCH($G$1,'Data - Payroll'!$C$1:$T$1,0))/Population!$C31</f>
        <v>14.615564133135166</v>
      </c>
      <c r="E33" s="40">
        <f t="shared" si="0"/>
        <v>12.038918485832331</v>
      </c>
      <c r="F33" s="16"/>
      <c r="G33" s="6"/>
    </row>
    <row r="34" spans="1:7">
      <c r="A34" s="2" t="s">
        <v>81</v>
      </c>
      <c r="B34" s="2" t="s">
        <v>29</v>
      </c>
      <c r="C34" s="10">
        <f>1000*INDEX('Data - Total'!$C$2:$R$53,MATCH($B34,'Data - Total'!$B$2:$B$53,0),MATCH($G$1,'Data - Total'!$C$1:$R$1,0))/Population!$C32</f>
        <v>47.190752722514318</v>
      </c>
      <c r="D34" s="7">
        <f>INDEX('Data - Payroll'!$C$2:$T$53,MATCH($B34,'Data - Payroll'!$B$2:$B$53,0),MATCH($G$1,'Data - Payroll'!$C$1:$T$1,0))/Population!$C32</f>
        <v>13.371134574588453</v>
      </c>
      <c r="E34" s="40">
        <f t="shared" si="0"/>
        <v>28.334226099786697</v>
      </c>
      <c r="F34" s="16"/>
      <c r="G34" s="6"/>
    </row>
    <row r="35" spans="1:7">
      <c r="A35" s="2" t="s">
        <v>82</v>
      </c>
      <c r="B35" s="2" t="s">
        <v>30</v>
      </c>
      <c r="C35" s="10">
        <f>1000*INDEX('Data - Total'!$C$2:$R$53,MATCH($B35,'Data - Total'!$B$2:$B$53,0),MATCH($G$1,'Data - Total'!$C$1:$R$1,0))/Population!$C33</f>
        <v>68.871901757548443</v>
      </c>
      <c r="D35" s="7">
        <f>INDEX('Data - Payroll'!$C$2:$T$53,MATCH($B35,'Data - Payroll'!$B$2:$B$53,0),MATCH($G$1,'Data - Payroll'!$C$1:$T$1,0))/Population!$C33</f>
        <v>13.486216764308248</v>
      </c>
      <c r="E35" s="40">
        <f t="shared" si="0"/>
        <v>19.581594845143275</v>
      </c>
      <c r="F35" s="16"/>
      <c r="G35" s="6"/>
    </row>
    <row r="36" spans="1:7">
      <c r="A36" s="2" t="s">
        <v>83</v>
      </c>
      <c r="B36" s="2" t="s">
        <v>31</v>
      </c>
      <c r="C36" s="10">
        <f>1000*INDEX('Data - Total'!$C$2:$R$53,MATCH($B36,'Data - Total'!$B$2:$B$53,0),MATCH($G$1,'Data - Total'!$C$1:$R$1,0))/Population!$C34</f>
        <v>117.54663018314358</v>
      </c>
      <c r="D36" s="7">
        <f>INDEX('Data - Payroll'!$C$2:$T$53,MATCH($B36,'Data - Payroll'!$B$2:$B$53,0),MATCH($G$1,'Data - Payroll'!$C$1:$T$1,0))/Population!$C34</f>
        <v>25.695502337625456</v>
      </c>
      <c r="E36" s="40">
        <f t="shared" si="0"/>
        <v>21.859837493929486</v>
      </c>
      <c r="F36" s="16"/>
      <c r="G36" s="6"/>
    </row>
    <row r="37" spans="1:7">
      <c r="A37" s="2" t="s">
        <v>84</v>
      </c>
      <c r="B37" s="2" t="s">
        <v>32</v>
      </c>
      <c r="C37" s="10">
        <f>1000*INDEX('Data - Total'!$C$2:$R$53,MATCH($B37,'Data - Total'!$B$2:$B$53,0),MATCH($G$1,'Data - Total'!$C$1:$R$1,0))/Population!$C35</f>
        <v>33.977418430224908</v>
      </c>
      <c r="D37" s="7">
        <f>INDEX('Data - Payroll'!$C$2:$T$53,MATCH($B37,'Data - Payroll'!$B$2:$B$53,0),MATCH($G$1,'Data - Payroll'!$C$1:$T$1,0))/Population!$C35</f>
        <v>8.7325290684923953</v>
      </c>
      <c r="E37" s="40">
        <f t="shared" si="0"/>
        <v>25.700978685079551</v>
      </c>
      <c r="F37" s="16"/>
      <c r="G37" s="6"/>
    </row>
    <row r="38" spans="1:7">
      <c r="A38" s="2" t="s">
        <v>85</v>
      </c>
      <c r="B38" s="2" t="s">
        <v>33</v>
      </c>
      <c r="C38" s="10">
        <f>1000*INDEX('Data - Total'!$C$2:$R$53,MATCH($B38,'Data - Total'!$B$2:$B$53,0),MATCH($G$1,'Data - Total'!$C$1:$R$1,0))/Population!$C36</f>
        <v>73.644918985398405</v>
      </c>
      <c r="D38" s="7">
        <f>INDEX('Data - Payroll'!$C$2:$T$53,MATCH($B38,'Data - Payroll'!$B$2:$B$53,0),MATCH($G$1,'Data - Payroll'!$C$1:$T$1,0))/Population!$C36</f>
        <v>20.16668853399419</v>
      </c>
      <c r="E38" s="40">
        <f t="shared" si="0"/>
        <v>27.383679433461854</v>
      </c>
      <c r="F38" s="16"/>
      <c r="G38" s="6"/>
    </row>
    <row r="39" spans="1:7">
      <c r="A39" s="2" t="s">
        <v>86</v>
      </c>
      <c r="B39" s="2" t="s">
        <v>34</v>
      </c>
      <c r="C39" s="10">
        <f>1000*INDEX('Data - Total'!$C$2:$R$53,MATCH($B39,'Data - Total'!$B$2:$B$53,0),MATCH($G$1,'Data - Total'!$C$1:$R$1,0))/Population!$C37</f>
        <v>478.51162525562734</v>
      </c>
      <c r="D39" s="7">
        <f>INDEX('Data - Payroll'!$C$2:$T$53,MATCH($B39,'Data - Payroll'!$B$2:$B$53,0),MATCH($G$1,'Data - Payroll'!$C$1:$T$1,0))/Population!$C37</f>
        <v>44.920942561332751</v>
      </c>
      <c r="E39" s="40">
        <f t="shared" si="0"/>
        <v>9.3876387093699929</v>
      </c>
      <c r="F39" s="16"/>
      <c r="G39" s="6"/>
    </row>
    <row r="40" spans="1:7">
      <c r="A40" s="2" t="s">
        <v>87</v>
      </c>
      <c r="B40" s="2" t="s">
        <v>35</v>
      </c>
      <c r="C40" s="10">
        <f>1000*INDEX('Data - Total'!$C$2:$R$53,MATCH($B40,'Data - Total'!$B$2:$B$53,0),MATCH($G$1,'Data - Total'!$C$1:$R$1,0))/Population!$C38</f>
        <v>34.573147151031769</v>
      </c>
      <c r="D40" s="7">
        <f>INDEX('Data - Payroll'!$C$2:$T$53,MATCH($B40,'Data - Payroll'!$B$2:$B$53,0),MATCH($G$1,'Data - Payroll'!$C$1:$T$1,0))/Population!$C38</f>
        <v>11.769134719447427</v>
      </c>
      <c r="E40" s="40">
        <f t="shared" si="0"/>
        <v>34.04125944344699</v>
      </c>
      <c r="F40" s="16"/>
      <c r="G40" s="6"/>
    </row>
    <row r="41" spans="1:7">
      <c r="A41" s="2" t="s">
        <v>88</v>
      </c>
      <c r="B41" s="2" t="s">
        <v>36</v>
      </c>
      <c r="C41" s="10">
        <f>1000*INDEX('Data - Total'!$C$2:$R$53,MATCH($B41,'Data - Total'!$B$2:$B$53,0),MATCH($G$1,'Data - Total'!$C$1:$R$1,0))/Population!$C39</f>
        <v>58.83037176003829</v>
      </c>
      <c r="D41" s="7">
        <f>INDEX('Data - Payroll'!$C$2:$T$53,MATCH($B41,'Data - Payroll'!$B$2:$B$53,0),MATCH($G$1,'Data - Payroll'!$C$1:$T$1,0))/Population!$C39</f>
        <v>20.585985178641462</v>
      </c>
      <c r="E41" s="40">
        <f t="shared" si="0"/>
        <v>34.992104524868743</v>
      </c>
      <c r="F41" s="16"/>
      <c r="G41" s="6"/>
    </row>
    <row r="42" spans="1:7">
      <c r="A42" s="2" t="s">
        <v>89</v>
      </c>
      <c r="B42" s="2" t="s">
        <v>37</v>
      </c>
      <c r="C42" s="10">
        <f>1000*INDEX('Data - Total'!$C$2:$R$53,MATCH($B42,'Data - Total'!$B$2:$B$53,0),MATCH($G$1,'Data - Total'!$C$1:$R$1,0))/Population!$C40</f>
        <v>97.301550984896437</v>
      </c>
      <c r="D42" s="7">
        <f>INDEX('Data - Payroll'!$C$2:$T$53,MATCH($B42,'Data - Payroll'!$B$2:$B$53,0),MATCH($G$1,'Data - Payroll'!$C$1:$T$1,0))/Population!$C40</f>
        <v>33.823777459265742</v>
      </c>
      <c r="E42" s="40">
        <f t="shared" si="0"/>
        <v>34.761807100604194</v>
      </c>
      <c r="F42" s="16"/>
      <c r="G42" s="6"/>
    </row>
    <row r="43" spans="1:7">
      <c r="A43" s="2" t="s">
        <v>90</v>
      </c>
      <c r="B43" s="2" t="s">
        <v>38</v>
      </c>
      <c r="C43" s="10">
        <f>1000*INDEX('Data - Total'!$C$2:$R$53,MATCH($B43,'Data - Total'!$B$2:$B$53,0),MATCH($G$1,'Data - Total'!$C$1:$R$1,0))/Population!$C41</f>
        <v>54.40843073120427</v>
      </c>
      <c r="D43" s="7">
        <f>INDEX('Data - Payroll'!$C$2:$T$53,MATCH($B43,'Data - Payroll'!$B$2:$B$53,0),MATCH($G$1,'Data - Payroll'!$C$1:$T$1,0))/Population!$C41</f>
        <v>23.752523777719464</v>
      </c>
      <c r="E43" s="40">
        <f t="shared" si="0"/>
        <v>43.655961876689339</v>
      </c>
      <c r="F43" s="16"/>
      <c r="G43" s="6"/>
    </row>
    <row r="44" spans="1:7">
      <c r="A44" s="2" t="s">
        <v>91</v>
      </c>
      <c r="B44" s="2" t="s">
        <v>39</v>
      </c>
      <c r="C44" s="10">
        <f>1000*INDEX('Data - Total'!$C$2:$R$53,MATCH($B44,'Data - Total'!$B$2:$B$53,0),MATCH($G$1,'Data - Total'!$C$1:$R$1,0))/Population!$C42</f>
        <v>59.938041319087205</v>
      </c>
      <c r="D44" s="7">
        <f>INDEX('Data - Payroll'!$C$2:$T$53,MATCH($B44,'Data - Payroll'!$B$2:$B$53,0),MATCH($G$1,'Data - Payroll'!$C$1:$T$1,0))/Population!$C42</f>
        <v>22.353099881535609</v>
      </c>
      <c r="E44" s="40">
        <f t="shared" si="0"/>
        <v>37.293677587054027</v>
      </c>
      <c r="F44" s="16"/>
      <c r="G44" s="6"/>
    </row>
    <row r="45" spans="1:7">
      <c r="A45" s="2" t="s">
        <v>92</v>
      </c>
      <c r="B45" s="2" t="s">
        <v>40</v>
      </c>
      <c r="C45" s="10">
        <f>1000*INDEX('Data - Total'!$C$2:$R$53,MATCH($B45,'Data - Total'!$B$2:$B$53,0),MATCH($G$1,'Data - Total'!$C$1:$R$1,0))/Population!$C43</f>
        <v>39.508146006211383</v>
      </c>
      <c r="D45" s="7">
        <f>INDEX('Data - Payroll'!$C$2:$T$53,MATCH($B45,'Data - Payroll'!$B$2:$B$53,0),MATCH($G$1,'Data - Payroll'!$C$1:$T$1,0))/Population!$C43</f>
        <v>14.332729643136725</v>
      </c>
      <c r="E45" s="40">
        <f t="shared" si="0"/>
        <v>36.277909980598345</v>
      </c>
      <c r="F45" s="16"/>
      <c r="G45" s="6"/>
    </row>
    <row r="46" spans="1:7">
      <c r="A46" s="2" t="s">
        <v>93</v>
      </c>
      <c r="B46" s="2" t="s">
        <v>41</v>
      </c>
      <c r="C46" s="10">
        <f>1000*INDEX('Data - Total'!$C$2:$R$53,MATCH($B46,'Data - Total'!$B$2:$B$53,0),MATCH($G$1,'Data - Total'!$C$1:$R$1,0))/Population!$C44</f>
        <v>179.07643342632269</v>
      </c>
      <c r="D46" s="7">
        <f>INDEX('Data - Payroll'!$C$2:$T$53,MATCH($B46,'Data - Payroll'!$B$2:$B$53,0),MATCH($G$1,'Data - Payroll'!$C$1:$T$1,0))/Population!$C44</f>
        <v>55.835046926078242</v>
      </c>
      <c r="E46" s="40">
        <f t="shared" si="0"/>
        <v>31.179449946466807</v>
      </c>
      <c r="F46" s="16"/>
      <c r="G46" s="6"/>
    </row>
    <row r="47" spans="1:7">
      <c r="A47" s="2" t="s">
        <v>94</v>
      </c>
      <c r="B47" s="2" t="s">
        <v>42</v>
      </c>
      <c r="C47" s="10">
        <f>1000*INDEX('Data - Total'!$C$2:$R$53,MATCH($B47,'Data - Total'!$B$2:$B$53,0),MATCH($G$1,'Data - Total'!$C$1:$R$1,0))/Population!$C45</f>
        <v>52.158290934547573</v>
      </c>
      <c r="D47" s="7">
        <f>INDEX('Data - Payroll'!$C$2:$T$53,MATCH($B47,'Data - Payroll'!$B$2:$B$53,0),MATCH($G$1,'Data - Payroll'!$C$1:$T$1,0))/Population!$C45</f>
        <v>23.831713677254704</v>
      </c>
      <c r="E47" s="40">
        <f t="shared" si="0"/>
        <v>45.691132225096595</v>
      </c>
      <c r="F47" s="16"/>
      <c r="G47" s="6"/>
    </row>
    <row r="48" spans="1:7">
      <c r="A48" s="2" t="s">
        <v>95</v>
      </c>
      <c r="B48" s="2" t="s">
        <v>43</v>
      </c>
      <c r="C48" s="10">
        <f>1000*INDEX('Data - Total'!$C$2:$R$53,MATCH($B48,'Data - Total'!$B$2:$B$53,0),MATCH($G$1,'Data - Total'!$C$1:$R$1,0))/Population!$C46</f>
        <v>59.024453578623046</v>
      </c>
      <c r="D48" s="7">
        <f>INDEX('Data - Payroll'!$C$2:$T$53,MATCH($B48,'Data - Payroll'!$B$2:$B$53,0),MATCH($G$1,'Data - Payroll'!$C$1:$T$1,0))/Population!$C46</f>
        <v>22.866508788736535</v>
      </c>
      <c r="E48" s="40">
        <f t="shared" si="0"/>
        <v>38.740737782989193</v>
      </c>
      <c r="F48" s="16"/>
      <c r="G48" s="6"/>
    </row>
    <row r="49" spans="1:7">
      <c r="A49" s="2" t="s">
        <v>97</v>
      </c>
      <c r="B49" s="2" t="s">
        <v>45</v>
      </c>
      <c r="C49" s="10">
        <f>1000*INDEX('Data - Total'!$C$2:$R$53,MATCH($B49,'Data - Total'!$B$2:$B$53,0),MATCH($G$1,'Data - Total'!$C$1:$R$1,0))/Population!$C47</f>
        <v>63.281164082020346</v>
      </c>
      <c r="D49" s="7">
        <f>INDEX('Data - Payroll'!$C$2:$T$53,MATCH($B49,'Data - Payroll'!$B$2:$B$53,0),MATCH($G$1,'Data - Payroll'!$C$1:$T$1,0))/Population!$C47</f>
        <v>19.065688706266545</v>
      </c>
      <c r="E49" s="40">
        <f t="shared" si="0"/>
        <v>30.128536639362409</v>
      </c>
      <c r="F49" s="16"/>
      <c r="G49" s="6"/>
    </row>
    <row r="50" spans="1:7">
      <c r="A50" s="2" t="s">
        <v>98</v>
      </c>
      <c r="B50" s="2" t="s">
        <v>46</v>
      </c>
      <c r="C50" s="10">
        <f>1000*INDEX('Data - Total'!$C$2:$R$53,MATCH($B50,'Data - Total'!$B$2:$B$53,0),MATCH($G$1,'Data - Total'!$C$1:$R$1,0))/Population!$C48</f>
        <v>140.81560295014836</v>
      </c>
      <c r="D50" s="7">
        <f>INDEX('Data - Payroll'!$C$2:$T$53,MATCH($B50,'Data - Payroll'!$B$2:$B$53,0),MATCH($G$1,'Data - Payroll'!$C$1:$T$1,0))/Population!$C48</f>
        <v>43.66891963113563</v>
      </c>
      <c r="E50" s="40">
        <f t="shared" si="0"/>
        <v>31.011421118294209</v>
      </c>
      <c r="F50" s="16"/>
      <c r="G50" s="6"/>
    </row>
    <row r="51" spans="1:7">
      <c r="A51" s="2" t="s">
        <v>99</v>
      </c>
      <c r="B51" s="2" t="s">
        <v>47</v>
      </c>
      <c r="C51" s="10">
        <f>1000*INDEX('Data - Total'!$C$2:$R$53,MATCH($B51,'Data - Total'!$B$2:$B$53,0),MATCH($G$1,'Data - Total'!$C$1:$R$1,0))/Population!$C49</f>
        <v>34.755197523086203</v>
      </c>
      <c r="D51" s="7">
        <f>INDEX('Data - Payroll'!$C$2:$T$53,MATCH($B51,'Data - Payroll'!$B$2:$B$53,0),MATCH($G$1,'Data - Payroll'!$C$1:$T$1,0))/Population!$C49</f>
        <v>16.640351247622789</v>
      </c>
      <c r="E51" s="40">
        <f t="shared" si="0"/>
        <v>47.878741694877164</v>
      </c>
      <c r="F51" s="6"/>
      <c r="G51" s="6"/>
    </row>
    <row r="52" spans="1:7">
      <c r="A52" s="2" t="s">
        <v>100</v>
      </c>
      <c r="B52" s="2" t="s">
        <v>48</v>
      </c>
      <c r="C52" s="10">
        <f>1000*INDEX('Data - Total'!$C$2:$R$53,MATCH($B52,'Data - Total'!$B$2:$B$53,0),MATCH($G$1,'Data - Total'!$C$1:$R$1,0))/Population!$C50</f>
        <v>112.98162427089791</v>
      </c>
      <c r="D52" s="7">
        <f>INDEX('Data - Payroll'!$C$2:$T$53,MATCH($B52,'Data - Payroll'!$B$2:$B$53,0),MATCH($G$1,'Data - Payroll'!$C$1:$T$1,0))/Population!$C50</f>
        <v>39.267353264238565</v>
      </c>
      <c r="E52" s="40">
        <f t="shared" si="0"/>
        <v>34.755521986554719</v>
      </c>
      <c r="F52" s="6"/>
      <c r="G52" s="6"/>
    </row>
    <row r="53" spans="1:7">
      <c r="A53" s="2" t="s">
        <v>101</v>
      </c>
      <c r="B53" s="2" t="s">
        <v>49</v>
      </c>
      <c r="C53" s="10">
        <f>1000*INDEX('Data - Total'!$C$2:$R$53,MATCH($B53,'Data - Total'!$B$2:$B$53,0),MATCH($G$1,'Data - Total'!$C$1:$R$1,0))/Population!$C51</f>
        <v>89.080343670490919</v>
      </c>
      <c r="D53" s="7">
        <f>INDEX('Data - Payroll'!$C$2:$T$53,MATCH($B53,'Data - Payroll'!$B$2:$B$53,0),MATCH($G$1,'Data - Payroll'!$C$1:$T$1,0))/Population!$C51</f>
        <v>37.421727909032583</v>
      </c>
      <c r="E53" s="40">
        <f t="shared" si="0"/>
        <v>42.008962209952763</v>
      </c>
      <c r="F53" s="6"/>
      <c r="G53" s="6"/>
    </row>
    <row r="54" spans="1:7">
      <c r="A54" s="2" t="s">
        <v>102</v>
      </c>
      <c r="B54" s="2" t="s">
        <v>50</v>
      </c>
      <c r="C54" s="10">
        <f>1000*INDEX('Data - Total'!$C$2:$R$53,MATCH($B54,'Data - Total'!$B$2:$B$53,0),MATCH($G$1,'Data - Total'!$C$1:$R$1,0))/Population!$C52</f>
        <v>111.07466207199163</v>
      </c>
      <c r="D54" s="7">
        <f>INDEX('Data - Payroll'!$C$2:$T$53,MATCH($B54,'Data - Payroll'!$B$2:$B$53,0),MATCH($G$1,'Data - Payroll'!$C$1:$T$1,0))/Population!$C52</f>
        <v>21.16482453455858</v>
      </c>
      <c r="E54" s="40">
        <f t="shared" si="0"/>
        <v>19.054592775480035</v>
      </c>
      <c r="F54" s="6"/>
      <c r="G54" s="6"/>
    </row>
    <row r="55" spans="1:7">
      <c r="A55" s="3" t="s">
        <v>103</v>
      </c>
      <c r="B55" s="3" t="s">
        <v>51</v>
      </c>
      <c r="C55" s="11">
        <f>1000*INDEX('Data - Total'!$C$2:$R$53,MATCH($B55,'Data - Total'!$B$2:$B$53,0),MATCH($G$1,'Data - Total'!$C$1:$R$1,0))/Population!$C53</f>
        <v>633.12607363930567</v>
      </c>
      <c r="D55" s="8">
        <f>INDEX('Data - Payroll'!$C$2:$T$53,MATCH($B55,'Data - Payroll'!$B$2:$B$53,0),MATCH($G$1,'Data - Payroll'!$C$1:$T$1,0))/Population!$C53</f>
        <v>94.565630021511794</v>
      </c>
      <c r="E55" s="41">
        <f t="shared" si="0"/>
        <v>14.936303203868082</v>
      </c>
      <c r="F55" s="6"/>
      <c r="G55" s="6"/>
    </row>
    <row r="56" spans="1:7" ht="15" customHeight="1">
      <c r="A56" s="37" t="s">
        <v>152</v>
      </c>
      <c r="B56" s="29"/>
      <c r="C56" s="29"/>
      <c r="D56" s="29"/>
      <c r="E56" s="30"/>
    </row>
    <row r="57" spans="1:7">
      <c r="A57" s="31"/>
      <c r="B57" s="32"/>
      <c r="C57" s="32"/>
      <c r="D57" s="32"/>
      <c r="E57" s="33"/>
    </row>
    <row r="58" spans="1:7">
      <c r="A58" s="31"/>
      <c r="B58" s="32"/>
      <c r="C58" s="32"/>
      <c r="D58" s="32"/>
      <c r="E58" s="33"/>
    </row>
    <row r="59" spans="1:7">
      <c r="A59" s="31"/>
      <c r="B59" s="32"/>
      <c r="C59" s="32"/>
      <c r="D59" s="32"/>
      <c r="E59" s="33"/>
    </row>
    <row r="60" spans="1:7">
      <c r="A60" s="31"/>
      <c r="B60" s="32"/>
      <c r="C60" s="32"/>
      <c r="D60" s="32"/>
      <c r="E60" s="33"/>
    </row>
    <row r="61" spans="1:7">
      <c r="A61" s="31"/>
      <c r="B61" s="32"/>
      <c r="C61" s="32"/>
      <c r="D61" s="32"/>
      <c r="E61" s="33"/>
    </row>
    <row r="62" spans="1:7">
      <c r="A62" s="31"/>
      <c r="B62" s="32"/>
      <c r="C62" s="32"/>
      <c r="D62" s="32"/>
      <c r="E62" s="33"/>
    </row>
    <row r="63" spans="1:7">
      <c r="A63" s="31"/>
      <c r="B63" s="32"/>
      <c r="C63" s="32"/>
      <c r="D63" s="32"/>
      <c r="E63" s="33"/>
    </row>
    <row r="64" spans="1:7">
      <c r="A64" s="31"/>
      <c r="B64" s="32"/>
      <c r="C64" s="32"/>
      <c r="D64" s="32"/>
      <c r="E64" s="33"/>
    </row>
    <row r="65" spans="1:7">
      <c r="A65" s="31"/>
      <c r="B65" s="32"/>
      <c r="C65" s="32"/>
      <c r="D65" s="32"/>
      <c r="E65" s="33"/>
    </row>
    <row r="66" spans="1:7">
      <c r="A66" s="34"/>
      <c r="B66" s="35"/>
      <c r="C66" s="35"/>
      <c r="D66" s="35"/>
      <c r="E66" s="36"/>
    </row>
    <row r="67" spans="1:7">
      <c r="G67" s="4"/>
    </row>
  </sheetData>
  <mergeCells count="3">
    <mergeCell ref="A1:E1"/>
    <mergeCell ref="A2:E2"/>
    <mergeCell ref="A56:E6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opLeftCell="A40" workbookViewId="0">
      <selection activeCell="F50" sqref="A1:G66"/>
    </sheetView>
  </sheetViews>
  <sheetFormatPr defaultColWidth="11.42578125" defaultRowHeight="15"/>
  <cols>
    <col min="1" max="1" width="5.42578125" bestFit="1" customWidth="1"/>
    <col min="2" max="2" width="18.7109375" bestFit="1" customWidth="1"/>
    <col min="3" max="3" width="19.7109375" customWidth="1"/>
    <col min="4" max="4" width="17.85546875" bestFit="1" customWidth="1"/>
    <col min="5" max="5" width="20.140625" bestFit="1" customWidth="1"/>
    <col min="6" max="6" width="20.140625" customWidth="1"/>
  </cols>
  <sheetData>
    <row r="1" spans="1:10">
      <c r="A1" s="22" t="s">
        <v>155</v>
      </c>
      <c r="B1" s="23"/>
      <c r="C1" s="23"/>
      <c r="D1" s="23"/>
      <c r="E1" s="24"/>
      <c r="G1" t="s">
        <v>154</v>
      </c>
    </row>
    <row r="2" spans="1:10">
      <c r="A2" s="25" t="s">
        <v>128</v>
      </c>
      <c r="B2" s="26"/>
      <c r="C2" s="26"/>
      <c r="D2" s="26"/>
      <c r="E2" s="27"/>
    </row>
    <row r="3" spans="1:10" ht="30" customHeight="1">
      <c r="A3" s="12" t="s">
        <v>104</v>
      </c>
      <c r="B3" s="12" t="s">
        <v>105</v>
      </c>
      <c r="C3" s="12" t="s">
        <v>110</v>
      </c>
      <c r="D3" s="13" t="s">
        <v>129</v>
      </c>
      <c r="E3" s="12" t="s">
        <v>134</v>
      </c>
      <c r="I3" s="5"/>
      <c r="J3" s="5"/>
    </row>
    <row r="4" spans="1:10">
      <c r="A4" s="1" t="s">
        <v>96</v>
      </c>
      <c r="B4" s="1" t="s">
        <v>44</v>
      </c>
      <c r="C4" s="9">
        <f>1000*INDEX('Data - Total'!$C$2:$R$53,MATCH($B4,'Data - Total'!$B$2:$B$53,0),MATCH($G$1,'Data - Total'!$C$1:$R$1,0))/Population!$C2</f>
        <v>88.2675832668873</v>
      </c>
      <c r="D4" s="9">
        <f>INDEX('Data - Payroll'!$C$2:$T$53,MATCH($B4,'Data - Payroll'!$B$2:$B$53,0),MATCH($G$1,'Data - Payroll'!$C$1:$T$1,0))/Population!$C2</f>
        <v>33.130479471725373</v>
      </c>
      <c r="E4" s="39">
        <f>D4/C4*100</f>
        <v>37.534141352382463</v>
      </c>
      <c r="F4" s="16"/>
      <c r="G4" s="6"/>
    </row>
    <row r="5" spans="1:10">
      <c r="A5" s="2" t="s">
        <v>52</v>
      </c>
      <c r="B5" s="2" t="s">
        <v>0</v>
      </c>
      <c r="C5" s="10">
        <f>1000*INDEX('Data - Total'!$C$2:$R$53,MATCH($B5,'Data - Total'!$B$2:$B$53,0),MATCH($G$1,'Data - Total'!$C$1:$R$1,0))/Population!$C3</f>
        <v>54.885081092121943</v>
      </c>
      <c r="D5" s="7">
        <f>INDEX('Data - Payroll'!$C$2:$T$53,MATCH($B5,'Data - Payroll'!$B$2:$B$53,0),MATCH($G$1,'Data - Payroll'!$C$1:$T$1,0))/Population!$C3</f>
        <v>28.202614476768371</v>
      </c>
      <c r="E5" s="40">
        <f>D5/C5*100</f>
        <v>51.384846146863936</v>
      </c>
      <c r="F5" s="16"/>
      <c r="G5" s="6"/>
    </row>
    <row r="6" spans="1:10">
      <c r="A6" s="2" t="s">
        <v>53</v>
      </c>
      <c r="B6" s="2" t="s">
        <v>1</v>
      </c>
      <c r="C6" s="10">
        <f>1000*INDEX('Data - Total'!$C$2:$R$53,MATCH($B6,'Data - Total'!$B$2:$B$53,0),MATCH($G$1,'Data - Total'!$C$1:$R$1,0))/Population!$C4</f>
        <v>134.3503661017042</v>
      </c>
      <c r="D6" s="7">
        <f>INDEX('Data - Payroll'!$C$2:$T$53,MATCH($B6,'Data - Payroll'!$B$2:$B$53,0),MATCH($G$1,'Data - Payroll'!$C$1:$T$1,0))/Population!$C4</f>
        <v>43.45741169583124</v>
      </c>
      <c r="E6" s="40">
        <f t="shared" ref="E6:E55" si="0">D6/C6*100</f>
        <v>32.346329196404021</v>
      </c>
      <c r="F6" s="16"/>
      <c r="G6" s="6"/>
    </row>
    <row r="7" spans="1:10">
      <c r="A7" s="2" t="s">
        <v>54</v>
      </c>
      <c r="B7" s="2" t="s">
        <v>2</v>
      </c>
      <c r="C7" s="10">
        <f>1000*INDEX('Data - Total'!$C$2:$R$53,MATCH($B7,'Data - Total'!$B$2:$B$53,0),MATCH($G$1,'Data - Total'!$C$1:$R$1,0))/Population!$C5</f>
        <v>74.40641245983214</v>
      </c>
      <c r="D7" s="7">
        <f>INDEX('Data - Payroll'!$C$2:$T$53,MATCH($B7,'Data - Payroll'!$B$2:$B$53,0),MATCH($G$1,'Data - Payroll'!$C$1:$T$1,0))/Population!$C5</f>
        <v>27.797028660957292</v>
      </c>
      <c r="E7" s="40">
        <f t="shared" si="0"/>
        <v>37.358377782242023</v>
      </c>
      <c r="F7" s="16"/>
      <c r="G7" s="6"/>
    </row>
    <row r="8" spans="1:10">
      <c r="A8" s="2" t="s">
        <v>55</v>
      </c>
      <c r="B8" s="2" t="s">
        <v>3</v>
      </c>
      <c r="C8" s="10">
        <f>1000*INDEX('Data - Total'!$C$2:$R$53,MATCH($B8,'Data - Total'!$B$2:$B$53,0),MATCH($G$1,'Data - Total'!$C$1:$R$1,0))/Population!$C6</f>
        <v>48.66985386362866</v>
      </c>
      <c r="D8" s="7">
        <f>INDEX('Data - Payroll'!$C$2:$T$53,MATCH($B8,'Data - Payroll'!$B$2:$B$53,0),MATCH($G$1,'Data - Payroll'!$C$1:$T$1,0))/Population!$C6</f>
        <v>25.407067439731463</v>
      </c>
      <c r="E8" s="40">
        <f t="shared" si="0"/>
        <v>52.202884173273333</v>
      </c>
      <c r="F8" s="16"/>
      <c r="G8" s="6"/>
    </row>
    <row r="9" spans="1:10">
      <c r="A9" s="2" t="s">
        <v>56</v>
      </c>
      <c r="B9" s="2" t="s">
        <v>4</v>
      </c>
      <c r="C9" s="10">
        <f>1000*INDEX('Data - Total'!$C$2:$R$53,MATCH($B9,'Data - Total'!$B$2:$B$53,0),MATCH($G$1,'Data - Total'!$C$1:$R$1,0))/Population!$C7</f>
        <v>102.94479278707441</v>
      </c>
      <c r="D9" s="7">
        <f>INDEX('Data - Payroll'!$C$2:$T$53,MATCH($B9,'Data - Payroll'!$B$2:$B$53,0),MATCH($G$1,'Data - Payroll'!$C$1:$T$1,0))/Population!$C7</f>
        <v>43.398705296880571</v>
      </c>
      <c r="E9" s="40">
        <f t="shared" si="0"/>
        <v>42.157261306692966</v>
      </c>
      <c r="F9" s="16"/>
      <c r="G9" s="6"/>
    </row>
    <row r="10" spans="1:10">
      <c r="A10" s="2" t="s">
        <v>57</v>
      </c>
      <c r="B10" s="2" t="s">
        <v>5</v>
      </c>
      <c r="C10" s="10">
        <f>1000*INDEX('Data - Total'!$C$2:$R$53,MATCH($B10,'Data - Total'!$B$2:$B$53,0),MATCH($G$1,'Data - Total'!$C$1:$R$1,0))/Population!$C8</f>
        <v>170.88207370636528</v>
      </c>
      <c r="D10" s="7">
        <f>INDEX('Data - Payroll'!$C$2:$T$53,MATCH($B10,'Data - Payroll'!$B$2:$B$53,0),MATCH($G$1,'Data - Payroll'!$C$1:$T$1,0))/Population!$C8</f>
        <v>60.830672135129298</v>
      </c>
      <c r="E10" s="40">
        <f t="shared" si="0"/>
        <v>35.598041863453453</v>
      </c>
      <c r="F10" s="16"/>
      <c r="G10" s="6"/>
    </row>
    <row r="11" spans="1:10">
      <c r="A11" s="2" t="s">
        <v>58</v>
      </c>
      <c r="B11" s="2" t="s">
        <v>6</v>
      </c>
      <c r="C11" s="10">
        <f>1000*INDEX('Data - Total'!$C$2:$R$53,MATCH($B11,'Data - Total'!$B$2:$B$53,0),MATCH($G$1,'Data - Total'!$C$1:$R$1,0))/Population!$C9</f>
        <v>47.590643346440899</v>
      </c>
      <c r="D11" s="7">
        <f>INDEX('Data - Payroll'!$C$2:$T$53,MATCH($B11,'Data - Payroll'!$B$2:$B$53,0),MATCH($G$1,'Data - Payroll'!$C$1:$T$1,0))/Population!$C9</f>
        <v>28.200214669529668</v>
      </c>
      <c r="E11" s="40">
        <f t="shared" si="0"/>
        <v>59.255796279624448</v>
      </c>
      <c r="F11" s="16"/>
      <c r="G11" s="6"/>
    </row>
    <row r="12" spans="1:10">
      <c r="A12" s="2" t="s">
        <v>59</v>
      </c>
      <c r="B12" s="2" t="s">
        <v>7</v>
      </c>
      <c r="C12" s="10">
        <f>1000*INDEX('Data - Total'!$C$2:$R$53,MATCH($B12,'Data - Total'!$B$2:$B$53,0),MATCH($G$1,'Data - Total'!$C$1:$R$1,0))/Population!$C10</f>
        <v>53.457318888710752</v>
      </c>
      <c r="D12" s="7">
        <f>INDEX('Data - Payroll'!$C$2:$T$53,MATCH($B12,'Data - Payroll'!$B$2:$B$53,0),MATCH($G$1,'Data - Payroll'!$C$1:$T$1,0))/Population!$C10</f>
        <v>21.641464922928929</v>
      </c>
      <c r="E12" s="40">
        <f t="shared" si="0"/>
        <v>40.483633247643525</v>
      </c>
      <c r="F12" s="16"/>
      <c r="G12" s="6"/>
    </row>
    <row r="13" spans="1:10">
      <c r="A13" s="2" t="s">
        <v>60</v>
      </c>
      <c r="B13" s="2" t="s">
        <v>8</v>
      </c>
      <c r="C13" s="10">
        <f>1000*INDEX('Data - Total'!$C$2:$R$53,MATCH($B13,'Data - Total'!$B$2:$B$53,0),MATCH($G$1,'Data - Total'!$C$1:$R$1,0))/Population!$C11</f>
        <v>284.85922146636432</v>
      </c>
      <c r="D13" s="7">
        <f>INDEX('Data - Payroll'!$C$2:$T$53,MATCH($B13,'Data - Payroll'!$B$2:$B$53,0),MATCH($G$1,'Data - Payroll'!$C$1:$T$1,0))/Population!$C11</f>
        <v>55.757653061224488</v>
      </c>
      <c r="E13" s="40">
        <f t="shared" si="0"/>
        <v>19.5737574420803</v>
      </c>
      <c r="F13" s="16"/>
      <c r="G13" s="6"/>
    </row>
    <row r="14" spans="1:10">
      <c r="A14" s="2" t="s">
        <v>61</v>
      </c>
      <c r="B14" s="2" t="s">
        <v>9</v>
      </c>
      <c r="C14" s="10">
        <f>1000*INDEX('Data - Total'!$C$2:$R$53,MATCH($B14,'Data - Total'!$B$2:$B$53,0),MATCH($G$1,'Data - Total'!$C$1:$R$1,0))/Population!$C12</f>
        <v>113.09392585177247</v>
      </c>
      <c r="D14" s="7">
        <f>INDEX('Data - Payroll'!$C$2:$T$53,MATCH($B14,'Data - Payroll'!$B$2:$B$53,0),MATCH($G$1,'Data - Payroll'!$C$1:$T$1,0))/Population!$C12</f>
        <v>33.800795308478726</v>
      </c>
      <c r="E14" s="40">
        <f t="shared" si="0"/>
        <v>29.887365792553734</v>
      </c>
      <c r="F14" s="16"/>
      <c r="G14" s="6"/>
    </row>
    <row r="15" spans="1:10">
      <c r="A15" s="2" t="s">
        <v>62</v>
      </c>
      <c r="B15" s="2" t="s">
        <v>10</v>
      </c>
      <c r="C15" s="10">
        <f>1000*INDEX('Data - Total'!$C$2:$R$53,MATCH($B15,'Data - Total'!$B$2:$B$53,0),MATCH($G$1,'Data - Total'!$C$1:$R$1,0))/Population!$C13</f>
        <v>60.814396612561751</v>
      </c>
      <c r="D15" s="7">
        <f>INDEX('Data - Payroll'!$C$2:$T$53,MATCH($B15,'Data - Payroll'!$B$2:$B$53,0),MATCH($G$1,'Data - Payroll'!$C$1:$T$1,0))/Population!$C13</f>
        <v>24.370031656416977</v>
      </c>
      <c r="E15" s="40">
        <f t="shared" si="0"/>
        <v>40.072800214847696</v>
      </c>
      <c r="F15" s="16"/>
      <c r="G15" s="6"/>
    </row>
    <row r="16" spans="1:10">
      <c r="A16" s="2" t="s">
        <v>63</v>
      </c>
      <c r="B16" s="2" t="s">
        <v>11</v>
      </c>
      <c r="C16" s="10">
        <f>1000*INDEX('Data - Total'!$C$2:$R$53,MATCH($B16,'Data - Total'!$B$2:$B$53,0),MATCH($G$1,'Data - Total'!$C$1:$R$1,0))/Population!$C14</f>
        <v>161.72422359534912</v>
      </c>
      <c r="D16" s="7">
        <f>INDEX('Data - Payroll'!$C$2:$T$53,MATCH($B16,'Data - Payroll'!$B$2:$B$53,0),MATCH($G$1,'Data - Payroll'!$C$1:$T$1,0))/Population!$C14</f>
        <v>63.494180644846296</v>
      </c>
      <c r="E16" s="40">
        <f t="shared" si="0"/>
        <v>39.260773205945547</v>
      </c>
      <c r="F16" s="16"/>
      <c r="G16" s="6"/>
    </row>
    <row r="17" spans="1:7">
      <c r="A17" s="2" t="s">
        <v>64</v>
      </c>
      <c r="B17" s="2" t="s">
        <v>12</v>
      </c>
      <c r="C17" s="10">
        <f>1000*INDEX('Data - Total'!$C$2:$R$53,MATCH($B17,'Data - Total'!$B$2:$B$53,0),MATCH($G$1,'Data - Total'!$C$1:$R$1,0))/Population!$C15</f>
        <v>57.729742603049658</v>
      </c>
      <c r="D17" s="7">
        <f>INDEX('Data - Payroll'!$C$2:$T$53,MATCH($B17,'Data - Payroll'!$B$2:$B$53,0),MATCH($G$1,'Data - Payroll'!$C$1:$T$1,0))/Population!$C15</f>
        <v>23.487702981342323</v>
      </c>
      <c r="E17" s="40">
        <f t="shared" si="0"/>
        <v>40.685618750882064</v>
      </c>
      <c r="F17" s="16"/>
      <c r="G17" s="6"/>
    </row>
    <row r="18" spans="1:7">
      <c r="A18" s="2" t="s">
        <v>65</v>
      </c>
      <c r="B18" s="2" t="s">
        <v>13</v>
      </c>
      <c r="C18" s="10">
        <f>1000*INDEX('Data - Total'!$C$2:$R$53,MATCH($B18,'Data - Total'!$B$2:$B$53,0),MATCH($G$1,'Data - Total'!$C$1:$R$1,0))/Population!$C16</f>
        <v>131.05383406545545</v>
      </c>
      <c r="D18" s="7">
        <f>INDEX('Data - Payroll'!$C$2:$T$53,MATCH($B18,'Data - Payroll'!$B$2:$B$53,0),MATCH($G$1,'Data - Payroll'!$C$1:$T$1,0))/Population!$C16</f>
        <v>57.953437545805372</v>
      </c>
      <c r="E18" s="40">
        <f t="shared" si="0"/>
        <v>44.221092773875093</v>
      </c>
      <c r="F18" s="16"/>
      <c r="G18" s="6"/>
    </row>
    <row r="19" spans="1:7">
      <c r="A19" s="2" t="s">
        <v>66</v>
      </c>
      <c r="B19" s="2" t="s">
        <v>14</v>
      </c>
      <c r="C19" s="10">
        <f>1000*INDEX('Data - Total'!$C$2:$R$53,MATCH($B19,'Data - Total'!$B$2:$B$53,0),MATCH($G$1,'Data - Total'!$C$1:$R$1,0))/Population!$C17</f>
        <v>79.770779389234505</v>
      </c>
      <c r="D19" s="7">
        <f>INDEX('Data - Payroll'!$C$2:$T$53,MATCH($B19,'Data - Payroll'!$B$2:$B$53,0),MATCH($G$1,'Data - Payroll'!$C$1:$T$1,0))/Population!$C17</f>
        <v>18.617023411534941</v>
      </c>
      <c r="E19" s="40">
        <f t="shared" si="0"/>
        <v>23.338149074230316</v>
      </c>
      <c r="F19" s="16"/>
      <c r="G19" s="6"/>
    </row>
    <row r="20" spans="1:7">
      <c r="A20" s="2" t="s">
        <v>67</v>
      </c>
      <c r="B20" s="2" t="s">
        <v>15</v>
      </c>
      <c r="C20" s="10">
        <f>1000*INDEX('Data - Total'!$C$2:$R$53,MATCH($B20,'Data - Total'!$B$2:$B$53,0),MATCH($G$1,'Data - Total'!$C$1:$R$1,0))/Population!$C18</f>
        <v>87.416996783091975</v>
      </c>
      <c r="D20" s="7">
        <f>INDEX('Data - Payroll'!$C$2:$T$53,MATCH($B20,'Data - Payroll'!$B$2:$B$53,0),MATCH($G$1,'Data - Payroll'!$C$1:$T$1,0))/Population!$C18</f>
        <v>27.779073354931104</v>
      </c>
      <c r="E20" s="40">
        <f t="shared" si="0"/>
        <v>31.777656951381427</v>
      </c>
      <c r="F20" s="16"/>
      <c r="G20" s="6"/>
    </row>
    <row r="21" spans="1:7">
      <c r="A21" s="2" t="s">
        <v>68</v>
      </c>
      <c r="B21" s="2" t="s">
        <v>16</v>
      </c>
      <c r="C21" s="10">
        <f>1000*INDEX('Data - Total'!$C$2:$R$53,MATCH($B21,'Data - Total'!$B$2:$B$53,0),MATCH($G$1,'Data - Total'!$C$1:$R$1,0))/Population!$C19</f>
        <v>78.765307699397709</v>
      </c>
      <c r="D21" s="7">
        <f>INDEX('Data - Payroll'!$C$2:$T$53,MATCH($B21,'Data - Payroll'!$B$2:$B$53,0),MATCH($G$1,'Data - Payroll'!$C$1:$T$1,0))/Population!$C19</f>
        <v>34.866809934697777</v>
      </c>
      <c r="E21" s="40">
        <f t="shared" si="0"/>
        <v>44.266709485557421</v>
      </c>
      <c r="F21" s="16"/>
      <c r="G21" s="6"/>
    </row>
    <row r="22" spans="1:7">
      <c r="A22" s="2" t="s">
        <v>69</v>
      </c>
      <c r="B22" s="2" t="s">
        <v>17</v>
      </c>
      <c r="C22" s="10">
        <f>1000*INDEX('Data - Total'!$C$2:$R$53,MATCH($B22,'Data - Total'!$B$2:$B$53,0),MATCH($G$1,'Data - Total'!$C$1:$R$1,0))/Population!$C20</f>
        <v>37.434084679585673</v>
      </c>
      <c r="D22" s="7">
        <f>INDEX('Data - Payroll'!$C$2:$T$53,MATCH($B22,'Data - Payroll'!$B$2:$B$53,0),MATCH($G$1,'Data - Payroll'!$C$1:$T$1,0))/Population!$C20</f>
        <v>19.96538354931544</v>
      </c>
      <c r="E22" s="40">
        <f t="shared" si="0"/>
        <v>53.334771559683347</v>
      </c>
      <c r="F22" s="16"/>
      <c r="G22" s="6"/>
    </row>
    <row r="23" spans="1:7">
      <c r="A23" s="2" t="s">
        <v>70</v>
      </c>
      <c r="B23" s="2" t="s">
        <v>18</v>
      </c>
      <c r="C23" s="10">
        <f>1000*INDEX('Data - Total'!$C$2:$R$53,MATCH($B23,'Data - Total'!$B$2:$B$53,0),MATCH($G$1,'Data - Total'!$C$1:$R$1,0))/Population!$C21</f>
        <v>122.01416625983985</v>
      </c>
      <c r="D23" s="7">
        <f>INDEX('Data - Payroll'!$C$2:$T$53,MATCH($B23,'Data - Payroll'!$B$2:$B$53,0),MATCH($G$1,'Data - Payroll'!$C$1:$T$1,0))/Population!$C21</f>
        <v>36.331127202728318</v>
      </c>
      <c r="E23" s="40">
        <f t="shared" si="0"/>
        <v>29.77615494692477</v>
      </c>
      <c r="F23" s="16"/>
      <c r="G23" s="6"/>
    </row>
    <row r="24" spans="1:7">
      <c r="A24" s="2" t="s">
        <v>71</v>
      </c>
      <c r="B24" s="2" t="s">
        <v>19</v>
      </c>
      <c r="C24" s="10">
        <f>1000*INDEX('Data - Total'!$C$2:$R$53,MATCH($B24,'Data - Total'!$B$2:$B$53,0),MATCH($G$1,'Data - Total'!$C$1:$R$1,0))/Population!$C22</f>
        <v>74.259817912496842</v>
      </c>
      <c r="D24" s="7">
        <f>INDEX('Data - Payroll'!$C$2:$T$53,MATCH($B24,'Data - Payroll'!$B$2:$B$53,0),MATCH($G$1,'Data - Payroll'!$C$1:$T$1,0))/Population!$C22</f>
        <v>22.79612702771054</v>
      </c>
      <c r="E24" s="40">
        <f t="shared" si="0"/>
        <v>30.697795481497248</v>
      </c>
      <c r="F24" s="16"/>
      <c r="G24" s="6"/>
    </row>
    <row r="25" spans="1:7">
      <c r="A25" s="2" t="s">
        <v>72</v>
      </c>
      <c r="B25" s="2" t="s">
        <v>20</v>
      </c>
      <c r="C25" s="10">
        <f>1000*INDEX('Data - Total'!$C$2:$R$53,MATCH($B25,'Data - Total'!$B$2:$B$53,0),MATCH($G$1,'Data - Total'!$C$1:$R$1,0))/Population!$C23</f>
        <v>113.80033908034174</v>
      </c>
      <c r="D25" s="7">
        <f>INDEX('Data - Payroll'!$C$2:$T$53,MATCH($B25,'Data - Payroll'!$B$2:$B$53,0),MATCH($G$1,'Data - Payroll'!$C$1:$T$1,0))/Population!$C23</f>
        <v>52.911708930637552</v>
      </c>
      <c r="E25" s="40">
        <f t="shared" si="0"/>
        <v>46.495212016268681</v>
      </c>
      <c r="F25" s="16"/>
      <c r="G25" s="6"/>
    </row>
    <row r="26" spans="1:7">
      <c r="A26" s="2" t="s">
        <v>73</v>
      </c>
      <c r="B26" s="2" t="s">
        <v>21</v>
      </c>
      <c r="C26" s="10">
        <f>1000*INDEX('Data - Total'!$C$2:$R$53,MATCH($B26,'Data - Total'!$B$2:$B$53,0),MATCH($G$1,'Data - Total'!$C$1:$R$1,0))/Population!$C24</f>
        <v>38.469588085871798</v>
      </c>
      <c r="D26" s="7">
        <f>INDEX('Data - Payroll'!$C$2:$T$53,MATCH($B26,'Data - Payroll'!$B$2:$B$53,0),MATCH($G$1,'Data - Payroll'!$C$1:$T$1,0))/Population!$C24</f>
        <v>22.293971194271968</v>
      </c>
      <c r="E26" s="40">
        <f t="shared" si="0"/>
        <v>57.952196276464861</v>
      </c>
      <c r="F26" s="16"/>
      <c r="G26" s="6"/>
    </row>
    <row r="27" spans="1:7">
      <c r="A27" s="2" t="s">
        <v>74</v>
      </c>
      <c r="B27" s="2" t="s">
        <v>22</v>
      </c>
      <c r="C27" s="10">
        <f>1000*INDEX('Data - Total'!$C$2:$R$53,MATCH($B27,'Data - Total'!$B$2:$B$53,0),MATCH($G$1,'Data - Total'!$C$1:$R$1,0))/Population!$C25</f>
        <v>57.698698635811965</v>
      </c>
      <c r="D27" s="7">
        <f>INDEX('Data - Payroll'!$C$2:$T$53,MATCH($B27,'Data - Payroll'!$B$2:$B$53,0),MATCH($G$1,'Data - Payroll'!$C$1:$T$1,0))/Population!$C25</f>
        <v>15.386490808445831</v>
      </c>
      <c r="E27" s="40">
        <f t="shared" si="0"/>
        <v>26.666963332333925</v>
      </c>
      <c r="F27" s="16"/>
      <c r="G27" s="6"/>
    </row>
    <row r="28" spans="1:7">
      <c r="A28" s="2" t="s">
        <v>75</v>
      </c>
      <c r="B28" s="2" t="s">
        <v>23</v>
      </c>
      <c r="C28" s="10">
        <f>1000*INDEX('Data - Total'!$C$2:$R$53,MATCH($B28,'Data - Total'!$B$2:$B$53,0),MATCH($G$1,'Data - Total'!$C$1:$R$1,0))/Population!$C26</f>
        <v>137.12410198462445</v>
      </c>
      <c r="D28" s="7">
        <f>INDEX('Data - Payroll'!$C$2:$T$53,MATCH($B28,'Data - Payroll'!$B$2:$B$53,0),MATCH($G$1,'Data - Payroll'!$C$1:$T$1,0))/Population!$C26</f>
        <v>45.92031877396915</v>
      </c>
      <c r="E28" s="40">
        <f t="shared" si="0"/>
        <v>33.488145489636928</v>
      </c>
      <c r="F28" s="16"/>
      <c r="G28" s="6"/>
    </row>
    <row r="29" spans="1:7">
      <c r="A29" s="2" t="s">
        <v>76</v>
      </c>
      <c r="B29" s="2" t="s">
        <v>24</v>
      </c>
      <c r="C29" s="10">
        <f>1000*INDEX('Data - Total'!$C$2:$R$53,MATCH($B29,'Data - Total'!$B$2:$B$53,0),MATCH($G$1,'Data - Total'!$C$1:$R$1,0))/Population!$C27</f>
        <v>74.690812913138274</v>
      </c>
      <c r="D29" s="7">
        <f>INDEX('Data - Payroll'!$C$2:$T$53,MATCH($B29,'Data - Payroll'!$B$2:$B$53,0),MATCH($G$1,'Data - Payroll'!$C$1:$T$1,0))/Population!$C27</f>
        <v>14.859051677803128</v>
      </c>
      <c r="E29" s="40">
        <f t="shared" si="0"/>
        <v>19.894082147805072</v>
      </c>
      <c r="F29" s="16"/>
      <c r="G29" s="6"/>
    </row>
    <row r="30" spans="1:7">
      <c r="A30" s="2" t="s">
        <v>77</v>
      </c>
      <c r="B30" s="2" t="s">
        <v>25</v>
      </c>
      <c r="C30" s="10">
        <f>1000*INDEX('Data - Total'!$C$2:$R$53,MATCH($B30,'Data - Total'!$B$2:$B$53,0),MATCH($G$1,'Data - Total'!$C$1:$R$1,0))/Population!$C28</f>
        <v>82.837132409260249</v>
      </c>
      <c r="D30" s="7">
        <f>INDEX('Data - Payroll'!$C$2:$T$53,MATCH($B30,'Data - Payroll'!$B$2:$B$53,0),MATCH($G$1,'Data - Payroll'!$C$1:$T$1,0))/Population!$C28</f>
        <v>25.207822838470108</v>
      </c>
      <c r="E30" s="40">
        <f t="shared" si="0"/>
        <v>30.43058361065642</v>
      </c>
      <c r="F30" s="16"/>
      <c r="G30" s="6"/>
    </row>
    <row r="31" spans="1:7">
      <c r="A31" s="2" t="s">
        <v>78</v>
      </c>
      <c r="B31" s="2" t="s">
        <v>26</v>
      </c>
      <c r="C31" s="10">
        <f>1000*INDEX('Data - Total'!$C$2:$R$53,MATCH($B31,'Data - Total'!$B$2:$B$53,0),MATCH($G$1,'Data - Total'!$C$1:$R$1,0))/Population!$C29</f>
        <v>55.843679084884741</v>
      </c>
      <c r="D31" s="7">
        <f>INDEX('Data - Payroll'!$C$2:$T$53,MATCH($B31,'Data - Payroll'!$B$2:$B$53,0),MATCH($G$1,'Data - Payroll'!$C$1:$T$1,0))/Population!$C29</f>
        <v>19.815639851446978</v>
      </c>
      <c r="E31" s="40">
        <f t="shared" si="0"/>
        <v>35.484123138316818</v>
      </c>
      <c r="F31" s="16"/>
      <c r="G31" s="6"/>
    </row>
    <row r="32" spans="1:7">
      <c r="A32" s="2" t="s">
        <v>79</v>
      </c>
      <c r="B32" s="2" t="s">
        <v>27</v>
      </c>
      <c r="C32" s="10">
        <f>1000*INDEX('Data - Total'!$C$2:$R$53,MATCH($B32,'Data - Total'!$B$2:$B$53,0),MATCH($G$1,'Data - Total'!$C$1:$R$1,0))/Population!$C30</f>
        <v>95.905818795820181</v>
      </c>
      <c r="D32" s="7">
        <f>INDEX('Data - Payroll'!$C$2:$T$53,MATCH($B32,'Data - Payroll'!$B$2:$B$53,0),MATCH($G$1,'Data - Payroll'!$C$1:$T$1,0))/Population!$C30</f>
        <v>27.201775059593519</v>
      </c>
      <c r="E32" s="40">
        <f t="shared" si="0"/>
        <v>28.363008002157887</v>
      </c>
      <c r="F32" s="16"/>
      <c r="G32" s="6"/>
    </row>
    <row r="33" spans="1:7">
      <c r="A33" s="2" t="s">
        <v>80</v>
      </c>
      <c r="B33" s="2" t="s">
        <v>28</v>
      </c>
      <c r="C33" s="10">
        <f>1000*INDEX('Data - Total'!$C$2:$R$53,MATCH($B33,'Data - Total'!$B$2:$B$53,0),MATCH($G$1,'Data - Total'!$C$1:$R$1,0))/Population!$C31</f>
        <v>171.905583713971</v>
      </c>
      <c r="D33" s="7">
        <f>INDEX('Data - Payroll'!$C$2:$T$53,MATCH($B33,'Data - Payroll'!$B$2:$B$53,0),MATCH($G$1,'Data - Payroll'!$C$1:$T$1,0))/Population!$C31</f>
        <v>65.327129892260032</v>
      </c>
      <c r="E33" s="40">
        <f t="shared" si="0"/>
        <v>38.0017498448195</v>
      </c>
      <c r="F33" s="16"/>
      <c r="G33" s="6"/>
    </row>
    <row r="34" spans="1:7">
      <c r="A34" s="2" t="s">
        <v>81</v>
      </c>
      <c r="B34" s="2" t="s">
        <v>29</v>
      </c>
      <c r="C34" s="10">
        <f>1000*INDEX('Data - Total'!$C$2:$R$53,MATCH($B34,'Data - Total'!$B$2:$B$53,0),MATCH($G$1,'Data - Total'!$C$1:$R$1,0))/Population!$C32</f>
        <v>35.322868363433805</v>
      </c>
      <c r="D34" s="7">
        <f>INDEX('Data - Payroll'!$C$2:$T$53,MATCH($B34,'Data - Payroll'!$B$2:$B$53,0),MATCH($G$1,'Data - Payroll'!$C$1:$T$1,0))/Population!$C32</f>
        <v>18.847072232813666</v>
      </c>
      <c r="E34" s="40">
        <f t="shared" si="0"/>
        <v>53.356573534453211</v>
      </c>
      <c r="F34" s="16"/>
      <c r="G34" s="6"/>
    </row>
    <row r="35" spans="1:7">
      <c r="A35" s="2" t="s">
        <v>82</v>
      </c>
      <c r="B35" s="2" t="s">
        <v>30</v>
      </c>
      <c r="C35" s="10">
        <f>1000*INDEX('Data - Total'!$C$2:$R$53,MATCH($B35,'Data - Total'!$B$2:$B$53,0),MATCH($G$1,'Data - Total'!$C$1:$R$1,0))/Population!$C33</f>
        <v>58.745268138801265</v>
      </c>
      <c r="D35" s="7">
        <f>INDEX('Data - Payroll'!$C$2:$T$53,MATCH($B35,'Data - Payroll'!$B$2:$B$53,0),MATCH($G$1,'Data - Payroll'!$C$1:$T$1,0))/Population!$C33</f>
        <v>38.864002253267238</v>
      </c>
      <c r="E35" s="40">
        <f t="shared" si="0"/>
        <v>66.156821620833753</v>
      </c>
      <c r="F35" s="16"/>
      <c r="G35" s="6"/>
    </row>
    <row r="36" spans="1:7">
      <c r="A36" s="2" t="s">
        <v>83</v>
      </c>
      <c r="B36" s="2" t="s">
        <v>31</v>
      </c>
      <c r="C36" s="10">
        <f>1000*INDEX('Data - Total'!$C$2:$R$53,MATCH($B36,'Data - Total'!$B$2:$B$53,0),MATCH($G$1,'Data - Total'!$C$1:$R$1,0))/Population!$C34</f>
        <v>143.67354026731346</v>
      </c>
      <c r="D36" s="7">
        <f>INDEX('Data - Payroll'!$C$2:$T$53,MATCH($B36,'Data - Payroll'!$B$2:$B$53,0),MATCH($G$1,'Data - Payroll'!$C$1:$T$1,0))/Population!$C34</f>
        <v>40.75663846293331</v>
      </c>
      <c r="E36" s="40">
        <f t="shared" si="0"/>
        <v>28.367532662662224</v>
      </c>
      <c r="F36" s="16"/>
      <c r="G36" s="6"/>
    </row>
    <row r="37" spans="1:7">
      <c r="A37" s="2" t="s">
        <v>84</v>
      </c>
      <c r="B37" s="2" t="s">
        <v>32</v>
      </c>
      <c r="C37" s="10">
        <f>1000*INDEX('Data - Total'!$C$2:$R$53,MATCH($B37,'Data - Total'!$B$2:$B$53,0),MATCH($G$1,'Data - Total'!$C$1:$R$1,0))/Population!$C35</f>
        <v>103.93326104674114</v>
      </c>
      <c r="D37" s="7">
        <f>INDEX('Data - Payroll'!$C$2:$T$53,MATCH($B37,'Data - Payroll'!$B$2:$B$53,0),MATCH($G$1,'Data - Payroll'!$C$1:$T$1,0))/Population!$C35</f>
        <v>34.546088618737869</v>
      </c>
      <c r="E37" s="40">
        <f t="shared" si="0"/>
        <v>33.238722879292425</v>
      </c>
      <c r="F37" s="16"/>
      <c r="G37" s="6"/>
    </row>
    <row r="38" spans="1:7">
      <c r="A38" s="2" t="s">
        <v>85</v>
      </c>
      <c r="B38" s="2" t="s">
        <v>33</v>
      </c>
      <c r="C38" s="10">
        <f>1000*INDEX('Data - Total'!$C$2:$R$53,MATCH($B38,'Data - Total'!$B$2:$B$53,0),MATCH($G$1,'Data - Total'!$C$1:$R$1,0))/Population!$C36</f>
        <v>77.916998053277837</v>
      </c>
      <c r="D38" s="7">
        <f>INDEX('Data - Payroll'!$C$2:$T$53,MATCH($B38,'Data - Payroll'!$B$2:$B$53,0),MATCH($G$1,'Data - Payroll'!$C$1:$T$1,0))/Population!$C36</f>
        <v>28.27676835298811</v>
      </c>
      <c r="E38" s="40">
        <f t="shared" si="0"/>
        <v>36.290885249009605</v>
      </c>
      <c r="F38" s="16"/>
      <c r="G38" s="6"/>
    </row>
    <row r="39" spans="1:7">
      <c r="A39" s="2" t="s">
        <v>86</v>
      </c>
      <c r="B39" s="2" t="s">
        <v>34</v>
      </c>
      <c r="C39" s="10">
        <f>1000*INDEX('Data - Total'!$C$2:$R$53,MATCH($B39,'Data - Total'!$B$2:$B$53,0),MATCH($G$1,'Data - Total'!$C$1:$R$1,0))/Population!$C37</f>
        <v>175.37141676345473</v>
      </c>
      <c r="D39" s="7">
        <f>INDEX('Data - Payroll'!$C$2:$T$53,MATCH($B39,'Data - Payroll'!$B$2:$B$53,0),MATCH($G$1,'Data - Payroll'!$C$1:$T$1,0))/Population!$C37</f>
        <v>51.118472862527703</v>
      </c>
      <c r="E39" s="40">
        <f t="shared" si="0"/>
        <v>29.148691278167384</v>
      </c>
      <c r="F39" s="16"/>
      <c r="G39" s="6"/>
    </row>
    <row r="40" spans="1:7">
      <c r="A40" s="2" t="s">
        <v>87</v>
      </c>
      <c r="B40" s="2" t="s">
        <v>35</v>
      </c>
      <c r="C40" s="10">
        <f>1000*INDEX('Data - Total'!$C$2:$R$53,MATCH($B40,'Data - Total'!$B$2:$B$53,0),MATCH($G$1,'Data - Total'!$C$1:$R$1,0))/Population!$C38</f>
        <v>78.794199690569599</v>
      </c>
      <c r="D40" s="7">
        <f>INDEX('Data - Payroll'!$C$2:$T$53,MATCH($B40,'Data - Payroll'!$B$2:$B$53,0),MATCH($G$1,'Data - Payroll'!$C$1:$T$1,0))/Population!$C38</f>
        <v>30.427913112578835</v>
      </c>
      <c r="E40" s="40">
        <f t="shared" si="0"/>
        <v>38.616945450390261</v>
      </c>
      <c r="F40" s="16"/>
      <c r="G40" s="6"/>
    </row>
    <row r="41" spans="1:7">
      <c r="A41" s="2" t="s">
        <v>88</v>
      </c>
      <c r="B41" s="2" t="s">
        <v>36</v>
      </c>
      <c r="C41" s="10">
        <f>1000*INDEX('Data - Total'!$C$2:$R$53,MATCH($B41,'Data - Total'!$B$2:$B$53,0),MATCH($G$1,'Data - Total'!$C$1:$R$1,0))/Population!$C39</f>
        <v>79.086804788712982</v>
      </c>
      <c r="D41" s="7">
        <f>INDEX('Data - Payroll'!$C$2:$T$53,MATCH($B41,'Data - Payroll'!$B$2:$B$53,0),MATCH($G$1,'Data - Payroll'!$C$1:$T$1,0))/Population!$C39</f>
        <v>20.288121299670767</v>
      </c>
      <c r="E41" s="40">
        <f t="shared" si="0"/>
        <v>25.652978842516372</v>
      </c>
      <c r="F41" s="16"/>
      <c r="G41" s="6"/>
    </row>
    <row r="42" spans="1:7">
      <c r="A42" s="2" t="s">
        <v>89</v>
      </c>
      <c r="B42" s="2" t="s">
        <v>37</v>
      </c>
      <c r="C42" s="10">
        <f>1000*INDEX('Data - Total'!$C$2:$R$53,MATCH($B42,'Data - Total'!$B$2:$B$53,0),MATCH($G$1,'Data - Total'!$C$1:$R$1,0))/Population!$C40</f>
        <v>94.016596369441586</v>
      </c>
      <c r="D42" s="7">
        <f>INDEX('Data - Payroll'!$C$2:$T$53,MATCH($B42,'Data - Payroll'!$B$2:$B$53,0),MATCH($G$1,'Data - Payroll'!$C$1:$T$1,0))/Population!$C40</f>
        <v>41.377165217801696</v>
      </c>
      <c r="E42" s="40">
        <f t="shared" si="0"/>
        <v>44.010490504472891</v>
      </c>
      <c r="F42" s="16"/>
      <c r="G42" s="6"/>
    </row>
    <row r="43" spans="1:7">
      <c r="A43" s="2" t="s">
        <v>90</v>
      </c>
      <c r="B43" s="2" t="s">
        <v>38</v>
      </c>
      <c r="C43" s="10">
        <f>1000*INDEX('Data - Total'!$C$2:$R$53,MATCH($B43,'Data - Total'!$B$2:$B$53,0),MATCH($G$1,'Data - Total'!$C$1:$R$1,0))/Population!$C41</f>
        <v>57.731912100844141</v>
      </c>
      <c r="D43" s="7">
        <f>INDEX('Data - Payroll'!$C$2:$T$53,MATCH($B43,'Data - Payroll'!$B$2:$B$53,0),MATCH($G$1,'Data - Payroll'!$C$1:$T$1,0))/Population!$C41</f>
        <v>20.276812850199487</v>
      </c>
      <c r="E43" s="40">
        <f t="shared" si="0"/>
        <v>35.122364931860631</v>
      </c>
      <c r="F43" s="16"/>
      <c r="G43" s="6"/>
    </row>
    <row r="44" spans="1:7">
      <c r="A44" s="2" t="s">
        <v>91</v>
      </c>
      <c r="B44" s="2" t="s">
        <v>39</v>
      </c>
      <c r="C44" s="10">
        <f>1000*INDEX('Data - Total'!$C$2:$R$53,MATCH($B44,'Data - Total'!$B$2:$B$53,0),MATCH($G$1,'Data - Total'!$C$1:$R$1,0))/Population!$C42</f>
        <v>27.175560045865765</v>
      </c>
      <c r="D44" s="7">
        <f>INDEX('Data - Payroll'!$C$2:$T$53,MATCH($B44,'Data - Payroll'!$B$2:$B$53,0),MATCH($G$1,'Data - Payroll'!$C$1:$T$1,0))/Population!$C42</f>
        <v>21.703390627538269</v>
      </c>
      <c r="E44" s="40">
        <f t="shared" si="0"/>
        <v>79.86363699923092</v>
      </c>
      <c r="F44" s="16"/>
      <c r="G44" s="6"/>
    </row>
    <row r="45" spans="1:7">
      <c r="A45" s="2" t="s">
        <v>92</v>
      </c>
      <c r="B45" s="2" t="s">
        <v>40</v>
      </c>
      <c r="C45" s="10">
        <f>1000*INDEX('Data - Total'!$C$2:$R$53,MATCH($B45,'Data - Total'!$B$2:$B$53,0),MATCH($G$1,'Data - Total'!$C$1:$R$1,0))/Population!$C43</f>
        <v>73.291928359273385</v>
      </c>
      <c r="D45" s="7">
        <f>INDEX('Data - Payroll'!$C$2:$T$53,MATCH($B45,'Data - Payroll'!$B$2:$B$53,0),MATCH($G$1,'Data - Payroll'!$C$1:$T$1,0))/Population!$C43</f>
        <v>28.565163285387499</v>
      </c>
      <c r="E45" s="40">
        <f t="shared" si="0"/>
        <v>38.974500910062687</v>
      </c>
      <c r="F45" s="16"/>
      <c r="G45" s="6"/>
    </row>
    <row r="46" spans="1:7">
      <c r="A46" s="2" t="s">
        <v>93</v>
      </c>
      <c r="B46" s="2" t="s">
        <v>41</v>
      </c>
      <c r="C46" s="10">
        <f>1000*INDEX('Data - Total'!$C$2:$R$53,MATCH($B46,'Data - Total'!$B$2:$B$53,0),MATCH($G$1,'Data - Total'!$C$1:$R$1,0))/Population!$C44</f>
        <v>154.94473363818508</v>
      </c>
      <c r="D46" s="7">
        <f>INDEX('Data - Payroll'!$C$2:$T$53,MATCH($B46,'Data - Payroll'!$B$2:$B$53,0),MATCH($G$1,'Data - Payroll'!$C$1:$T$1,0))/Population!$C44</f>
        <v>31.448290241868225</v>
      </c>
      <c r="E46" s="40">
        <f t="shared" si="0"/>
        <v>20.296456357983637</v>
      </c>
      <c r="F46" s="16"/>
      <c r="G46" s="6"/>
    </row>
    <row r="47" spans="1:7">
      <c r="A47" s="2" t="s">
        <v>94</v>
      </c>
      <c r="B47" s="2" t="s">
        <v>42</v>
      </c>
      <c r="C47" s="10">
        <f>1000*INDEX('Data - Total'!$C$2:$R$53,MATCH($B47,'Data - Total'!$B$2:$B$53,0),MATCH($G$1,'Data - Total'!$C$1:$R$1,0))/Population!$C45</f>
        <v>57.30021035829072</v>
      </c>
      <c r="D47" s="7">
        <f>INDEX('Data - Payroll'!$C$2:$T$53,MATCH($B47,'Data - Payroll'!$B$2:$B$53,0),MATCH($G$1,'Data - Payroll'!$C$1:$T$1,0))/Population!$C45</f>
        <v>24.320721182393605</v>
      </c>
      <c r="E47" s="40">
        <f t="shared" si="0"/>
        <v>42.444383764595834</v>
      </c>
      <c r="F47" s="16"/>
      <c r="G47" s="6"/>
    </row>
    <row r="48" spans="1:7">
      <c r="A48" s="2" t="s">
        <v>95</v>
      </c>
      <c r="B48" s="2" t="s">
        <v>43</v>
      </c>
      <c r="C48" s="10">
        <f>1000*INDEX('Data - Total'!$C$2:$R$53,MATCH($B48,'Data - Total'!$B$2:$B$53,0),MATCH($G$1,'Data - Total'!$C$1:$R$1,0))/Population!$C46</f>
        <v>64.658531237059009</v>
      </c>
      <c r="D48" s="7">
        <f>INDEX('Data - Payroll'!$C$2:$T$53,MATCH($B48,'Data - Payroll'!$B$2:$B$53,0),MATCH($G$1,'Data - Payroll'!$C$1:$T$1,0))/Population!$C46</f>
        <v>22.025490658501653</v>
      </c>
      <c r="E48" s="40">
        <f t="shared" si="0"/>
        <v>34.064322583742438</v>
      </c>
      <c r="F48" s="16"/>
      <c r="G48" s="6"/>
    </row>
    <row r="49" spans="1:7">
      <c r="A49" s="2" t="s">
        <v>97</v>
      </c>
      <c r="B49" s="2" t="s">
        <v>45</v>
      </c>
      <c r="C49" s="10">
        <f>1000*INDEX('Data - Total'!$C$2:$R$53,MATCH($B49,'Data - Total'!$B$2:$B$53,0),MATCH($G$1,'Data - Total'!$C$1:$R$1,0))/Population!$C47</f>
        <v>146.03876304026977</v>
      </c>
      <c r="D49" s="7">
        <f>INDEX('Data - Payroll'!$C$2:$T$53,MATCH($B49,'Data - Payroll'!$B$2:$B$53,0),MATCH($G$1,'Data - Payroll'!$C$1:$T$1,0))/Population!$C47</f>
        <v>39.700561152762297</v>
      </c>
      <c r="E49" s="40">
        <f t="shared" si="0"/>
        <v>27.184947562048979</v>
      </c>
      <c r="F49" s="16"/>
      <c r="G49" s="6"/>
    </row>
    <row r="50" spans="1:7">
      <c r="A50" s="2" t="s">
        <v>98</v>
      </c>
      <c r="B50" s="2" t="s">
        <v>46</v>
      </c>
      <c r="C50" s="10">
        <f>1000*INDEX('Data - Total'!$C$2:$R$53,MATCH($B50,'Data - Total'!$B$2:$B$53,0),MATCH($G$1,'Data - Total'!$C$1:$R$1,0))/Population!$C48</f>
        <v>53.81880671673018</v>
      </c>
      <c r="D50" s="7">
        <f>INDEX('Data - Payroll'!$C$2:$T$53,MATCH($B50,'Data - Payroll'!$B$2:$B$53,0),MATCH($G$1,'Data - Payroll'!$C$1:$T$1,0))/Population!$C48</f>
        <v>21.270965825425066</v>
      </c>
      <c r="E50" s="40">
        <f t="shared" si="0"/>
        <v>39.523295151047542</v>
      </c>
      <c r="F50" s="16"/>
      <c r="G50" s="6"/>
    </row>
    <row r="51" spans="1:7">
      <c r="A51" s="2" t="s">
        <v>99</v>
      </c>
      <c r="B51" s="2" t="s">
        <v>47</v>
      </c>
      <c r="C51" s="10">
        <f>1000*INDEX('Data - Total'!$C$2:$R$53,MATCH($B51,'Data - Total'!$B$2:$B$53,0),MATCH($G$1,'Data - Total'!$C$1:$R$1,0))/Population!$C49</f>
        <v>83.054430737242626</v>
      </c>
      <c r="D51" s="7">
        <f>INDEX('Data - Payroll'!$C$2:$T$53,MATCH($B51,'Data - Payroll'!$B$2:$B$53,0),MATCH($G$1,'Data - Payroll'!$C$1:$T$1,0))/Population!$C49</f>
        <v>42.010555296675797</v>
      </c>
      <c r="E51" s="40">
        <f t="shared" si="0"/>
        <v>50.581955620867014</v>
      </c>
      <c r="F51" s="6"/>
      <c r="G51" s="6"/>
    </row>
    <row r="52" spans="1:7">
      <c r="A52" s="2" t="s">
        <v>100</v>
      </c>
      <c r="B52" s="2" t="s">
        <v>48</v>
      </c>
      <c r="C52" s="10">
        <f>1000*INDEX('Data - Total'!$C$2:$R$53,MATCH($B52,'Data - Total'!$B$2:$B$53,0),MATCH($G$1,'Data - Total'!$C$1:$R$1,0))/Population!$C50</f>
        <v>115.99380829644774</v>
      </c>
      <c r="D52" s="7">
        <f>INDEX('Data - Payroll'!$C$2:$T$53,MATCH($B52,'Data - Payroll'!$B$2:$B$53,0),MATCH($G$1,'Data - Payroll'!$C$1:$T$1,0))/Population!$C50</f>
        <v>42.207307805244099</v>
      </c>
      <c r="E52" s="40">
        <f t="shared" si="0"/>
        <v>36.38755242639678</v>
      </c>
      <c r="F52" s="6"/>
      <c r="G52" s="6"/>
    </row>
    <row r="53" spans="1:7">
      <c r="A53" s="2" t="s">
        <v>101</v>
      </c>
      <c r="B53" s="2" t="s">
        <v>49</v>
      </c>
      <c r="C53" s="10">
        <f>1000*INDEX('Data - Total'!$C$2:$R$53,MATCH($B53,'Data - Total'!$B$2:$B$53,0),MATCH($G$1,'Data - Total'!$C$1:$R$1,0))/Population!$C51</f>
        <v>63.786117966097315</v>
      </c>
      <c r="D53" s="7">
        <f>INDEX('Data - Payroll'!$C$2:$T$53,MATCH($B53,'Data - Payroll'!$B$2:$B$53,0),MATCH($G$1,'Data - Payroll'!$C$1:$T$1,0))/Population!$C51</f>
        <v>19.327117786709461</v>
      </c>
      <c r="E53" s="40">
        <f t="shared" si="0"/>
        <v>30.299880919202408</v>
      </c>
      <c r="F53" s="6"/>
      <c r="G53" s="6"/>
    </row>
    <row r="54" spans="1:7">
      <c r="A54" s="2" t="s">
        <v>102</v>
      </c>
      <c r="B54" s="2" t="s">
        <v>50</v>
      </c>
      <c r="C54" s="10">
        <f>1000*INDEX('Data - Total'!$C$2:$R$53,MATCH($B54,'Data - Total'!$B$2:$B$53,0),MATCH($G$1,'Data - Total'!$C$1:$R$1,0))/Population!$C52</f>
        <v>66.657897936169235</v>
      </c>
      <c r="D54" s="7">
        <f>INDEX('Data - Payroll'!$C$2:$T$53,MATCH($B54,'Data - Payroll'!$B$2:$B$53,0),MATCH($G$1,'Data - Payroll'!$C$1:$T$1,0))/Population!$C52</f>
        <v>24.523665091788697</v>
      </c>
      <c r="E54" s="40">
        <f t="shared" si="0"/>
        <v>36.790336705895307</v>
      </c>
      <c r="F54" s="6"/>
      <c r="G54" s="6"/>
    </row>
    <row r="55" spans="1:7">
      <c r="A55" s="3" t="s">
        <v>103</v>
      </c>
      <c r="B55" s="3" t="s">
        <v>51</v>
      </c>
      <c r="C55" s="11">
        <f>1000*INDEX('Data - Total'!$C$2:$R$53,MATCH($B55,'Data - Total'!$B$2:$B$53,0),MATCH($G$1,'Data - Total'!$C$1:$R$1,0))/Population!$C53</f>
        <v>217.95549607986229</v>
      </c>
      <c r="D55" s="8">
        <f>INDEX('Data - Payroll'!$C$2:$T$53,MATCH($B55,'Data - Payroll'!$B$2:$B$53,0),MATCH($G$1,'Data - Payroll'!$C$1:$T$1,0))/Population!$C53</f>
        <v>76.266364819819273</v>
      </c>
      <c r="E55" s="41">
        <f t="shared" si="0"/>
        <v>34.99171445159341</v>
      </c>
      <c r="F55" s="6"/>
      <c r="G55" s="6"/>
    </row>
    <row r="56" spans="1:7" ht="15" customHeight="1">
      <c r="A56" s="37" t="s">
        <v>156</v>
      </c>
      <c r="B56" s="29"/>
      <c r="C56" s="29"/>
      <c r="D56" s="29"/>
      <c r="E56" s="30"/>
    </row>
    <row r="57" spans="1:7">
      <c r="A57" s="31"/>
      <c r="B57" s="32"/>
      <c r="C57" s="32"/>
      <c r="D57" s="32"/>
      <c r="E57" s="33"/>
    </row>
    <row r="58" spans="1:7">
      <c r="A58" s="31"/>
      <c r="B58" s="32"/>
      <c r="C58" s="32"/>
      <c r="D58" s="32"/>
      <c r="E58" s="33"/>
    </row>
    <row r="59" spans="1:7">
      <c r="A59" s="31"/>
      <c r="B59" s="32"/>
      <c r="C59" s="32"/>
      <c r="D59" s="32"/>
      <c r="E59" s="33"/>
    </row>
    <row r="60" spans="1:7">
      <c r="A60" s="31"/>
      <c r="B60" s="32"/>
      <c r="C60" s="32"/>
      <c r="D60" s="32"/>
      <c r="E60" s="33"/>
    </row>
    <row r="61" spans="1:7">
      <c r="A61" s="31"/>
      <c r="B61" s="32"/>
      <c r="C61" s="32"/>
      <c r="D61" s="32"/>
      <c r="E61" s="33"/>
    </row>
    <row r="62" spans="1:7">
      <c r="A62" s="31"/>
      <c r="B62" s="32"/>
      <c r="C62" s="32"/>
      <c r="D62" s="32"/>
      <c r="E62" s="33"/>
    </row>
    <row r="63" spans="1:7">
      <c r="A63" s="31"/>
      <c r="B63" s="32"/>
      <c r="C63" s="32"/>
      <c r="D63" s="32"/>
      <c r="E63" s="33"/>
    </row>
    <row r="64" spans="1:7">
      <c r="A64" s="31"/>
      <c r="B64" s="32"/>
      <c r="C64" s="32"/>
      <c r="D64" s="32"/>
      <c r="E64" s="33"/>
    </row>
    <row r="65" spans="1:7">
      <c r="A65" s="31"/>
      <c r="B65" s="32"/>
      <c r="C65" s="32"/>
      <c r="D65" s="32"/>
      <c r="E65" s="33"/>
    </row>
    <row r="66" spans="1:7">
      <c r="A66" s="34"/>
      <c r="B66" s="35"/>
      <c r="C66" s="35"/>
      <c r="D66" s="35"/>
      <c r="E66" s="36"/>
    </row>
    <row r="67" spans="1:7">
      <c r="G67" s="4"/>
    </row>
  </sheetData>
  <mergeCells count="3">
    <mergeCell ref="A1:E1"/>
    <mergeCell ref="A2:E2"/>
    <mergeCell ref="A56:E6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opLeftCell="A28" workbookViewId="0">
      <selection activeCell="G51" sqref="G51"/>
    </sheetView>
  </sheetViews>
  <sheetFormatPr defaultColWidth="11.42578125" defaultRowHeight="15"/>
  <cols>
    <col min="1" max="1" width="5.42578125" bestFit="1" customWidth="1"/>
    <col min="2" max="2" width="18.7109375" bestFit="1" customWidth="1"/>
    <col min="3" max="4" width="17.85546875" bestFit="1" customWidth="1"/>
    <col min="5" max="5" width="20.140625" bestFit="1" customWidth="1"/>
    <col min="6" max="6" width="20.140625" customWidth="1"/>
  </cols>
  <sheetData>
    <row r="1" spans="1:10">
      <c r="A1" s="22" t="s">
        <v>157</v>
      </c>
      <c r="B1" s="23"/>
      <c r="C1" s="23"/>
      <c r="D1" s="23"/>
      <c r="E1" s="24"/>
      <c r="G1" t="s">
        <v>112</v>
      </c>
    </row>
    <row r="2" spans="1:10">
      <c r="A2" s="25" t="s">
        <v>128</v>
      </c>
      <c r="B2" s="26"/>
      <c r="C2" s="26"/>
      <c r="D2" s="26"/>
      <c r="E2" s="27"/>
    </row>
    <row r="3" spans="1:10" ht="30" customHeight="1">
      <c r="A3" s="12" t="s">
        <v>104</v>
      </c>
      <c r="B3" s="12" t="s">
        <v>105</v>
      </c>
      <c r="C3" s="12" t="s">
        <v>110</v>
      </c>
      <c r="D3" s="13" t="s">
        <v>129</v>
      </c>
      <c r="E3" s="12" t="s">
        <v>134</v>
      </c>
      <c r="I3" s="5"/>
      <c r="J3" s="5"/>
    </row>
    <row r="4" spans="1:10">
      <c r="A4" s="1" t="s">
        <v>96</v>
      </c>
      <c r="B4" s="1" t="s">
        <v>44</v>
      </c>
      <c r="C4" s="9">
        <f>1000*INDEX('Data - Total'!$C$2:$R$53,MATCH($B4,'Data - Total'!$B$2:$B$53,0),MATCH($G$1,'Data - Total'!$C$1:$R$1,0))/Population!$C2</f>
        <v>13.920435749688046</v>
      </c>
      <c r="D4" s="9">
        <f>INDEX('Data - Payroll'!$C$2:$T$53,MATCH($B4,'Data - Payroll'!$B$2:$B$53,0),MATCH($G$1,'Data - Payroll'!$C$1:$T$1,0))/Population!$C2</f>
        <v>21.863010769041487</v>
      </c>
      <c r="E4" s="39">
        <f>D4/C4*100</f>
        <v>157.05694248494652</v>
      </c>
      <c r="F4" s="16"/>
      <c r="G4" s="6"/>
    </row>
    <row r="5" spans="1:10">
      <c r="A5" s="2" t="s">
        <v>52</v>
      </c>
      <c r="B5" s="2" t="s">
        <v>0</v>
      </c>
      <c r="C5" s="10">
        <f>1000*INDEX('Data - Total'!$C$2:$R$53,MATCH($B5,'Data - Total'!$B$2:$B$53,0),MATCH($G$1,'Data - Total'!$C$1:$R$1,0))/Population!$C3</f>
        <v>-21.236188848784966</v>
      </c>
      <c r="D5" s="7">
        <f>INDEX('Data - Payroll'!$C$2:$T$53,MATCH($B5,'Data - Payroll'!$B$2:$B$53,0),MATCH($G$1,'Data - Payroll'!$C$1:$T$1,0))/Population!$C3</f>
        <v>13.694418082135821</v>
      </c>
      <c r="E5" s="40">
        <f>D5/C5*100</f>
        <v>-64.486232344460191</v>
      </c>
      <c r="F5" s="16"/>
      <c r="G5" s="6"/>
    </row>
    <row r="6" spans="1:10">
      <c r="A6" s="2" t="s">
        <v>53</v>
      </c>
      <c r="B6" s="2" t="s">
        <v>1</v>
      </c>
      <c r="C6" s="10">
        <f>1000*INDEX('Data - Total'!$C$2:$R$53,MATCH($B6,'Data - Total'!$B$2:$B$53,0),MATCH($G$1,'Data - Total'!$C$1:$R$1,0))/Population!$C4</f>
        <v>9.2670989945026605</v>
      </c>
      <c r="D6" s="7">
        <f>INDEX('Data - Payroll'!$C$2:$T$53,MATCH($B6,'Data - Payroll'!$B$2:$B$53,0),MATCH($G$1,'Data - Payroll'!$C$1:$T$1,0))/Population!$C4</f>
        <v>28.667236598954151</v>
      </c>
      <c r="E6" s="40">
        <f t="shared" ref="E6:E55" si="0">D6/C6*100</f>
        <v>309.34423616236165</v>
      </c>
      <c r="F6" s="16"/>
      <c r="G6" s="6"/>
    </row>
    <row r="7" spans="1:10">
      <c r="A7" s="2" t="s">
        <v>54</v>
      </c>
      <c r="B7" s="2" t="s">
        <v>2</v>
      </c>
      <c r="C7" s="10">
        <f>1000*INDEX('Data - Total'!$C$2:$R$53,MATCH($B7,'Data - Total'!$B$2:$B$53,0),MATCH($G$1,'Data - Total'!$C$1:$R$1,0))/Population!$C5</f>
        <v>6.7201668762381344</v>
      </c>
      <c r="D7" s="7">
        <f>INDEX('Data - Payroll'!$C$2:$T$53,MATCH($B7,'Data - Payroll'!$B$2:$B$53,0),MATCH($G$1,'Data - Payroll'!$C$1:$T$1,0))/Population!$C5</f>
        <v>13.818245712936507</v>
      </c>
      <c r="E7" s="40">
        <f t="shared" si="0"/>
        <v>205.62355023945162</v>
      </c>
      <c r="F7" s="16"/>
      <c r="G7" s="6"/>
    </row>
    <row r="8" spans="1:10">
      <c r="A8" s="2" t="s">
        <v>55</v>
      </c>
      <c r="B8" s="2" t="s">
        <v>3</v>
      </c>
      <c r="C8" s="10">
        <f>1000*INDEX('Data - Total'!$C$2:$R$53,MATCH($B8,'Data - Total'!$B$2:$B$53,0),MATCH($G$1,'Data - Total'!$C$1:$R$1,0))/Population!$C6</f>
        <v>1.5841047028108364</v>
      </c>
      <c r="D8" s="7">
        <f>INDEX('Data - Payroll'!$C$2:$T$53,MATCH($B8,'Data - Payroll'!$B$2:$B$53,0),MATCH($G$1,'Data - Payroll'!$C$1:$T$1,0))/Population!$C6</f>
        <v>20.879304241684469</v>
      </c>
      <c r="E8" s="40">
        <f t="shared" si="0"/>
        <v>1318.0507705479454</v>
      </c>
      <c r="F8" s="16"/>
      <c r="G8" s="6"/>
    </row>
    <row r="9" spans="1:10">
      <c r="A9" s="2" t="s">
        <v>56</v>
      </c>
      <c r="B9" s="2" t="s">
        <v>4</v>
      </c>
      <c r="C9" s="10">
        <f>1000*INDEX('Data - Total'!$C$2:$R$53,MATCH($B9,'Data - Total'!$B$2:$B$53,0),MATCH($G$1,'Data - Total'!$C$1:$R$1,0))/Population!$C7</f>
        <v>-3.0766276136425139</v>
      </c>
      <c r="D9" s="7">
        <f>INDEX('Data - Payroll'!$C$2:$T$53,MATCH($B9,'Data - Payroll'!$B$2:$B$53,0),MATCH($G$1,'Data - Payroll'!$C$1:$T$1,0))/Population!$C7</f>
        <v>24.470903806816004</v>
      </c>
      <c r="E9" s="40">
        <f t="shared" si="0"/>
        <v>-795.38075060842834</v>
      </c>
      <c r="F9" s="16"/>
      <c r="G9" s="6"/>
    </row>
    <row r="10" spans="1:10">
      <c r="A10" s="2" t="s">
        <v>57</v>
      </c>
      <c r="B10" s="2" t="s">
        <v>5</v>
      </c>
      <c r="C10" s="10">
        <f>1000*INDEX('Data - Total'!$C$2:$R$53,MATCH($B10,'Data - Total'!$B$2:$B$53,0),MATCH($G$1,'Data - Total'!$C$1:$R$1,0))/Population!$C8</f>
        <v>11.882214507785394</v>
      </c>
      <c r="D10" s="7">
        <f>INDEX('Data - Payroll'!$C$2:$T$53,MATCH($B10,'Data - Payroll'!$B$2:$B$53,0),MATCH($G$1,'Data - Payroll'!$C$1:$T$1,0))/Population!$C8</f>
        <v>29.124143899436582</v>
      </c>
      <c r="E10" s="40">
        <f t="shared" si="0"/>
        <v>245.10703691095657</v>
      </c>
      <c r="F10" s="16"/>
      <c r="G10" s="6"/>
    </row>
    <row r="11" spans="1:10">
      <c r="A11" s="2" t="s">
        <v>58</v>
      </c>
      <c r="B11" s="2" t="s">
        <v>6</v>
      </c>
      <c r="C11" s="10">
        <f>1000*INDEX('Data - Total'!$C$2:$R$53,MATCH($B11,'Data - Total'!$B$2:$B$53,0),MATCH($G$1,'Data - Total'!$C$1:$R$1,0))/Population!$C9</f>
        <v>63.735650443667055</v>
      </c>
      <c r="D11" s="7">
        <f>INDEX('Data - Payroll'!$C$2:$T$53,MATCH($B11,'Data - Payroll'!$B$2:$B$53,0),MATCH($G$1,'Data - Payroll'!$C$1:$T$1,0))/Population!$C9</f>
        <v>19.626497275455282</v>
      </c>
      <c r="E11" s="40">
        <f t="shared" si="0"/>
        <v>30.793593756138442</v>
      </c>
      <c r="F11" s="16"/>
      <c r="G11" s="6"/>
    </row>
    <row r="12" spans="1:10">
      <c r="A12" s="2" t="s">
        <v>59</v>
      </c>
      <c r="B12" s="2" t="s">
        <v>7</v>
      </c>
      <c r="C12" s="10">
        <f>1000*INDEX('Data - Total'!$C$2:$R$53,MATCH($B12,'Data - Total'!$B$2:$B$53,0),MATCH($G$1,'Data - Total'!$C$1:$R$1,0))/Population!$C10</f>
        <v>52.983975019659042</v>
      </c>
      <c r="D12" s="7">
        <f>INDEX('Data - Payroll'!$C$2:$T$53,MATCH($B12,'Data - Payroll'!$B$2:$B$53,0),MATCH($G$1,'Data - Payroll'!$C$1:$T$1,0))/Population!$C10</f>
        <v>25.0948901765878</v>
      </c>
      <c r="E12" s="40">
        <f t="shared" si="0"/>
        <v>47.363170028818438</v>
      </c>
      <c r="F12" s="16"/>
      <c r="G12" s="6"/>
    </row>
    <row r="13" spans="1:10">
      <c r="A13" s="2" t="s">
        <v>60</v>
      </c>
      <c r="B13" s="2" t="s">
        <v>8</v>
      </c>
      <c r="C13" s="10">
        <f>1000*INDEX('Data - Total'!$C$2:$R$53,MATCH($B13,'Data - Total'!$B$2:$B$53,0),MATCH($G$1,'Data - Total'!$C$1:$R$1,0))/Population!$C11</f>
        <v>362.69526329050137</v>
      </c>
      <c r="D13" s="7">
        <f>INDEX('Data - Payroll'!$C$2:$T$53,MATCH($B13,'Data - Payroll'!$B$2:$B$53,0),MATCH($G$1,'Data - Payroll'!$C$1:$T$1,0))/Population!$C11</f>
        <v>81.893953136810282</v>
      </c>
      <c r="E13" s="40">
        <f t="shared" si="0"/>
        <v>22.5792728567335</v>
      </c>
      <c r="F13" s="16"/>
      <c r="G13" s="6"/>
    </row>
    <row r="14" spans="1:10">
      <c r="A14" s="2" t="s">
        <v>61</v>
      </c>
      <c r="B14" s="2" t="s">
        <v>9</v>
      </c>
      <c r="C14" s="10">
        <f>1000*INDEX('Data - Total'!$C$2:$R$53,MATCH($B14,'Data - Total'!$B$2:$B$53,0),MATCH($G$1,'Data - Total'!$C$1:$R$1,0))/Population!$C12</f>
        <v>8.3308632894928749</v>
      </c>
      <c r="D14" s="7">
        <f>INDEX('Data - Payroll'!$C$2:$T$53,MATCH($B14,'Data - Payroll'!$B$2:$B$53,0),MATCH($G$1,'Data - Payroll'!$C$1:$T$1,0))/Population!$C12</f>
        <v>24.769523649311399</v>
      </c>
      <c r="E14" s="40">
        <f t="shared" si="0"/>
        <v>297.32241171874028</v>
      </c>
      <c r="F14" s="16"/>
      <c r="G14" s="6"/>
    </row>
    <row r="15" spans="1:10">
      <c r="A15" s="2" t="s">
        <v>62</v>
      </c>
      <c r="B15" s="2" t="s">
        <v>10</v>
      </c>
      <c r="C15" s="10">
        <f>1000*INDEX('Data - Total'!$C$2:$R$53,MATCH($B15,'Data - Total'!$B$2:$B$53,0),MATCH($G$1,'Data - Total'!$C$1:$R$1,0))/Population!$C13</f>
        <v>6.8770037302147395</v>
      </c>
      <c r="D15" s="7">
        <f>INDEX('Data - Payroll'!$C$2:$T$53,MATCH($B15,'Data - Payroll'!$B$2:$B$53,0),MATCH($G$1,'Data - Payroll'!$C$1:$T$1,0))/Population!$C13</f>
        <v>15.08680068555298</v>
      </c>
      <c r="E15" s="40">
        <f t="shared" si="0"/>
        <v>219.38043481447821</v>
      </c>
      <c r="F15" s="16"/>
      <c r="G15" s="6"/>
    </row>
    <row r="16" spans="1:10">
      <c r="A16" s="2" t="s">
        <v>63</v>
      </c>
      <c r="B16" s="2" t="s">
        <v>11</v>
      </c>
      <c r="C16" s="10">
        <f>1000*INDEX('Data - Total'!$C$2:$R$53,MATCH($B16,'Data - Total'!$B$2:$B$53,0),MATCH($G$1,'Data - Total'!$C$1:$R$1,0))/Population!$C14</f>
        <v>-112.45751260441452</v>
      </c>
      <c r="D16" s="7">
        <f>INDEX('Data - Payroll'!$C$2:$T$53,MATCH($B16,'Data - Payroll'!$B$2:$B$53,0),MATCH($G$1,'Data - Payroll'!$C$1:$T$1,0))/Population!$C14</f>
        <v>28.068674852774983</v>
      </c>
      <c r="E16" s="40">
        <f t="shared" si="0"/>
        <v>-24.959359497404666</v>
      </c>
      <c r="F16" s="16"/>
      <c r="G16" s="6"/>
    </row>
    <row r="17" spans="1:7">
      <c r="A17" s="2" t="s">
        <v>64</v>
      </c>
      <c r="B17" s="2" t="s">
        <v>12</v>
      </c>
      <c r="C17" s="10">
        <f>1000*INDEX('Data - Total'!$C$2:$R$53,MATCH($B17,'Data - Total'!$B$2:$B$53,0),MATCH($G$1,'Data - Total'!$C$1:$R$1,0))/Population!$C15</f>
        <v>-3.1549458194147619</v>
      </c>
      <c r="D17" s="7">
        <f>INDEX('Data - Payroll'!$C$2:$T$53,MATCH($B17,'Data - Payroll'!$B$2:$B$53,0),MATCH($G$1,'Data - Payroll'!$C$1:$T$1,0))/Population!$C15</f>
        <v>19.737859976560394</v>
      </c>
      <c r="E17" s="40">
        <f t="shared" si="0"/>
        <v>-625.61644815256261</v>
      </c>
      <c r="F17" s="16"/>
      <c r="G17" s="6"/>
    </row>
    <row r="18" spans="1:7">
      <c r="A18" s="2" t="s">
        <v>65</v>
      </c>
      <c r="B18" s="2" t="s">
        <v>13</v>
      </c>
      <c r="C18" s="10">
        <f>1000*INDEX('Data - Total'!$C$2:$R$53,MATCH($B18,'Data - Total'!$B$2:$B$53,0),MATCH($G$1,'Data - Total'!$C$1:$R$1,0))/Population!$C16</f>
        <v>67.128468964357978</v>
      </c>
      <c r="D18" s="7">
        <f>INDEX('Data - Payroll'!$C$2:$T$53,MATCH($B18,'Data - Payroll'!$B$2:$B$53,0),MATCH($G$1,'Data - Payroll'!$C$1:$T$1,0))/Population!$C16</f>
        <v>27.779689279661277</v>
      </c>
      <c r="E18" s="40">
        <f t="shared" si="0"/>
        <v>41.382873329661322</v>
      </c>
      <c r="F18" s="16"/>
      <c r="G18" s="6"/>
    </row>
    <row r="19" spans="1:7">
      <c r="A19" s="2" t="s">
        <v>66</v>
      </c>
      <c r="B19" s="2" t="s">
        <v>14</v>
      </c>
      <c r="C19" s="10">
        <f>1000*INDEX('Data - Total'!$C$2:$R$53,MATCH($B19,'Data - Total'!$B$2:$B$53,0),MATCH($G$1,'Data - Total'!$C$1:$R$1,0))/Population!$C17</f>
        <v>17.738532851038418</v>
      </c>
      <c r="D19" s="7">
        <f>INDEX('Data - Payroll'!$C$2:$T$53,MATCH($B19,'Data - Payroll'!$B$2:$B$53,0),MATCH($G$1,'Data - Payroll'!$C$1:$T$1,0))/Population!$C17</f>
        <v>19.802494848287576</v>
      </c>
      <c r="E19" s="40">
        <f t="shared" si="0"/>
        <v>111.63547185430464</v>
      </c>
      <c r="F19" s="16"/>
      <c r="G19" s="6"/>
    </row>
    <row r="20" spans="1:7">
      <c r="A20" s="2" t="s">
        <v>67</v>
      </c>
      <c r="B20" s="2" t="s">
        <v>15</v>
      </c>
      <c r="C20" s="10">
        <f>1000*INDEX('Data - Total'!$C$2:$R$53,MATCH($B20,'Data - Total'!$B$2:$B$53,0),MATCH($G$1,'Data - Total'!$C$1:$R$1,0))/Population!$C18</f>
        <v>62.829351075364073</v>
      </c>
      <c r="D20" s="7">
        <f>INDEX('Data - Payroll'!$C$2:$T$53,MATCH($B20,'Data - Payroll'!$B$2:$B$53,0),MATCH($G$1,'Data - Payroll'!$C$1:$T$1,0))/Population!$C18</f>
        <v>19.478030582570828</v>
      </c>
      <c r="E20" s="40">
        <f t="shared" si="0"/>
        <v>31.001482983974878</v>
      </c>
      <c r="F20" s="16"/>
      <c r="G20" s="6"/>
    </row>
    <row r="21" spans="1:7">
      <c r="A21" s="2" t="s">
        <v>68</v>
      </c>
      <c r="B21" s="2" t="s">
        <v>16</v>
      </c>
      <c r="C21" s="10">
        <f>1000*INDEX('Data - Total'!$C$2:$R$53,MATCH($B21,'Data - Total'!$B$2:$B$53,0),MATCH($G$1,'Data - Total'!$C$1:$R$1,0))/Population!$C19</f>
        <v>-13.878541881643789</v>
      </c>
      <c r="D21" s="7">
        <f>INDEX('Data - Payroll'!$C$2:$T$53,MATCH($B21,'Data - Payroll'!$B$2:$B$53,0),MATCH($G$1,'Data - Payroll'!$C$1:$T$1,0))/Population!$C19</f>
        <v>18.156546542821363</v>
      </c>
      <c r="E21" s="40">
        <f t="shared" si="0"/>
        <v>-130.82459740843382</v>
      </c>
      <c r="F21" s="16"/>
      <c r="G21" s="6"/>
    </row>
    <row r="22" spans="1:7">
      <c r="A22" s="2" t="s">
        <v>69</v>
      </c>
      <c r="B22" s="2" t="s">
        <v>17</v>
      </c>
      <c r="C22" s="10">
        <f>1000*INDEX('Data - Total'!$C$2:$R$53,MATCH($B22,'Data - Total'!$B$2:$B$53,0),MATCH($G$1,'Data - Total'!$C$1:$R$1,0))/Population!$C20</f>
        <v>54.795692448781956</v>
      </c>
      <c r="D22" s="7">
        <f>INDEX('Data - Payroll'!$C$2:$T$53,MATCH($B22,'Data - Payroll'!$B$2:$B$53,0),MATCH($G$1,'Data - Payroll'!$C$1:$T$1,0))/Population!$C20</f>
        <v>20.390403482176772</v>
      </c>
      <c r="E22" s="40">
        <f t="shared" si="0"/>
        <v>37.211690501467558</v>
      </c>
      <c r="F22" s="16"/>
      <c r="G22" s="6"/>
    </row>
    <row r="23" spans="1:7">
      <c r="A23" s="2" t="s">
        <v>70</v>
      </c>
      <c r="B23" s="2" t="s">
        <v>18</v>
      </c>
      <c r="C23" s="10">
        <f>1000*INDEX('Data - Total'!$C$2:$R$53,MATCH($B23,'Data - Total'!$B$2:$B$53,0),MATCH($G$1,'Data - Total'!$C$1:$R$1,0))/Population!$C21</f>
        <v>105.58219957504696</v>
      </c>
      <c r="D23" s="7">
        <f>INDEX('Data - Payroll'!$C$2:$T$53,MATCH($B23,'Data - Payroll'!$B$2:$B$53,0),MATCH($G$1,'Data - Payroll'!$C$1:$T$1,0))/Population!$C21</f>
        <v>17.643855119850311</v>
      </c>
      <c r="E23" s="40">
        <f t="shared" si="0"/>
        <v>16.711013021952819</v>
      </c>
      <c r="F23" s="16"/>
      <c r="G23" s="6"/>
    </row>
    <row r="24" spans="1:7">
      <c r="A24" s="2" t="s">
        <v>71</v>
      </c>
      <c r="B24" s="2" t="s">
        <v>19</v>
      </c>
      <c r="C24" s="10">
        <f>1000*INDEX('Data - Total'!$C$2:$R$53,MATCH($B24,'Data - Total'!$B$2:$B$53,0),MATCH($G$1,'Data - Total'!$C$1:$R$1,0))/Population!$C22</f>
        <v>20.938708045810902</v>
      </c>
      <c r="D24" s="7">
        <f>INDEX('Data - Payroll'!$C$2:$T$53,MATCH($B24,'Data - Payroll'!$B$2:$B$53,0),MATCH($G$1,'Data - Payroll'!$C$1:$T$1,0))/Population!$C22</f>
        <v>20.687299035369776</v>
      </c>
      <c r="E24" s="40">
        <f t="shared" si="0"/>
        <v>98.79930982422087</v>
      </c>
      <c r="F24" s="16"/>
      <c r="G24" s="6"/>
    </row>
    <row r="25" spans="1:7">
      <c r="A25" s="2" t="s">
        <v>72</v>
      </c>
      <c r="B25" s="2" t="s">
        <v>20</v>
      </c>
      <c r="C25" s="10">
        <f>1000*INDEX('Data - Total'!$C$2:$R$53,MATCH($B25,'Data - Total'!$B$2:$B$53,0),MATCH($G$1,'Data - Total'!$C$1:$R$1,0))/Population!$C23</f>
        <v>17.803839527317454</v>
      </c>
      <c r="D25" s="7">
        <f>INDEX('Data - Payroll'!$C$2:$T$53,MATCH($B25,'Data - Payroll'!$B$2:$B$53,0),MATCH($G$1,'Data - Payroll'!$C$1:$T$1,0))/Population!$C23</f>
        <v>31.522681195739381</v>
      </c>
      <c r="E25" s="40">
        <f t="shared" si="0"/>
        <v>177.05552303688381</v>
      </c>
      <c r="F25" s="16"/>
      <c r="G25" s="6"/>
    </row>
    <row r="26" spans="1:7">
      <c r="A26" s="2" t="s">
        <v>73</v>
      </c>
      <c r="B26" s="2" t="s">
        <v>21</v>
      </c>
      <c r="C26" s="10">
        <f>1000*INDEX('Data - Total'!$C$2:$R$53,MATCH($B26,'Data - Total'!$B$2:$B$53,0),MATCH($G$1,'Data - Total'!$C$1:$R$1,0))/Population!$C24</f>
        <v>-60.700928464358086</v>
      </c>
      <c r="D26" s="7">
        <f>INDEX('Data - Payroll'!$C$2:$T$53,MATCH($B26,'Data - Payroll'!$B$2:$B$53,0),MATCH($G$1,'Data - Payroll'!$C$1:$T$1,0))/Population!$C24</f>
        <v>23.884495229670112</v>
      </c>
      <c r="E26" s="40">
        <f t="shared" si="0"/>
        <v>-39.347825204509732</v>
      </c>
      <c r="F26" s="16"/>
      <c r="G26" s="6"/>
    </row>
    <row r="27" spans="1:7">
      <c r="A27" s="2" t="s">
        <v>74</v>
      </c>
      <c r="B27" s="2" t="s">
        <v>22</v>
      </c>
      <c r="C27" s="10">
        <f>1000*INDEX('Data - Total'!$C$2:$R$53,MATCH($B27,'Data - Total'!$B$2:$B$53,0),MATCH($G$1,'Data - Total'!$C$1:$R$1,0))/Population!$C25</f>
        <v>-0.15700904248662667</v>
      </c>
      <c r="D27" s="7">
        <f>INDEX('Data - Payroll'!$C$2:$T$53,MATCH($B27,'Data - Payroll'!$B$2:$B$53,0),MATCH($G$1,'Data - Payroll'!$C$1:$T$1,0))/Population!$C25</f>
        <v>17.417899698536569</v>
      </c>
      <c r="E27" s="40">
        <f t="shared" si="0"/>
        <v>-11093.564690721649</v>
      </c>
      <c r="F27" s="16"/>
      <c r="G27" s="6"/>
    </row>
    <row r="28" spans="1:7">
      <c r="A28" s="2" t="s">
        <v>75</v>
      </c>
      <c r="B28" s="2" t="s">
        <v>23</v>
      </c>
      <c r="C28" s="10">
        <f>1000*INDEX('Data - Total'!$C$2:$R$53,MATCH($B28,'Data - Total'!$B$2:$B$53,0),MATCH($G$1,'Data - Total'!$C$1:$R$1,0))/Population!$C26</f>
        <v>5.7500861890322943</v>
      </c>
      <c r="D28" s="7">
        <f>INDEX('Data - Payroll'!$C$2:$T$53,MATCH($B28,'Data - Payroll'!$B$2:$B$53,0),MATCH($G$1,'Data - Payroll'!$C$1:$T$1,0))/Population!$C26</f>
        <v>21.59301715510216</v>
      </c>
      <c r="E28" s="40">
        <f t="shared" si="0"/>
        <v>375.52510423737033</v>
      </c>
      <c r="F28" s="16"/>
      <c r="G28" s="6"/>
    </row>
    <row r="29" spans="1:7">
      <c r="A29" s="2" t="s">
        <v>76</v>
      </c>
      <c r="B29" s="2" t="s">
        <v>24</v>
      </c>
      <c r="C29" s="10">
        <f>1000*INDEX('Data - Total'!$C$2:$R$53,MATCH($B29,'Data - Total'!$B$2:$B$53,0),MATCH($G$1,'Data - Total'!$C$1:$R$1,0))/Population!$C27</f>
        <v>61.848468439324783</v>
      </c>
      <c r="D29" s="7">
        <f>INDEX('Data - Payroll'!$C$2:$T$53,MATCH($B29,'Data - Payroll'!$B$2:$B$53,0),MATCH($G$1,'Data - Payroll'!$C$1:$T$1,0))/Population!$C27</f>
        <v>7.8235646924437825</v>
      </c>
      <c r="E29" s="40">
        <f t="shared" si="0"/>
        <v>12.649569002858877</v>
      </c>
      <c r="F29" s="16"/>
      <c r="G29" s="6"/>
    </row>
    <row r="30" spans="1:7">
      <c r="A30" s="2" t="s">
        <v>77</v>
      </c>
      <c r="B30" s="2" t="s">
        <v>25</v>
      </c>
      <c r="C30" s="10">
        <f>1000*INDEX('Data - Total'!$C$2:$R$53,MATCH($B30,'Data - Total'!$B$2:$B$53,0),MATCH($G$1,'Data - Total'!$C$1:$R$1,0))/Population!$C28</f>
        <v>24.575783270522983</v>
      </c>
      <c r="D30" s="7">
        <f>INDEX('Data - Payroll'!$C$2:$T$53,MATCH($B30,'Data - Payroll'!$B$2:$B$53,0),MATCH($G$1,'Data - Payroll'!$C$1:$T$1,0))/Population!$C28</f>
        <v>20.133180842520041</v>
      </c>
      <c r="E30" s="40">
        <f t="shared" si="0"/>
        <v>81.922845025527437</v>
      </c>
      <c r="F30" s="16"/>
      <c r="G30" s="6"/>
    </row>
    <row r="31" spans="1:7">
      <c r="A31" s="2" t="s">
        <v>78</v>
      </c>
      <c r="B31" s="2" t="s">
        <v>26</v>
      </c>
      <c r="C31" s="10">
        <f>1000*INDEX('Data - Total'!$C$2:$R$53,MATCH($B31,'Data - Total'!$B$2:$B$53,0),MATCH($G$1,'Data - Total'!$C$1:$R$1,0))/Population!$C29</f>
        <v>25.732144935696997</v>
      </c>
      <c r="D31" s="7">
        <f>INDEX('Data - Payroll'!$C$2:$T$53,MATCH($B31,'Data - Payroll'!$B$2:$B$53,0),MATCH($G$1,'Data - Payroll'!$C$1:$T$1,0))/Population!$C29</f>
        <v>14.383517897097287</v>
      </c>
      <c r="E31" s="40">
        <f t="shared" si="0"/>
        <v>55.897080997486945</v>
      </c>
      <c r="F31" s="16"/>
      <c r="G31" s="6"/>
    </row>
    <row r="32" spans="1:7">
      <c r="A32" s="2" t="s">
        <v>79</v>
      </c>
      <c r="B32" s="2" t="s">
        <v>27</v>
      </c>
      <c r="C32" s="10">
        <f>1000*INDEX('Data - Total'!$C$2:$R$53,MATCH($B32,'Data - Total'!$B$2:$B$53,0),MATCH($G$1,'Data - Total'!$C$1:$R$1,0))/Population!$C30</f>
        <v>22.287949201476486</v>
      </c>
      <c r="D32" s="7">
        <f>INDEX('Data - Payroll'!$C$2:$T$53,MATCH($B32,'Data - Payroll'!$B$2:$B$53,0),MATCH($G$1,'Data - Payroll'!$C$1:$T$1,0))/Population!$C30</f>
        <v>15.80766451071875</v>
      </c>
      <c r="E32" s="40">
        <f t="shared" si="0"/>
        <v>70.924715270221256</v>
      </c>
      <c r="F32" s="16"/>
      <c r="G32" s="6"/>
    </row>
    <row r="33" spans="1:7">
      <c r="A33" s="2" t="s">
        <v>80</v>
      </c>
      <c r="B33" s="2" t="s">
        <v>28</v>
      </c>
      <c r="C33" s="10">
        <f>1000*INDEX('Data - Total'!$C$2:$R$53,MATCH($B33,'Data - Total'!$B$2:$B$53,0),MATCH($G$1,'Data - Total'!$C$1:$R$1,0))/Population!$C31</f>
        <v>-12.720102930955324</v>
      </c>
      <c r="D33" s="7">
        <f>INDEX('Data - Payroll'!$C$2:$T$53,MATCH($B33,'Data - Payroll'!$B$2:$B$53,0),MATCH($G$1,'Data - Payroll'!$C$1:$T$1,0))/Population!$C31</f>
        <v>22.836512905385909</v>
      </c>
      <c r="E33" s="40">
        <f t="shared" si="0"/>
        <v>-179.53088138785057</v>
      </c>
      <c r="F33" s="16"/>
      <c r="G33" s="6"/>
    </row>
    <row r="34" spans="1:7">
      <c r="A34" s="2" t="s">
        <v>81</v>
      </c>
      <c r="B34" s="2" t="s">
        <v>29</v>
      </c>
      <c r="C34" s="10">
        <f>1000*INDEX('Data - Total'!$C$2:$R$53,MATCH($B34,'Data - Total'!$B$2:$B$53,0),MATCH($G$1,'Data - Total'!$C$1:$R$1,0))/Population!$C32</f>
        <v>9.0645782136794377</v>
      </c>
      <c r="D34" s="7">
        <f>INDEX('Data - Payroll'!$C$2:$T$53,MATCH($B34,'Data - Payroll'!$B$2:$B$53,0),MATCH($G$1,'Data - Payroll'!$C$1:$T$1,0))/Population!$C32</f>
        <v>14.641023176469787</v>
      </c>
      <c r="E34" s="40">
        <f t="shared" si="0"/>
        <v>161.51907823328045</v>
      </c>
      <c r="F34" s="16"/>
      <c r="G34" s="6"/>
    </row>
    <row r="35" spans="1:7">
      <c r="A35" s="2" t="s">
        <v>82</v>
      </c>
      <c r="B35" s="2" t="s">
        <v>30</v>
      </c>
      <c r="C35" s="10">
        <f>1000*INDEX('Data - Total'!$C$2:$R$53,MATCH($B35,'Data - Total'!$B$2:$B$53,0),MATCH($G$1,'Data - Total'!$C$1:$R$1,0))/Population!$C33</f>
        <v>-24.466651644885083</v>
      </c>
      <c r="D35" s="7">
        <f>INDEX('Data - Payroll'!$C$2:$T$53,MATCH($B35,'Data - Payroll'!$B$2:$B$53,0),MATCH($G$1,'Data - Payroll'!$C$1:$T$1,0))/Population!$C33</f>
        <v>32.259980171248309</v>
      </c>
      <c r="E35" s="40">
        <f t="shared" si="0"/>
        <v>-131.85286094508348</v>
      </c>
      <c r="F35" s="16"/>
      <c r="G35" s="6"/>
    </row>
    <row r="36" spans="1:7">
      <c r="A36" s="2" t="s">
        <v>83</v>
      </c>
      <c r="B36" s="2" t="s">
        <v>31</v>
      </c>
      <c r="C36" s="10">
        <f>1000*INDEX('Data - Total'!$C$2:$R$53,MATCH($B36,'Data - Total'!$B$2:$B$53,0),MATCH($G$1,'Data - Total'!$C$1:$R$1,0))/Population!$C34</f>
        <v>-2.4978485019145213</v>
      </c>
      <c r="D36" s="7">
        <f>INDEX('Data - Payroll'!$C$2:$T$53,MATCH($B36,'Data - Payroll'!$B$2:$B$53,0),MATCH($G$1,'Data - Payroll'!$C$1:$T$1,0))/Population!$C34</f>
        <v>15.018579157380286</v>
      </c>
      <c r="E36" s="40">
        <f t="shared" si="0"/>
        <v>-601.26061071634331</v>
      </c>
      <c r="F36" s="16"/>
      <c r="G36" s="6"/>
    </row>
    <row r="37" spans="1:7">
      <c r="A37" s="2" t="s">
        <v>84</v>
      </c>
      <c r="B37" s="2" t="s">
        <v>32</v>
      </c>
      <c r="C37" s="10">
        <f>1000*INDEX('Data - Total'!$C$2:$R$53,MATCH($B37,'Data - Total'!$B$2:$B$53,0),MATCH($G$1,'Data - Total'!$C$1:$R$1,0))/Population!$C35</f>
        <v>93.227059122340123</v>
      </c>
      <c r="D37" s="7">
        <f>INDEX('Data - Payroll'!$C$2:$T$53,MATCH($B37,'Data - Payroll'!$B$2:$B$53,0),MATCH($G$1,'Data - Payroll'!$C$1:$T$1,0))/Population!$C35</f>
        <v>20.174367092803948</v>
      </c>
      <c r="E37" s="40">
        <f t="shared" si="0"/>
        <v>21.640033787110568</v>
      </c>
      <c r="F37" s="16"/>
      <c r="G37" s="6"/>
    </row>
    <row r="38" spans="1:7">
      <c r="A38" s="2" t="s">
        <v>85</v>
      </c>
      <c r="B38" s="2" t="s">
        <v>33</v>
      </c>
      <c r="C38" s="10">
        <f>1000*INDEX('Data - Total'!$C$2:$R$53,MATCH($B38,'Data - Total'!$B$2:$B$53,0),MATCH($G$1,'Data - Total'!$C$1:$R$1,0))/Population!$C36</f>
        <v>4.1798567342974042</v>
      </c>
      <c r="D38" s="7">
        <f>INDEX('Data - Payroll'!$C$2:$T$53,MATCH($B38,'Data - Payroll'!$B$2:$B$53,0),MATCH($G$1,'Data - Payroll'!$C$1:$T$1,0))/Population!$C36</f>
        <v>17.120508533848518</v>
      </c>
      <c r="E38" s="40">
        <f t="shared" si="0"/>
        <v>409.59558238845528</v>
      </c>
      <c r="F38" s="16"/>
      <c r="G38" s="6"/>
    </row>
    <row r="39" spans="1:7">
      <c r="A39" s="2" t="s">
        <v>86</v>
      </c>
      <c r="B39" s="2" t="s">
        <v>34</v>
      </c>
      <c r="C39" s="10">
        <f>1000*INDEX('Data - Total'!$C$2:$R$53,MATCH($B39,'Data - Total'!$B$2:$B$53,0),MATCH($G$1,'Data - Total'!$C$1:$R$1,0))/Population!$C37</f>
        <v>32.50083724642122</v>
      </c>
      <c r="D39" s="7">
        <f>INDEX('Data - Payroll'!$C$2:$T$53,MATCH($B39,'Data - Payroll'!$B$2:$B$53,0),MATCH($G$1,'Data - Payroll'!$C$1:$T$1,0))/Population!$C37</f>
        <v>11.78024953506103</v>
      </c>
      <c r="E39" s="40">
        <f t="shared" si="0"/>
        <v>36.245987897921594</v>
      </c>
      <c r="F39" s="16"/>
      <c r="G39" s="6"/>
    </row>
    <row r="40" spans="1:7">
      <c r="A40" s="2" t="s">
        <v>87</v>
      </c>
      <c r="B40" s="2" t="s">
        <v>35</v>
      </c>
      <c r="C40" s="10">
        <f>1000*INDEX('Data - Total'!$C$2:$R$53,MATCH($B40,'Data - Total'!$B$2:$B$53,0),MATCH($G$1,'Data - Total'!$C$1:$R$1,0))/Population!$C38</f>
        <v>1.3917529030852225</v>
      </c>
      <c r="D40" s="7">
        <f>INDEX('Data - Payroll'!$C$2:$T$53,MATCH($B40,'Data - Payroll'!$B$2:$B$53,0),MATCH($G$1,'Data - Payroll'!$C$1:$T$1,0))/Population!$C38</f>
        <v>28.992376265712952</v>
      </c>
      <c r="E40" s="40">
        <f t="shared" si="0"/>
        <v>2083.15543667579</v>
      </c>
      <c r="F40" s="16"/>
      <c r="G40" s="6"/>
    </row>
    <row r="41" spans="1:7">
      <c r="A41" s="2" t="s">
        <v>88</v>
      </c>
      <c r="B41" s="2" t="s">
        <v>36</v>
      </c>
      <c r="C41" s="10">
        <f>1000*INDEX('Data - Total'!$C$2:$R$53,MATCH($B41,'Data - Total'!$B$2:$B$53,0),MATCH($G$1,'Data - Total'!$C$1:$R$1,0))/Population!$C39</f>
        <v>-4.5390967234197843</v>
      </c>
      <c r="D41" s="7">
        <f>INDEX('Data - Payroll'!$C$2:$T$53,MATCH($B41,'Data - Payroll'!$B$2:$B$53,0),MATCH($G$1,'Data - Payroll'!$C$1:$T$1,0))/Population!$C39</f>
        <v>11.843886091359867</v>
      </c>
      <c r="E41" s="40">
        <f t="shared" si="0"/>
        <v>-260.93046288814503</v>
      </c>
      <c r="F41" s="16"/>
      <c r="G41" s="6"/>
    </row>
    <row r="42" spans="1:7">
      <c r="A42" s="2" t="s">
        <v>89</v>
      </c>
      <c r="B42" s="2" t="s">
        <v>37</v>
      </c>
      <c r="C42" s="10">
        <f>1000*INDEX('Data - Total'!$C$2:$R$53,MATCH($B42,'Data - Total'!$B$2:$B$53,0),MATCH($G$1,'Data - Total'!$C$1:$R$1,0))/Population!$C40</f>
        <v>-8.8491398636052571E-2</v>
      </c>
      <c r="D42" s="7">
        <f>INDEX('Data - Payroll'!$C$2:$T$53,MATCH($B42,'Data - Payroll'!$B$2:$B$53,0),MATCH($G$1,'Data - Payroll'!$C$1:$T$1,0))/Population!$C40</f>
        <v>28.197988859830652</v>
      </c>
      <c r="E42" s="40">
        <f t="shared" si="0"/>
        <v>-31865.231304347828</v>
      </c>
      <c r="F42" s="16"/>
      <c r="G42" s="6"/>
    </row>
    <row r="43" spans="1:7">
      <c r="A43" s="2" t="s">
        <v>90</v>
      </c>
      <c r="B43" s="2" t="s">
        <v>38</v>
      </c>
      <c r="C43" s="10">
        <f>1000*INDEX('Data - Total'!$C$2:$R$53,MATCH($B43,'Data - Total'!$B$2:$B$53,0),MATCH($G$1,'Data - Total'!$C$1:$R$1,0))/Population!$C41</f>
        <v>12.598391407139349</v>
      </c>
      <c r="D43" s="7">
        <f>INDEX('Data - Payroll'!$C$2:$T$53,MATCH($B43,'Data - Payroll'!$B$2:$B$53,0),MATCH($G$1,'Data - Payroll'!$C$1:$T$1,0))/Population!$C41</f>
        <v>27.643856798289558</v>
      </c>
      <c r="E43" s="40">
        <f t="shared" si="0"/>
        <v>219.42370184358722</v>
      </c>
      <c r="F43" s="16"/>
      <c r="G43" s="6"/>
    </row>
    <row r="44" spans="1:7">
      <c r="A44" s="2" t="s">
        <v>91</v>
      </c>
      <c r="B44" s="2" t="s">
        <v>39</v>
      </c>
      <c r="C44" s="10">
        <f>1000*INDEX('Data - Total'!$C$2:$R$53,MATCH($B44,'Data - Total'!$B$2:$B$53,0),MATCH($G$1,'Data - Total'!$C$1:$R$1,0))/Population!$C42</f>
        <v>-59.544743344571778</v>
      </c>
      <c r="D44" s="7">
        <f>INDEX('Data - Payroll'!$C$2:$T$53,MATCH($B44,'Data - Payroll'!$B$2:$B$53,0),MATCH($G$1,'Data - Payroll'!$C$1:$T$1,0))/Population!$C42</f>
        <v>22.958820562074106</v>
      </c>
      <c r="E44" s="40">
        <f t="shared" si="0"/>
        <v>-38.557258411908293</v>
      </c>
      <c r="F44" s="16"/>
      <c r="G44" s="6"/>
    </row>
    <row r="45" spans="1:7">
      <c r="A45" s="2" t="s">
        <v>92</v>
      </c>
      <c r="B45" s="2" t="s">
        <v>40</v>
      </c>
      <c r="C45" s="10">
        <f>1000*INDEX('Data - Total'!$C$2:$R$53,MATCH($B45,'Data - Total'!$B$2:$B$53,0),MATCH($G$1,'Data - Total'!$C$1:$R$1,0))/Population!$C43</f>
        <v>-9.6336335268064062</v>
      </c>
      <c r="D45" s="7">
        <f>INDEX('Data - Payroll'!$C$2:$T$53,MATCH($B45,'Data - Payroll'!$B$2:$B$53,0),MATCH($G$1,'Data - Payroll'!$C$1:$T$1,0))/Population!$C43</f>
        <v>18.845859534356027</v>
      </c>
      <c r="E45" s="40">
        <f t="shared" si="0"/>
        <v>-195.6256637946193</v>
      </c>
      <c r="F45" s="16"/>
      <c r="G45" s="6"/>
    </row>
    <row r="46" spans="1:7">
      <c r="A46" s="2" t="s">
        <v>93</v>
      </c>
      <c r="B46" s="2" t="s">
        <v>41</v>
      </c>
      <c r="C46" s="10">
        <f>1000*INDEX('Data - Total'!$C$2:$R$53,MATCH($B46,'Data - Total'!$B$2:$B$53,0),MATCH($G$1,'Data - Total'!$C$1:$R$1,0))/Population!$C44</f>
        <v>36.172385033504931</v>
      </c>
      <c r="D46" s="7">
        <f>INDEX('Data - Payroll'!$C$2:$T$53,MATCH($B46,'Data - Payroll'!$B$2:$B$53,0),MATCH($G$1,'Data - Payroll'!$C$1:$T$1,0))/Population!$C44</f>
        <v>14.689180639038279</v>
      </c>
      <c r="E46" s="40">
        <f t="shared" si="0"/>
        <v>40.608825283243888</v>
      </c>
      <c r="F46" s="16"/>
      <c r="G46" s="6"/>
    </row>
    <row r="47" spans="1:7">
      <c r="A47" s="2" t="s">
        <v>94</v>
      </c>
      <c r="B47" s="2" t="s">
        <v>42</v>
      </c>
      <c r="C47" s="10">
        <f>1000*INDEX('Data - Total'!$C$2:$R$53,MATCH($B47,'Data - Total'!$B$2:$B$53,0),MATCH($G$1,'Data - Total'!$C$1:$R$1,0))/Population!$C45</f>
        <v>-11.359099835682274</v>
      </c>
      <c r="D47" s="7">
        <f>INDEX('Data - Payroll'!$C$2:$T$53,MATCH($B47,'Data - Payroll'!$B$2:$B$53,0),MATCH($G$1,'Data - Payroll'!$C$1:$T$1,0))/Population!$C45</f>
        <v>15.486589445959421</v>
      </c>
      <c r="E47" s="40">
        <f t="shared" si="0"/>
        <v>-136.33641459256734</v>
      </c>
      <c r="F47" s="16"/>
      <c r="G47" s="6"/>
    </row>
    <row r="48" spans="1:7">
      <c r="A48" s="2" t="s">
        <v>95</v>
      </c>
      <c r="B48" s="2" t="s">
        <v>43</v>
      </c>
      <c r="C48" s="10">
        <f>1000*INDEX('Data - Total'!$C$2:$R$53,MATCH($B48,'Data - Total'!$B$2:$B$53,0),MATCH($G$1,'Data - Total'!$C$1:$R$1,0))/Population!$C46</f>
        <v>-2.9226552709234181</v>
      </c>
      <c r="D48" s="7">
        <f>INDEX('Data - Payroll'!$C$2:$T$53,MATCH($B48,'Data - Payroll'!$B$2:$B$53,0),MATCH($G$1,'Data - Payroll'!$C$1:$T$1,0))/Population!$C46</f>
        <v>13.209930766046476</v>
      </c>
      <c r="E48" s="40">
        <f t="shared" si="0"/>
        <v>-451.98388251491508</v>
      </c>
      <c r="F48" s="16"/>
      <c r="G48" s="6"/>
    </row>
    <row r="49" spans="1:7">
      <c r="A49" s="2" t="s">
        <v>97</v>
      </c>
      <c r="B49" s="2" t="s">
        <v>45</v>
      </c>
      <c r="C49" s="10">
        <f>1000*INDEX('Data - Total'!$C$2:$R$53,MATCH($B49,'Data - Total'!$B$2:$B$53,0),MATCH($G$1,'Data - Total'!$C$1:$R$1,0))/Population!$C47</f>
        <v>26.203473389198773</v>
      </c>
      <c r="D49" s="7">
        <f>INDEX('Data - Payroll'!$C$2:$T$53,MATCH($B49,'Data - Payroll'!$B$2:$B$53,0),MATCH($G$1,'Data - Payroll'!$C$1:$T$1,0))/Population!$C47</f>
        <v>20.258876979988049</v>
      </c>
      <c r="E49" s="40">
        <f t="shared" si="0"/>
        <v>77.313708297690326</v>
      </c>
      <c r="F49" s="16"/>
      <c r="G49" s="6"/>
    </row>
    <row r="50" spans="1:7">
      <c r="A50" s="2" t="s">
        <v>98</v>
      </c>
      <c r="B50" s="2" t="s">
        <v>46</v>
      </c>
      <c r="C50" s="10">
        <f>1000*INDEX('Data - Total'!$C$2:$R$53,MATCH($B50,'Data - Total'!$B$2:$B$53,0),MATCH($G$1,'Data - Total'!$C$1:$R$1,0))/Population!$C48</f>
        <v>34.90284889273611</v>
      </c>
      <c r="D50" s="7">
        <f>INDEX('Data - Payroll'!$C$2:$T$53,MATCH($B50,'Data - Payroll'!$B$2:$B$53,0),MATCH($G$1,'Data - Payroll'!$C$1:$T$1,0))/Population!$C48</f>
        <v>15.662029776183525</v>
      </c>
      <c r="E50" s="40">
        <f t="shared" si="0"/>
        <v>44.873213141758939</v>
      </c>
      <c r="F50" s="16"/>
      <c r="G50" s="6"/>
    </row>
    <row r="51" spans="1:7">
      <c r="A51" s="2" t="s">
        <v>99</v>
      </c>
      <c r="B51" s="2" t="s">
        <v>47</v>
      </c>
      <c r="C51" s="10">
        <f>1000*INDEX('Data - Total'!$C$2:$R$53,MATCH($B51,'Data - Total'!$B$2:$B$53,0),MATCH($G$1,'Data - Total'!$C$1:$R$1,0))/Population!$C49</f>
        <v>18.430638626937561</v>
      </c>
      <c r="D51" s="7">
        <f>INDEX('Data - Payroll'!$C$2:$T$53,MATCH($B51,'Data - Payroll'!$B$2:$B$53,0),MATCH($G$1,'Data - Payroll'!$C$1:$T$1,0))/Population!$C49</f>
        <v>26.16726442260633</v>
      </c>
      <c r="E51" s="40">
        <f t="shared" si="0"/>
        <v>141.97698165684392</v>
      </c>
      <c r="F51" s="6"/>
      <c r="G51" s="6"/>
    </row>
    <row r="52" spans="1:7">
      <c r="A52" s="2" t="s">
        <v>100</v>
      </c>
      <c r="B52" s="2" t="s">
        <v>48</v>
      </c>
      <c r="C52" s="10">
        <f>1000*INDEX('Data - Total'!$C$2:$R$53,MATCH($B52,'Data - Total'!$B$2:$B$53,0),MATCH($G$1,'Data - Total'!$C$1:$R$1,0))/Population!$C50</f>
        <v>-15.870191732553208</v>
      </c>
      <c r="D52" s="7">
        <f>INDEX('Data - Payroll'!$C$2:$T$53,MATCH($B52,'Data - Payroll'!$B$2:$B$53,0),MATCH($G$1,'Data - Payroll'!$C$1:$T$1,0))/Population!$C50</f>
        <v>37.661759850355082</v>
      </c>
      <c r="E52" s="40">
        <f t="shared" si="0"/>
        <v>-237.31130968696891</v>
      </c>
      <c r="F52" s="6"/>
      <c r="G52" s="6"/>
    </row>
    <row r="53" spans="1:7">
      <c r="A53" s="2" t="s">
        <v>101</v>
      </c>
      <c r="B53" s="2" t="s">
        <v>49</v>
      </c>
      <c r="C53" s="10">
        <f>1000*INDEX('Data - Total'!$C$2:$R$53,MATCH($B53,'Data - Total'!$B$2:$B$53,0),MATCH($G$1,'Data - Total'!$C$1:$R$1,0))/Population!$C51</f>
        <v>14.535802959953413</v>
      </c>
      <c r="D53" s="7">
        <f>INDEX('Data - Payroll'!$C$2:$T$53,MATCH($B53,'Data - Payroll'!$B$2:$B$53,0),MATCH($G$1,'Data - Payroll'!$C$1:$T$1,0))/Population!$C51</f>
        <v>19.183988907043155</v>
      </c>
      <c r="E53" s="40">
        <f t="shared" si="0"/>
        <v>131.97749694251937</v>
      </c>
      <c r="F53" s="6"/>
      <c r="G53" s="6"/>
    </row>
    <row r="54" spans="1:7">
      <c r="A54" s="2" t="s">
        <v>102</v>
      </c>
      <c r="B54" s="2" t="s">
        <v>50</v>
      </c>
      <c r="C54" s="10">
        <f>1000*INDEX('Data - Total'!$C$2:$R$53,MATCH($B54,'Data - Total'!$B$2:$B$53,0),MATCH($G$1,'Data - Total'!$C$1:$R$1,0))/Population!$C52</f>
        <v>22.191351167044665</v>
      </c>
      <c r="D54" s="7">
        <f>INDEX('Data - Payroll'!$C$2:$T$53,MATCH($B54,'Data - Payroll'!$B$2:$B$53,0),MATCH($G$1,'Data - Payroll'!$C$1:$T$1,0))/Population!$C52</f>
        <v>19.408737428575023</v>
      </c>
      <c r="E54" s="40">
        <f t="shared" si="0"/>
        <v>87.460818777894104</v>
      </c>
      <c r="F54" s="6"/>
      <c r="G54" s="6"/>
    </row>
    <row r="55" spans="1:7">
      <c r="A55" s="3" t="s">
        <v>103</v>
      </c>
      <c r="B55" s="3" t="s">
        <v>51</v>
      </c>
      <c r="C55" s="11">
        <f>1000*INDEX('Data - Total'!$C$2:$R$53,MATCH($B55,'Data - Total'!$B$2:$B$53,0),MATCH($G$1,'Data - Total'!$C$1:$R$1,0))/Population!$C53</f>
        <v>19.397011230852168</v>
      </c>
      <c r="D55" s="8">
        <f>INDEX('Data - Payroll'!$C$2:$T$53,MATCH($B55,'Data - Payroll'!$B$2:$B$53,0),MATCH($G$1,'Data - Payroll'!$C$1:$T$1,0))/Population!$C53</f>
        <v>15.903489901940221</v>
      </c>
      <c r="E55" s="41">
        <f t="shared" si="0"/>
        <v>81.989383378016072</v>
      </c>
      <c r="F55" s="6"/>
      <c r="G55" s="6"/>
    </row>
    <row r="56" spans="1:7" ht="15" customHeight="1">
      <c r="A56" s="37" t="s">
        <v>161</v>
      </c>
      <c r="B56" s="29"/>
      <c r="C56" s="29"/>
      <c r="D56" s="29"/>
      <c r="E56" s="30"/>
    </row>
    <row r="57" spans="1:7">
      <c r="A57" s="31"/>
      <c r="B57" s="32"/>
      <c r="C57" s="32"/>
      <c r="D57" s="32"/>
      <c r="E57" s="33"/>
    </row>
    <row r="58" spans="1:7">
      <c r="A58" s="31"/>
      <c r="B58" s="32"/>
      <c r="C58" s="32"/>
      <c r="D58" s="32"/>
      <c r="E58" s="33"/>
    </row>
    <row r="59" spans="1:7">
      <c r="A59" s="31"/>
      <c r="B59" s="32"/>
      <c r="C59" s="32"/>
      <c r="D59" s="32"/>
      <c r="E59" s="33"/>
    </row>
    <row r="60" spans="1:7">
      <c r="A60" s="31"/>
      <c r="B60" s="32"/>
      <c r="C60" s="32"/>
      <c r="D60" s="32"/>
      <c r="E60" s="33"/>
    </row>
    <row r="61" spans="1:7">
      <c r="A61" s="31"/>
      <c r="B61" s="32"/>
      <c r="C61" s="32"/>
      <c r="D61" s="32"/>
      <c r="E61" s="33"/>
    </row>
    <row r="62" spans="1:7">
      <c r="A62" s="31"/>
      <c r="B62" s="32"/>
      <c r="C62" s="32"/>
      <c r="D62" s="32"/>
      <c r="E62" s="33"/>
    </row>
    <row r="63" spans="1:7">
      <c r="A63" s="31"/>
      <c r="B63" s="32"/>
      <c r="C63" s="32"/>
      <c r="D63" s="32"/>
      <c r="E63" s="33"/>
    </row>
    <row r="64" spans="1:7">
      <c r="A64" s="31"/>
      <c r="B64" s="32"/>
      <c r="C64" s="32"/>
      <c r="D64" s="32"/>
      <c r="E64" s="33"/>
    </row>
    <row r="65" spans="1:7">
      <c r="A65" s="31"/>
      <c r="B65" s="32"/>
      <c r="C65" s="32"/>
      <c r="D65" s="32"/>
      <c r="E65" s="33"/>
    </row>
    <row r="66" spans="1:7">
      <c r="A66" s="34"/>
      <c r="B66" s="35"/>
      <c r="C66" s="35"/>
      <c r="D66" s="35"/>
      <c r="E66" s="36"/>
    </row>
    <row r="67" spans="1:7">
      <c r="G67" s="4"/>
    </row>
  </sheetData>
  <mergeCells count="3">
    <mergeCell ref="A1:E1"/>
    <mergeCell ref="A2:E2"/>
    <mergeCell ref="A56:E6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opLeftCell="A28" workbookViewId="0">
      <selection activeCell="H60" sqref="H60"/>
    </sheetView>
  </sheetViews>
  <sheetFormatPr defaultColWidth="11.42578125" defaultRowHeight="15"/>
  <cols>
    <col min="1" max="1" width="5.42578125" bestFit="1" customWidth="1"/>
    <col min="2" max="2" width="18.7109375" bestFit="1" customWidth="1"/>
    <col min="3" max="4" width="17.85546875" bestFit="1" customWidth="1"/>
    <col min="5" max="5" width="20.140625" bestFit="1" customWidth="1"/>
    <col min="6" max="6" width="20.140625" customWidth="1"/>
  </cols>
  <sheetData>
    <row r="1" spans="1:10">
      <c r="A1" s="22" t="s">
        <v>158</v>
      </c>
      <c r="B1" s="23"/>
      <c r="C1" s="23"/>
      <c r="D1" s="23"/>
      <c r="E1" s="24"/>
      <c r="G1" t="s">
        <v>120</v>
      </c>
    </row>
    <row r="2" spans="1:10">
      <c r="A2" s="25" t="s">
        <v>128</v>
      </c>
      <c r="B2" s="26"/>
      <c r="C2" s="26"/>
      <c r="D2" s="26"/>
      <c r="E2" s="27"/>
    </row>
    <row r="3" spans="1:10" ht="30" customHeight="1">
      <c r="A3" s="12" t="s">
        <v>104</v>
      </c>
      <c r="B3" s="12" t="s">
        <v>105</v>
      </c>
      <c r="C3" s="12" t="s">
        <v>110</v>
      </c>
      <c r="D3" s="13" t="s">
        <v>129</v>
      </c>
      <c r="E3" s="12" t="s">
        <v>134</v>
      </c>
      <c r="I3" s="5"/>
      <c r="J3" s="5"/>
    </row>
    <row r="4" spans="1:10">
      <c r="A4" s="1" t="s">
        <v>96</v>
      </c>
      <c r="B4" s="1" t="s">
        <v>44</v>
      </c>
      <c r="C4" s="9">
        <f>1000*INDEX('Data - Total'!$C$2:$R$53,MATCH($B4,'Data - Total'!$B$2:$B$53,0),MATCH($G$1,'Data - Total'!$C$1:$R$1,0))/Population!$C2</f>
        <v>24.219539880284387</v>
      </c>
      <c r="D4" s="9">
        <f>INDEX('Data - Payroll'!$C$2:$T$53,MATCH($B4,'Data - Payroll'!$B$2:$B$53,0),MATCH($G$1,'Data - Payroll'!$C$1:$T$1,0))/Population!$C2</f>
        <v>15.783758534748225</v>
      </c>
      <c r="E4" s="39">
        <f>D4/C4*100</f>
        <v>65.169522677830869</v>
      </c>
      <c r="F4" s="16"/>
      <c r="G4" s="6"/>
    </row>
    <row r="5" spans="1:10">
      <c r="A5" s="2" t="s">
        <v>52</v>
      </c>
      <c r="B5" s="2" t="s">
        <v>0</v>
      </c>
      <c r="C5" s="10">
        <f>1000*INDEX('Data - Total'!$C$2:$R$53,MATCH($B5,'Data - Total'!$B$2:$B$53,0),MATCH($G$1,'Data - Total'!$C$1:$R$1,0))/Population!$C3</f>
        <v>12.200351884925825</v>
      </c>
      <c r="D5" s="7">
        <f>INDEX('Data - Payroll'!$C$2:$T$53,MATCH($B5,'Data - Payroll'!$B$2:$B$53,0),MATCH($G$1,'Data - Payroll'!$C$1:$T$1,0))/Population!$C3</f>
        <v>23.053492653011407</v>
      </c>
      <c r="E5" s="40">
        <f>D5/C5*100</f>
        <v>188.95760442364951</v>
      </c>
      <c r="F5" s="16"/>
      <c r="G5" s="6"/>
    </row>
    <row r="6" spans="1:10">
      <c r="A6" s="2" t="s">
        <v>53</v>
      </c>
      <c r="B6" s="2" t="s">
        <v>1</v>
      </c>
      <c r="C6" s="10">
        <f>1000*INDEX('Data - Total'!$C$2:$R$53,MATCH($B6,'Data - Total'!$B$2:$B$53,0),MATCH($G$1,'Data - Total'!$C$1:$R$1,0))/Population!$C4</f>
        <v>11.793494838465232</v>
      </c>
      <c r="D6" s="7">
        <f>INDEX('Data - Payroll'!$C$2:$T$53,MATCH($B6,'Data - Payroll'!$B$2:$B$53,0),MATCH($G$1,'Data - Payroll'!$C$1:$T$1,0))/Population!$C4</f>
        <v>25.333592310564768</v>
      </c>
      <c r="E6" s="40">
        <f t="shared" ref="E6:E55" si="0">D6/C6*100</f>
        <v>214.80988169798189</v>
      </c>
      <c r="F6" s="16"/>
      <c r="G6" s="6"/>
    </row>
    <row r="7" spans="1:10">
      <c r="A7" s="2" t="s">
        <v>54</v>
      </c>
      <c r="B7" s="2" t="s">
        <v>2</v>
      </c>
      <c r="C7" s="10">
        <f>1000*INDEX('Data - Total'!$C$2:$R$53,MATCH($B7,'Data - Total'!$B$2:$B$53,0),MATCH($G$1,'Data - Total'!$C$1:$R$1,0))/Population!$C5</f>
        <v>-12.859055104178678</v>
      </c>
      <c r="D7" s="7">
        <f>INDEX('Data - Payroll'!$C$2:$T$53,MATCH($B7,'Data - Payroll'!$B$2:$B$53,0),MATCH($G$1,'Data - Payroll'!$C$1:$T$1,0))/Population!$C5</f>
        <v>15.909988597115785</v>
      </c>
      <c r="E7" s="40">
        <f t="shared" si="0"/>
        <v>-123.72595395400145</v>
      </c>
      <c r="F7" s="16"/>
      <c r="G7" s="6"/>
    </row>
    <row r="8" spans="1:10">
      <c r="A8" s="2" t="s">
        <v>55</v>
      </c>
      <c r="B8" s="2" t="s">
        <v>3</v>
      </c>
      <c r="C8" s="10">
        <f>1000*INDEX('Data - Total'!$C$2:$R$53,MATCH($B8,'Data - Total'!$B$2:$B$53,0),MATCH($G$1,'Data - Total'!$C$1:$R$1,0))/Population!$C6</f>
        <v>17.837113891431866</v>
      </c>
      <c r="D8" s="7">
        <f>INDEX('Data - Payroll'!$C$2:$T$53,MATCH($B8,'Data - Payroll'!$B$2:$B$53,0),MATCH($G$1,'Data - Payroll'!$C$1:$T$1,0))/Population!$C6</f>
        <v>17.657841521717017</v>
      </c>
      <c r="E8" s="40">
        <f t="shared" si="0"/>
        <v>98.994947440454681</v>
      </c>
      <c r="F8" s="16"/>
      <c r="G8" s="6"/>
    </row>
    <row r="9" spans="1:10">
      <c r="A9" s="2" t="s">
        <v>56</v>
      </c>
      <c r="B9" s="2" t="s">
        <v>4</v>
      </c>
      <c r="C9" s="10">
        <f>1000*INDEX('Data - Total'!$C$2:$R$53,MATCH($B9,'Data - Total'!$B$2:$B$53,0),MATCH($G$1,'Data - Total'!$C$1:$R$1,0))/Population!$C7</f>
        <v>33.540534874226211</v>
      </c>
      <c r="D9" s="7">
        <f>INDEX('Data - Payroll'!$C$2:$T$53,MATCH($B9,'Data - Payroll'!$B$2:$B$53,0),MATCH($G$1,'Data - Payroll'!$C$1:$T$1,0))/Population!$C7</f>
        <v>16.648672640306359</v>
      </c>
      <c r="E9" s="40">
        <f t="shared" si="0"/>
        <v>49.637469118299052</v>
      </c>
      <c r="F9" s="16"/>
      <c r="G9" s="6"/>
    </row>
    <row r="10" spans="1:10">
      <c r="A10" s="2" t="s">
        <v>57</v>
      </c>
      <c r="B10" s="2" t="s">
        <v>5</v>
      </c>
      <c r="C10" s="10">
        <f>1000*INDEX('Data - Total'!$C$2:$R$53,MATCH($B10,'Data - Total'!$B$2:$B$53,0),MATCH($G$1,'Data - Total'!$C$1:$R$1,0))/Population!$C8</f>
        <v>-0.25906690841108393</v>
      </c>
      <c r="D10" s="7">
        <f>INDEX('Data - Payroll'!$C$2:$T$53,MATCH($B10,'Data - Payroll'!$B$2:$B$53,0),MATCH($G$1,'Data - Payroll'!$C$1:$T$1,0))/Population!$C8</f>
        <v>6.6899427529547593</v>
      </c>
      <c r="E10" s="40">
        <f t="shared" si="0"/>
        <v>-2582.3223791821556</v>
      </c>
      <c r="F10" s="16"/>
      <c r="G10" s="6"/>
    </row>
    <row r="11" spans="1:10">
      <c r="A11" s="2" t="s">
        <v>58</v>
      </c>
      <c r="B11" s="2" t="s">
        <v>6</v>
      </c>
      <c r="C11" s="10">
        <f>1000*INDEX('Data - Total'!$C$2:$R$53,MATCH($B11,'Data - Total'!$B$2:$B$53,0),MATCH($G$1,'Data - Total'!$C$1:$R$1,0))/Population!$C9</f>
        <v>33.781238506305151</v>
      </c>
      <c r="D11" s="7">
        <f>INDEX('Data - Payroll'!$C$2:$T$53,MATCH($B11,'Data - Payroll'!$B$2:$B$53,0),MATCH($G$1,'Data - Payroll'!$C$1:$T$1,0))/Population!$C9</f>
        <v>20.227842382041654</v>
      </c>
      <c r="E11" s="40">
        <f t="shared" si="0"/>
        <v>59.878924741809556</v>
      </c>
      <c r="F11" s="16"/>
      <c r="G11" s="6"/>
    </row>
    <row r="12" spans="1:10">
      <c r="A12" s="2" t="s">
        <v>59</v>
      </c>
      <c r="B12" s="2" t="s">
        <v>7</v>
      </c>
      <c r="C12" s="10">
        <f>1000*INDEX('Data - Total'!$C$2:$R$53,MATCH($B12,'Data - Total'!$B$2:$B$53,0),MATCH($G$1,'Data - Total'!$C$1:$R$1,0))/Population!$C10</f>
        <v>6.0858497449505444</v>
      </c>
      <c r="D12" s="7">
        <f>INDEX('Data - Payroll'!$C$2:$T$53,MATCH($B12,'Data - Payroll'!$B$2:$B$53,0),MATCH($G$1,'Data - Payroll'!$C$1:$T$1,0))/Population!$C10</f>
        <v>12.026084082885347</v>
      </c>
      <c r="E12" s="40">
        <f t="shared" si="0"/>
        <v>197.60731182795698</v>
      </c>
      <c r="F12" s="16"/>
      <c r="G12" s="6"/>
    </row>
    <row r="13" spans="1:10">
      <c r="A13" s="2" t="s">
        <v>60</v>
      </c>
      <c r="B13" s="2" t="s">
        <v>8</v>
      </c>
      <c r="C13" s="10">
        <f>1000*INDEX('Data - Total'!$C$2:$R$53,MATCH($B13,'Data - Total'!$B$2:$B$53,0),MATCH($G$1,'Data - Total'!$C$1:$R$1,0))/Population!$C11</f>
        <v>157.56330309901739</v>
      </c>
      <c r="D13" s="7">
        <f>INDEX('Data - Payroll'!$C$2:$T$53,MATCH($B13,'Data - Payroll'!$B$2:$B$53,0),MATCH($G$1,'Data - Payroll'!$C$1:$T$1,0))/Population!$C11</f>
        <v>108.92256235827665</v>
      </c>
      <c r="E13" s="40">
        <f t="shared" si="0"/>
        <v>69.129397655383329</v>
      </c>
      <c r="F13" s="16"/>
      <c r="G13" s="6"/>
    </row>
    <row r="14" spans="1:10">
      <c r="A14" s="2" t="s">
        <v>61</v>
      </c>
      <c r="B14" s="2" t="s">
        <v>9</v>
      </c>
      <c r="C14" s="10">
        <f>1000*INDEX('Data - Total'!$C$2:$R$53,MATCH($B14,'Data - Total'!$B$2:$B$53,0),MATCH($G$1,'Data - Total'!$C$1:$R$1,0))/Population!$C12</f>
        <v>7.7523124596072268</v>
      </c>
      <c r="D14" s="7">
        <f>INDEX('Data - Payroll'!$C$2:$T$53,MATCH($B14,'Data - Payroll'!$B$2:$B$53,0),MATCH($G$1,'Data - Payroll'!$C$1:$T$1,0))/Population!$C12</f>
        <v>15.434208081039689</v>
      </c>
      <c r="E14" s="40">
        <f t="shared" si="0"/>
        <v>199.09166666666667</v>
      </c>
      <c r="F14" s="16"/>
      <c r="G14" s="6"/>
    </row>
    <row r="15" spans="1:10">
      <c r="A15" s="2" t="s">
        <v>62</v>
      </c>
      <c r="B15" s="2" t="s">
        <v>10</v>
      </c>
      <c r="C15" s="10">
        <f>1000*INDEX('Data - Total'!$C$2:$R$53,MATCH($B15,'Data - Total'!$B$2:$B$53,0),MATCH($G$1,'Data - Total'!$C$1:$R$1,0))/Population!$C13</f>
        <v>2.6212319790301444</v>
      </c>
      <c r="D15" s="7">
        <f>INDEX('Data - Payroll'!$C$2:$T$53,MATCH($B15,'Data - Payroll'!$B$2:$B$53,0),MATCH($G$1,'Data - Payroll'!$C$1:$T$1,0))/Population!$C13</f>
        <v>15.864531101925598</v>
      </c>
      <c r="E15" s="40">
        <f t="shared" si="0"/>
        <v>605.23186153846154</v>
      </c>
      <c r="F15" s="16"/>
      <c r="G15" s="6"/>
    </row>
    <row r="16" spans="1:10">
      <c r="A16" s="2" t="s">
        <v>63</v>
      </c>
      <c r="B16" s="2" t="s">
        <v>11</v>
      </c>
      <c r="C16" s="10">
        <f>1000*INDEX('Data - Total'!$C$2:$R$53,MATCH($B16,'Data - Total'!$B$2:$B$53,0),MATCH($G$1,'Data - Total'!$C$1:$R$1,0))/Population!$C14</f>
        <v>111.81490645234017</v>
      </c>
      <c r="D16" s="7">
        <f>INDEX('Data - Payroll'!$C$2:$T$53,MATCH($B16,'Data - Payroll'!$B$2:$B$53,0),MATCH($G$1,'Data - Payroll'!$C$1:$T$1,0))/Population!$C14</f>
        <v>24.879291998799513</v>
      </c>
      <c r="E16" s="40">
        <f t="shared" si="0"/>
        <v>22.250425089255902</v>
      </c>
      <c r="F16" s="16"/>
      <c r="G16" s="6"/>
    </row>
    <row r="17" spans="1:7">
      <c r="A17" s="2" t="s">
        <v>64</v>
      </c>
      <c r="B17" s="2" t="s">
        <v>12</v>
      </c>
      <c r="C17" s="10">
        <f>1000*INDEX('Data - Total'!$C$2:$R$53,MATCH($B17,'Data - Total'!$B$2:$B$53,0),MATCH($G$1,'Data - Total'!$C$1:$R$1,0))/Population!$C15</f>
        <v>0.63800851095832889</v>
      </c>
      <c r="D17" s="7">
        <f>INDEX('Data - Payroll'!$C$2:$T$53,MATCH($B17,'Data - Payroll'!$B$2:$B$53,0),MATCH($G$1,'Data - Payroll'!$C$1:$T$1,0))/Population!$C15</f>
        <v>10.488423717872386</v>
      </c>
      <c r="E17" s="40">
        <f t="shared" si="0"/>
        <v>1643.9316306483302</v>
      </c>
      <c r="F17" s="16"/>
      <c r="G17" s="6"/>
    </row>
    <row r="18" spans="1:7">
      <c r="A18" s="2" t="s">
        <v>65</v>
      </c>
      <c r="B18" s="2" t="s">
        <v>13</v>
      </c>
      <c r="C18" s="10">
        <f>1000*INDEX('Data - Total'!$C$2:$R$53,MATCH($B18,'Data - Total'!$B$2:$B$53,0),MATCH($G$1,'Data - Total'!$C$1:$R$1,0))/Population!$C16</f>
        <v>19.455539145780453</v>
      </c>
      <c r="D18" s="7">
        <f>INDEX('Data - Payroll'!$C$2:$T$53,MATCH($B18,'Data - Payroll'!$B$2:$B$53,0),MATCH($G$1,'Data - Payroll'!$C$1:$T$1,0))/Population!$C16</f>
        <v>7.6568726641930569</v>
      </c>
      <c r="E18" s="40">
        <f t="shared" si="0"/>
        <v>39.35574648854535</v>
      </c>
      <c r="F18" s="16"/>
      <c r="G18" s="6"/>
    </row>
    <row r="19" spans="1:7">
      <c r="A19" s="2" t="s">
        <v>66</v>
      </c>
      <c r="B19" s="2" t="s">
        <v>14</v>
      </c>
      <c r="C19" s="10">
        <f>1000*INDEX('Data - Total'!$C$2:$R$53,MATCH($B19,'Data - Total'!$B$2:$B$53,0),MATCH($G$1,'Data - Total'!$C$1:$R$1,0))/Population!$C17</f>
        <v>16.245943485347599</v>
      </c>
      <c r="D19" s="7">
        <f>INDEX('Data - Payroll'!$C$2:$T$53,MATCH($B19,'Data - Payroll'!$B$2:$B$53,0),MATCH($G$1,'Data - Payroll'!$C$1:$T$1,0))/Population!$C17</f>
        <v>6.9806853613051327</v>
      </c>
      <c r="E19" s="40">
        <f t="shared" si="0"/>
        <v>42.968790132755863</v>
      </c>
      <c r="F19" s="16"/>
      <c r="G19" s="6"/>
    </row>
    <row r="20" spans="1:7">
      <c r="A20" s="2" t="s">
        <v>67</v>
      </c>
      <c r="B20" s="2" t="s">
        <v>15</v>
      </c>
      <c r="C20" s="10">
        <f>1000*INDEX('Data - Total'!$C$2:$R$53,MATCH($B20,'Data - Total'!$B$2:$B$53,0),MATCH($G$1,'Data - Total'!$C$1:$R$1,0))/Population!$C18</f>
        <v>3.9643230432372594</v>
      </c>
      <c r="D20" s="7">
        <f>INDEX('Data - Payroll'!$C$2:$T$53,MATCH($B20,'Data - Payroll'!$B$2:$B$53,0),MATCH($G$1,'Data - Payroll'!$C$1:$T$1,0))/Population!$C18</f>
        <v>13.284167578313586</v>
      </c>
      <c r="E20" s="40">
        <f t="shared" si="0"/>
        <v>335.09296375266524</v>
      </c>
      <c r="F20" s="16"/>
      <c r="G20" s="6"/>
    </row>
    <row r="21" spans="1:7">
      <c r="A21" s="2" t="s">
        <v>68</v>
      </c>
      <c r="B21" s="2" t="s">
        <v>16</v>
      </c>
      <c r="C21" s="10">
        <f>1000*INDEX('Data - Total'!$C$2:$R$53,MATCH($B21,'Data - Total'!$B$2:$B$53,0),MATCH($G$1,'Data - Total'!$C$1:$R$1,0))/Population!$C19</f>
        <v>-1.1968262966368972</v>
      </c>
      <c r="D21" s="7">
        <f>INDEX('Data - Payroll'!$C$2:$T$53,MATCH($B21,'Data - Payroll'!$B$2:$B$53,0),MATCH($G$1,'Data - Payroll'!$C$1:$T$1,0))/Population!$C19</f>
        <v>12.703775442953937</v>
      </c>
      <c r="E21" s="40">
        <f t="shared" si="0"/>
        <v>-1061.4552403011003</v>
      </c>
      <c r="F21" s="16"/>
      <c r="G21" s="6"/>
    </row>
    <row r="22" spans="1:7">
      <c r="A22" s="2" t="s">
        <v>69</v>
      </c>
      <c r="B22" s="2" t="s">
        <v>17</v>
      </c>
      <c r="C22" s="10">
        <f>1000*INDEX('Data - Total'!$C$2:$R$53,MATCH($B22,'Data - Total'!$B$2:$B$53,0),MATCH($G$1,'Data - Total'!$C$1:$R$1,0))/Population!$C20</f>
        <v>18.360589168614325</v>
      </c>
      <c r="D22" s="7">
        <f>INDEX('Data - Payroll'!$C$2:$T$53,MATCH($B22,'Data - Payroll'!$B$2:$B$53,0),MATCH($G$1,'Data - Payroll'!$C$1:$T$1,0))/Population!$C20</f>
        <v>10.918127098083366</v>
      </c>
      <c r="E22" s="40">
        <f t="shared" si="0"/>
        <v>59.465014972105912</v>
      </c>
      <c r="F22" s="16"/>
      <c r="G22" s="6"/>
    </row>
    <row r="23" spans="1:7">
      <c r="A23" s="2" t="s">
        <v>70</v>
      </c>
      <c r="B23" s="2" t="s">
        <v>18</v>
      </c>
      <c r="C23" s="10">
        <f>1000*INDEX('Data - Total'!$C$2:$R$53,MATCH($B23,'Data - Total'!$B$2:$B$53,0),MATCH($G$1,'Data - Total'!$C$1:$R$1,0))/Population!$C21</f>
        <v>32.460870788908132</v>
      </c>
      <c r="D23" s="7">
        <f>INDEX('Data - Payroll'!$C$2:$T$53,MATCH($B23,'Data - Payroll'!$B$2:$B$53,0),MATCH($G$1,'Data - Payroll'!$C$1:$T$1,0))/Population!$C21</f>
        <v>7.9470711075360541</v>
      </c>
      <c r="E23" s="40">
        <f t="shared" si="0"/>
        <v>24.48200222112207</v>
      </c>
      <c r="F23" s="16"/>
      <c r="G23" s="6"/>
    </row>
    <row r="24" spans="1:7">
      <c r="A24" s="2" t="s">
        <v>71</v>
      </c>
      <c r="B24" s="2" t="s">
        <v>19</v>
      </c>
      <c r="C24" s="10">
        <f>1000*INDEX('Data - Total'!$C$2:$R$53,MATCH($B24,'Data - Total'!$B$2:$B$53,0),MATCH($G$1,'Data - Total'!$C$1:$R$1,0))/Population!$C22</f>
        <v>38.445211170923805</v>
      </c>
      <c r="D24" s="7">
        <f>INDEX('Data - Payroll'!$C$2:$T$53,MATCH($B24,'Data - Payroll'!$B$2:$B$53,0),MATCH($G$1,'Data - Payroll'!$C$1:$T$1,0))/Population!$C22</f>
        <v>16.258481159001409</v>
      </c>
      <c r="E24" s="40">
        <f t="shared" si="0"/>
        <v>42.290003524022083</v>
      </c>
      <c r="F24" s="16"/>
      <c r="G24" s="6"/>
    </row>
    <row r="25" spans="1:7">
      <c r="A25" s="2" t="s">
        <v>72</v>
      </c>
      <c r="B25" s="2" t="s">
        <v>20</v>
      </c>
      <c r="C25" s="10">
        <f>1000*INDEX('Data - Total'!$C$2:$R$53,MATCH($B25,'Data - Total'!$B$2:$B$53,0),MATCH($G$1,'Data - Total'!$C$1:$R$1,0))/Population!$C23</f>
        <v>38.671927973347451</v>
      </c>
      <c r="D25" s="7">
        <f>INDEX('Data - Payroll'!$C$2:$T$53,MATCH($B25,'Data - Payroll'!$B$2:$B$53,0),MATCH($G$1,'Data - Payroll'!$C$1:$T$1,0))/Population!$C23</f>
        <v>15.332118654697302</v>
      </c>
      <c r="E25" s="40">
        <f t="shared" si="0"/>
        <v>39.646636354060604</v>
      </c>
      <c r="F25" s="16"/>
      <c r="G25" s="6"/>
    </row>
    <row r="26" spans="1:7">
      <c r="A26" s="2" t="s">
        <v>73</v>
      </c>
      <c r="B26" s="2" t="s">
        <v>21</v>
      </c>
      <c r="C26" s="10">
        <f>1000*INDEX('Data - Total'!$C$2:$R$53,MATCH($B26,'Data - Total'!$B$2:$B$53,0),MATCH($G$1,'Data - Total'!$C$1:$R$1,0))/Population!$C24</f>
        <v>39.940629484321185</v>
      </c>
      <c r="D26" s="7">
        <f>INDEX('Data - Payroll'!$C$2:$T$53,MATCH($B26,'Data - Payroll'!$B$2:$B$53,0),MATCH($G$1,'Data - Payroll'!$C$1:$T$1,0))/Population!$C24</f>
        <v>7.5247071401624046</v>
      </c>
      <c r="E26" s="40">
        <f t="shared" si="0"/>
        <v>18.839730963970538</v>
      </c>
      <c r="F26" s="16"/>
      <c r="G26" s="6"/>
    </row>
    <row r="27" spans="1:7">
      <c r="A27" s="2" t="s">
        <v>74</v>
      </c>
      <c r="B27" s="2" t="s">
        <v>22</v>
      </c>
      <c r="C27" s="10">
        <f>1000*INDEX('Data - Total'!$C$2:$R$53,MATCH($B27,'Data - Total'!$B$2:$B$53,0),MATCH($G$1,'Data - Total'!$C$1:$R$1,0))/Population!$C25</f>
        <v>20.79833635160961</v>
      </c>
      <c r="D27" s="7">
        <f>INDEX('Data - Payroll'!$C$2:$T$53,MATCH($B27,'Data - Payroll'!$B$2:$B$53,0),MATCH($G$1,'Data - Payroll'!$C$1:$T$1,0))/Population!$C25</f>
        <v>4.8782070133875504</v>
      </c>
      <c r="E27" s="40">
        <f t="shared" si="0"/>
        <v>23.454794320652571</v>
      </c>
      <c r="F27" s="16"/>
      <c r="G27" s="6"/>
    </row>
    <row r="28" spans="1:7">
      <c r="A28" s="2" t="s">
        <v>75</v>
      </c>
      <c r="B28" s="2" t="s">
        <v>23</v>
      </c>
      <c r="C28" s="10">
        <f>1000*INDEX('Data - Total'!$C$2:$R$53,MATCH($B28,'Data - Total'!$B$2:$B$53,0),MATCH($G$1,'Data - Total'!$C$1:$R$1,0))/Population!$C26</f>
        <v>14.487749077010713</v>
      </c>
      <c r="D28" s="7">
        <f>INDEX('Data - Payroll'!$C$2:$T$53,MATCH($B28,'Data - Payroll'!$B$2:$B$53,0),MATCH($G$1,'Data - Payroll'!$C$1:$T$1,0))/Population!$C26</f>
        <v>8.7850009710785848</v>
      </c>
      <c r="E28" s="40">
        <f t="shared" si="0"/>
        <v>60.637445640321729</v>
      </c>
      <c r="F28" s="16"/>
      <c r="G28" s="6"/>
    </row>
    <row r="29" spans="1:7">
      <c r="A29" s="2" t="s">
        <v>76</v>
      </c>
      <c r="B29" s="2" t="s">
        <v>24</v>
      </c>
      <c r="C29" s="10">
        <f>1000*INDEX('Data - Total'!$C$2:$R$53,MATCH($B29,'Data - Total'!$B$2:$B$53,0),MATCH($G$1,'Data - Total'!$C$1:$R$1,0))/Population!$C27</f>
        <v>14.219374395749425</v>
      </c>
      <c r="D29" s="7">
        <f>INDEX('Data - Payroll'!$C$2:$T$53,MATCH($B29,'Data - Payroll'!$B$2:$B$53,0),MATCH($G$1,'Data - Payroll'!$C$1:$T$1,0))/Population!$C27</f>
        <v>9.158919366392098</v>
      </c>
      <c r="E29" s="40">
        <f t="shared" si="0"/>
        <v>64.411549421822372</v>
      </c>
      <c r="F29" s="16"/>
      <c r="G29" s="6"/>
    </row>
    <row r="30" spans="1:7">
      <c r="A30" s="2" t="s">
        <v>77</v>
      </c>
      <c r="B30" s="2" t="s">
        <v>25</v>
      </c>
      <c r="C30" s="10">
        <f>1000*INDEX('Data - Total'!$C$2:$R$53,MATCH($B30,'Data - Total'!$B$2:$B$53,0),MATCH($G$1,'Data - Total'!$C$1:$R$1,0))/Population!$C28</f>
        <v>7.7856949742260984</v>
      </c>
      <c r="D30" s="7">
        <f>INDEX('Data - Payroll'!$C$2:$T$53,MATCH($B30,'Data - Payroll'!$B$2:$B$53,0),MATCH($G$1,'Data - Payroll'!$C$1:$T$1,0))/Population!$C28</f>
        <v>4.9903889959654997</v>
      </c>
      <c r="E30" s="40">
        <f t="shared" si="0"/>
        <v>64.096898382042596</v>
      </c>
      <c r="F30" s="16"/>
      <c r="G30" s="6"/>
    </row>
    <row r="31" spans="1:7">
      <c r="A31" s="2" t="s">
        <v>78</v>
      </c>
      <c r="B31" s="2" t="s">
        <v>26</v>
      </c>
      <c r="C31" s="10">
        <f>1000*INDEX('Data - Total'!$C$2:$R$53,MATCH($B31,'Data - Total'!$B$2:$B$53,0),MATCH($G$1,'Data - Total'!$C$1:$R$1,0))/Population!$C29</f>
        <v>19.654523694167015</v>
      </c>
      <c r="D31" s="7">
        <f>INDEX('Data - Payroll'!$C$2:$T$53,MATCH($B31,'Data - Payroll'!$B$2:$B$53,0),MATCH($G$1,'Data - Payroll'!$C$1:$T$1,0))/Population!$C29</f>
        <v>16.008281243937549</v>
      </c>
      <c r="E31" s="40">
        <f t="shared" si="0"/>
        <v>81.44832962138085</v>
      </c>
      <c r="F31" s="16"/>
      <c r="G31" s="6"/>
    </row>
    <row r="32" spans="1:7">
      <c r="A32" s="2" t="s">
        <v>79</v>
      </c>
      <c r="B32" s="2" t="s">
        <v>27</v>
      </c>
      <c r="C32" s="10">
        <f>1000*INDEX('Data - Total'!$C$2:$R$53,MATCH($B32,'Data - Total'!$B$2:$B$53,0),MATCH($G$1,'Data - Total'!$C$1:$R$1,0))/Population!$C30</f>
        <v>18.094440974256354</v>
      </c>
      <c r="D32" s="7">
        <f>INDEX('Data - Payroll'!$C$2:$T$53,MATCH($B32,'Data - Payroll'!$B$2:$B$53,0),MATCH($G$1,'Data - Payroll'!$C$1:$T$1,0))/Population!$C30</f>
        <v>8.4900578662097868</v>
      </c>
      <c r="E32" s="40">
        <f t="shared" si="0"/>
        <v>46.920807767915647</v>
      </c>
      <c r="F32" s="16"/>
      <c r="G32" s="6"/>
    </row>
    <row r="33" spans="1:7">
      <c r="A33" s="2" t="s">
        <v>80</v>
      </c>
      <c r="B33" s="2" t="s">
        <v>28</v>
      </c>
      <c r="C33" s="10">
        <f>1000*INDEX('Data - Total'!$C$2:$R$53,MATCH($B33,'Data - Total'!$B$2:$B$53,0),MATCH($G$1,'Data - Total'!$C$1:$R$1,0))/Population!$C31</f>
        <v>-6.1000019961927157</v>
      </c>
      <c r="D33" s="7">
        <f>INDEX('Data - Payroll'!$C$2:$T$53,MATCH($B33,'Data - Payroll'!$B$2:$B$53,0),MATCH($G$1,'Data - Payroll'!$C$1:$T$1,0))/Population!$C31</f>
        <v>1.8499959168785354</v>
      </c>
      <c r="E33" s="40">
        <f t="shared" si="0"/>
        <v>-30.327791991432147</v>
      </c>
      <c r="F33" s="16"/>
      <c r="G33" s="6"/>
    </row>
    <row r="34" spans="1:7">
      <c r="A34" s="2" t="s">
        <v>81</v>
      </c>
      <c r="B34" s="2" t="s">
        <v>29</v>
      </c>
      <c r="C34" s="10">
        <f>1000*INDEX('Data - Total'!$C$2:$R$53,MATCH($B34,'Data - Total'!$B$2:$B$53,0),MATCH($G$1,'Data - Total'!$C$1:$R$1,0))/Population!$C32</f>
        <v>63.484591276601705</v>
      </c>
      <c r="D34" s="7">
        <f>INDEX('Data - Payroll'!$C$2:$T$53,MATCH($B34,'Data - Payroll'!$B$2:$B$53,0),MATCH($G$1,'Data - Payroll'!$C$1:$T$1,0))/Population!$C32</f>
        <v>15.107900797473997</v>
      </c>
      <c r="E34" s="40">
        <f t="shared" si="0"/>
        <v>23.797744450537657</v>
      </c>
      <c r="F34" s="16"/>
      <c r="G34" s="6"/>
    </row>
    <row r="35" spans="1:7">
      <c r="A35" s="2" t="s">
        <v>82</v>
      </c>
      <c r="B35" s="2" t="s">
        <v>30</v>
      </c>
      <c r="C35" s="10">
        <f>1000*INDEX('Data - Total'!$C$2:$R$53,MATCH($B35,'Data - Total'!$B$2:$B$53,0),MATCH($G$1,'Data - Total'!$C$1:$R$1,0))/Population!$C33</f>
        <v>56.168093735917083</v>
      </c>
      <c r="D35" s="7">
        <f>INDEX('Data - Payroll'!$C$2:$T$53,MATCH($B35,'Data - Payroll'!$B$2:$B$53,0),MATCH($G$1,'Data - Payroll'!$C$1:$T$1,0))/Population!$C33</f>
        <v>31.668939612438034</v>
      </c>
      <c r="E35" s="40">
        <f t="shared" si="0"/>
        <v>56.382436194709427</v>
      </c>
      <c r="F35" s="16"/>
      <c r="G35" s="6"/>
    </row>
    <row r="36" spans="1:7">
      <c r="A36" s="2" t="s">
        <v>83</v>
      </c>
      <c r="B36" s="2" t="s">
        <v>31</v>
      </c>
      <c r="C36" s="10">
        <f>1000*INDEX('Data - Total'!$C$2:$R$53,MATCH($B36,'Data - Total'!$B$2:$B$53,0),MATCH($G$1,'Data - Total'!$C$1:$R$1,0))/Population!$C34</f>
        <v>1.7634129235716882</v>
      </c>
      <c r="D36" s="7">
        <f>INDEX('Data - Payroll'!$C$2:$T$53,MATCH($B36,'Data - Payroll'!$B$2:$B$53,0),MATCH($G$1,'Data - Payroll'!$C$1:$T$1,0))/Population!$C34</f>
        <v>23.764040383882904</v>
      </c>
      <c r="E36" s="40">
        <f t="shared" si="0"/>
        <v>1347.6163220892274</v>
      </c>
      <c r="F36" s="16"/>
      <c r="G36" s="6"/>
    </row>
    <row r="37" spans="1:7">
      <c r="A37" s="2" t="s">
        <v>84</v>
      </c>
      <c r="B37" s="2" t="s">
        <v>32</v>
      </c>
      <c r="C37" s="10">
        <f>1000*INDEX('Data - Total'!$C$2:$R$53,MATCH($B37,'Data - Total'!$B$2:$B$53,0),MATCH($G$1,'Data - Total'!$C$1:$R$1,0))/Population!$C35</f>
        <v>120.32188274271515</v>
      </c>
      <c r="D37" s="7">
        <f>INDEX('Data - Payroll'!$C$2:$T$53,MATCH($B37,'Data - Payroll'!$B$2:$B$53,0),MATCH($G$1,'Data - Payroll'!$C$1:$T$1,0))/Population!$C35</f>
        <v>50.620762436540971</v>
      </c>
      <c r="E37" s="40">
        <f t="shared" si="0"/>
        <v>42.071118970755791</v>
      </c>
      <c r="F37" s="16"/>
      <c r="G37" s="6"/>
    </row>
    <row r="38" spans="1:7">
      <c r="A38" s="2" t="s">
        <v>85</v>
      </c>
      <c r="B38" s="2" t="s">
        <v>33</v>
      </c>
      <c r="C38" s="10">
        <f>1000*INDEX('Data - Total'!$C$2:$R$53,MATCH($B38,'Data - Total'!$B$2:$B$53,0),MATCH($G$1,'Data - Total'!$C$1:$R$1,0))/Population!$C36</f>
        <v>27.439273029501607</v>
      </c>
      <c r="D38" s="7">
        <f>INDEX('Data - Payroll'!$C$2:$T$53,MATCH($B38,'Data - Payroll'!$B$2:$B$53,0),MATCH($G$1,'Data - Payroll'!$C$1:$T$1,0))/Population!$C36</f>
        <v>17.369772268282667</v>
      </c>
      <c r="E38" s="40">
        <f t="shared" si="0"/>
        <v>63.302596426688794</v>
      </c>
      <c r="F38" s="16"/>
      <c r="G38" s="6"/>
    </row>
    <row r="39" spans="1:7">
      <c r="A39" s="2" t="s">
        <v>86</v>
      </c>
      <c r="B39" s="2" t="s">
        <v>34</v>
      </c>
      <c r="C39" s="10">
        <f>1000*INDEX('Data - Total'!$C$2:$R$53,MATCH($B39,'Data - Total'!$B$2:$B$53,0),MATCH($G$1,'Data - Total'!$C$1:$R$1,0))/Population!$C37</f>
        <v>-9.3315567083033475</v>
      </c>
      <c r="D39" s="7">
        <f>INDEX('Data - Payroll'!$C$2:$T$53,MATCH($B39,'Data - Payroll'!$B$2:$B$53,0),MATCH($G$1,'Data - Payroll'!$C$1:$T$1,0))/Population!$C37</f>
        <v>17.497404179819156</v>
      </c>
      <c r="E39" s="40">
        <f t="shared" si="0"/>
        <v>-187.50788026878439</v>
      </c>
      <c r="F39" s="16"/>
      <c r="G39" s="6"/>
    </row>
    <row r="40" spans="1:7">
      <c r="A40" s="2" t="s">
        <v>87</v>
      </c>
      <c r="B40" s="2" t="s">
        <v>35</v>
      </c>
      <c r="C40" s="10">
        <f>1000*INDEX('Data - Total'!$C$2:$R$53,MATCH($B40,'Data - Total'!$B$2:$B$53,0),MATCH($G$1,'Data - Total'!$C$1:$R$1,0))/Population!$C38</f>
        <v>12.863585273564373</v>
      </c>
      <c r="D40" s="7">
        <f>INDEX('Data - Payroll'!$C$2:$T$53,MATCH($B40,'Data - Payroll'!$B$2:$B$53,0),MATCH($G$1,'Data - Payroll'!$C$1:$T$1,0))/Population!$C38</f>
        <v>9.485507321030628</v>
      </c>
      <c r="E40" s="40">
        <f t="shared" si="0"/>
        <v>73.739219038132802</v>
      </c>
      <c r="F40" s="16"/>
      <c r="G40" s="6"/>
    </row>
    <row r="41" spans="1:7">
      <c r="A41" s="2" t="s">
        <v>88</v>
      </c>
      <c r="B41" s="2" t="s">
        <v>36</v>
      </c>
      <c r="C41" s="10">
        <f>1000*INDEX('Data - Total'!$C$2:$R$53,MATCH($B41,'Data - Total'!$B$2:$B$53,0),MATCH($G$1,'Data - Total'!$C$1:$R$1,0))/Population!$C39</f>
        <v>-10.419540279571262</v>
      </c>
      <c r="D41" s="7">
        <f>INDEX('Data - Payroll'!$C$2:$T$53,MATCH($B41,'Data - Payroll'!$B$2:$B$53,0),MATCH($G$1,'Data - Payroll'!$C$1:$T$1,0))/Population!$C39</f>
        <v>11.177470403260731</v>
      </c>
      <c r="E41" s="40">
        <f t="shared" si="0"/>
        <v>-107.27412249823998</v>
      </c>
      <c r="F41" s="16"/>
      <c r="G41" s="6"/>
    </row>
    <row r="42" spans="1:7">
      <c r="A42" s="2" t="s">
        <v>89</v>
      </c>
      <c r="B42" s="2" t="s">
        <v>37</v>
      </c>
      <c r="C42" s="10">
        <f>1000*INDEX('Data - Total'!$C$2:$R$53,MATCH($B42,'Data - Total'!$B$2:$B$53,0),MATCH($G$1,'Data - Total'!$C$1:$R$1,0))/Population!$C40</f>
        <v>2.6650018313872064</v>
      </c>
      <c r="D42" s="7">
        <f>INDEX('Data - Payroll'!$C$2:$T$53,MATCH($B42,'Data - Payroll'!$B$2:$B$53,0),MATCH($G$1,'Data - Payroll'!$C$1:$T$1,0))/Population!$C40</f>
        <v>5.9895934115204001</v>
      </c>
      <c r="E42" s="40">
        <f t="shared" si="0"/>
        <v>224.75006737247355</v>
      </c>
      <c r="F42" s="16"/>
      <c r="G42" s="6"/>
    </row>
    <row r="43" spans="1:7">
      <c r="A43" s="2" t="s">
        <v>90</v>
      </c>
      <c r="B43" s="2" t="s">
        <v>38</v>
      </c>
      <c r="C43" s="10">
        <f>1000*INDEX('Data - Total'!$C$2:$R$53,MATCH($B43,'Data - Total'!$B$2:$B$53,0),MATCH($G$1,'Data - Total'!$C$1:$R$1,0))/Population!$C41</f>
        <v>14.930881595308646</v>
      </c>
      <c r="D43" s="7">
        <f>INDEX('Data - Payroll'!$C$2:$T$53,MATCH($B43,'Data - Payroll'!$B$2:$B$53,0),MATCH($G$1,'Data - Payroll'!$C$1:$T$1,0))/Population!$C41</f>
        <v>10.644970576841441</v>
      </c>
      <c r="E43" s="40">
        <f t="shared" si="0"/>
        <v>71.294990244823467</v>
      </c>
      <c r="F43" s="16"/>
      <c r="G43" s="6"/>
    </row>
    <row r="44" spans="1:7">
      <c r="A44" s="2" t="s">
        <v>91</v>
      </c>
      <c r="B44" s="2" t="s">
        <v>39</v>
      </c>
      <c r="C44" s="10">
        <f>1000*INDEX('Data - Total'!$C$2:$R$53,MATCH($B44,'Data - Total'!$B$2:$B$53,0),MATCH($G$1,'Data - Total'!$C$1:$R$1,0))/Population!$C42</f>
        <v>62.178129782631622</v>
      </c>
      <c r="D44" s="7">
        <f>INDEX('Data - Payroll'!$C$2:$T$53,MATCH($B44,'Data - Payroll'!$B$2:$B$53,0),MATCH($G$1,'Data - Payroll'!$C$1:$T$1,0))/Population!$C42</f>
        <v>11.034493372359133</v>
      </c>
      <c r="E44" s="40">
        <f t="shared" si="0"/>
        <v>17.746582939909246</v>
      </c>
      <c r="F44" s="16"/>
      <c r="G44" s="6"/>
    </row>
    <row r="45" spans="1:7">
      <c r="A45" s="2" t="s">
        <v>92</v>
      </c>
      <c r="B45" s="2" t="s">
        <v>40</v>
      </c>
      <c r="C45" s="10">
        <f>1000*INDEX('Data - Total'!$C$2:$R$53,MATCH($B45,'Data - Total'!$B$2:$B$53,0),MATCH($G$1,'Data - Total'!$C$1:$R$1,0))/Population!$C43</f>
        <v>23.893511674978789</v>
      </c>
      <c r="D45" s="7">
        <f>INDEX('Data - Payroll'!$C$2:$T$53,MATCH($B45,'Data - Payroll'!$B$2:$B$53,0),MATCH($G$1,'Data - Payroll'!$C$1:$T$1,0))/Population!$C43</f>
        <v>16.637842418436712</v>
      </c>
      <c r="E45" s="40">
        <f t="shared" si="0"/>
        <v>69.633307337823467</v>
      </c>
      <c r="F45" s="16"/>
      <c r="G45" s="6"/>
    </row>
    <row r="46" spans="1:7">
      <c r="A46" s="2" t="s">
        <v>93</v>
      </c>
      <c r="B46" s="2" t="s">
        <v>41</v>
      </c>
      <c r="C46" s="10">
        <f>1000*INDEX('Data - Total'!$C$2:$R$53,MATCH($B46,'Data - Total'!$B$2:$B$53,0),MATCH($G$1,'Data - Total'!$C$1:$R$1,0))/Population!$C44</f>
        <v>-5.3612684900252123</v>
      </c>
      <c r="D46" s="7">
        <f>INDEX('Data - Payroll'!$C$2:$T$53,MATCH($B46,'Data - Payroll'!$B$2:$B$53,0),MATCH($G$1,'Data - Payroll'!$C$1:$T$1,0))/Population!$C44</f>
        <v>10.284576227315867</v>
      </c>
      <c r="E46" s="40">
        <f t="shared" si="0"/>
        <v>-191.83102369244526</v>
      </c>
      <c r="F46" s="16"/>
      <c r="G46" s="6"/>
    </row>
    <row r="47" spans="1:7">
      <c r="A47" s="2" t="s">
        <v>94</v>
      </c>
      <c r="B47" s="2" t="s">
        <v>42</v>
      </c>
      <c r="C47" s="10">
        <f>1000*INDEX('Data - Total'!$C$2:$R$53,MATCH($B47,'Data - Total'!$B$2:$B$53,0),MATCH($G$1,'Data - Total'!$C$1:$R$1,0))/Population!$C45</f>
        <v>19.720915476058984</v>
      </c>
      <c r="D47" s="7">
        <f>INDEX('Data - Payroll'!$C$2:$T$53,MATCH($B47,'Data - Payroll'!$B$2:$B$53,0),MATCH($G$1,'Data - Payroll'!$C$1:$T$1,0))/Population!$C45</f>
        <v>17.153372556631677</v>
      </c>
      <c r="E47" s="40">
        <f t="shared" si="0"/>
        <v>86.98060988829711</v>
      </c>
      <c r="F47" s="16"/>
      <c r="G47" s="6"/>
    </row>
    <row r="48" spans="1:7">
      <c r="A48" s="2" t="s">
        <v>95</v>
      </c>
      <c r="B48" s="2" t="s">
        <v>43</v>
      </c>
      <c r="C48" s="10">
        <f>1000*INDEX('Data - Total'!$C$2:$R$53,MATCH($B48,'Data - Total'!$B$2:$B$53,0),MATCH($G$1,'Data - Total'!$C$1:$R$1,0))/Population!$C46</f>
        <v>-1.7192563222898749</v>
      </c>
      <c r="D48" s="7">
        <f>INDEX('Data - Payroll'!$C$2:$T$53,MATCH($B48,'Data - Payroll'!$B$2:$B$53,0),MATCH($G$1,'Data - Payroll'!$C$1:$T$1,0))/Population!$C46</f>
        <v>8.8043418627935122</v>
      </c>
      <c r="E48" s="40">
        <f t="shared" si="0"/>
        <v>-512.10175868755994</v>
      </c>
      <c r="F48" s="16"/>
      <c r="G48" s="6"/>
    </row>
    <row r="49" spans="1:7">
      <c r="A49" s="2" t="s">
        <v>97</v>
      </c>
      <c r="B49" s="2" t="s">
        <v>45</v>
      </c>
      <c r="C49" s="10">
        <f>1000*INDEX('Data - Total'!$C$2:$R$53,MATCH($B49,'Data - Total'!$B$2:$B$53,0),MATCH($G$1,'Data - Total'!$C$1:$R$1,0))/Population!$C47</f>
        <v>-8.2113509624915153</v>
      </c>
      <c r="D49" s="7">
        <f>INDEX('Data - Payroll'!$C$2:$T$53,MATCH($B49,'Data - Payroll'!$B$2:$B$53,0),MATCH($G$1,'Data - Payroll'!$C$1:$T$1,0))/Population!$C47</f>
        <v>9.2471306678285252</v>
      </c>
      <c r="E49" s="40">
        <f t="shared" si="0"/>
        <v>-112.61399872040947</v>
      </c>
      <c r="F49" s="16"/>
      <c r="G49" s="6"/>
    </row>
    <row r="50" spans="1:7">
      <c r="A50" s="2" t="s">
        <v>98</v>
      </c>
      <c r="B50" s="2" t="s">
        <v>46</v>
      </c>
      <c r="C50" s="10">
        <f>1000*INDEX('Data - Total'!$C$2:$R$53,MATCH($B50,'Data - Total'!$B$2:$B$53,0),MATCH($G$1,'Data - Total'!$C$1:$R$1,0))/Population!$C48</f>
        <v>25.54069550163063</v>
      </c>
      <c r="D50" s="7">
        <f>INDEX('Data - Payroll'!$C$2:$T$53,MATCH($B50,'Data - Payroll'!$B$2:$B$53,0),MATCH($G$1,'Data - Payroll'!$C$1:$T$1,0))/Population!$C48</f>
        <v>11.426829229339219</v>
      </c>
      <c r="E50" s="40">
        <f t="shared" si="0"/>
        <v>44.739694847423713</v>
      </c>
      <c r="F50" s="16"/>
      <c r="G50" s="6"/>
    </row>
    <row r="51" spans="1:7">
      <c r="A51" s="2" t="s">
        <v>99</v>
      </c>
      <c r="B51" s="2" t="s">
        <v>47</v>
      </c>
      <c r="C51" s="10">
        <f>1000*INDEX('Data - Total'!$C$2:$R$53,MATCH($B51,'Data - Total'!$B$2:$B$53,0),MATCH($G$1,'Data - Total'!$C$1:$R$1,0))/Population!$C49</f>
        <v>24.525649966521925</v>
      </c>
      <c r="D51" s="7">
        <f>INDEX('Data - Payroll'!$C$2:$T$53,MATCH($B51,'Data - Payroll'!$B$2:$B$53,0),MATCH($G$1,'Data - Payroll'!$C$1:$T$1,0))/Population!$C49</f>
        <v>16.529467175009415</v>
      </c>
      <c r="E51" s="40">
        <f t="shared" si="0"/>
        <v>67.396652882074548</v>
      </c>
      <c r="F51" s="6"/>
      <c r="G51" s="6"/>
    </row>
    <row r="52" spans="1:7">
      <c r="A52" s="2" t="s">
        <v>100</v>
      </c>
      <c r="B52" s="2" t="s">
        <v>48</v>
      </c>
      <c r="C52" s="10">
        <f>1000*INDEX('Data - Total'!$C$2:$R$53,MATCH($B52,'Data - Total'!$B$2:$B$53,0),MATCH($G$1,'Data - Total'!$C$1:$R$1,0))/Population!$C50</f>
        <v>3.5995983367953222</v>
      </c>
      <c r="D52" s="7">
        <f>INDEX('Data - Payroll'!$C$2:$T$53,MATCH($B52,'Data - Payroll'!$B$2:$B$53,0),MATCH($G$1,'Data - Payroll'!$C$1:$T$1,0))/Population!$C50</f>
        <v>18.303124055203316</v>
      </c>
      <c r="E52" s="40">
        <f t="shared" si="0"/>
        <v>508.47684498872059</v>
      </c>
      <c r="F52" s="6"/>
      <c r="G52" s="6"/>
    </row>
    <row r="53" spans="1:7">
      <c r="A53" s="2" t="s">
        <v>101</v>
      </c>
      <c r="B53" s="2" t="s">
        <v>49</v>
      </c>
      <c r="C53" s="10">
        <f>1000*INDEX('Data - Total'!$C$2:$R$53,MATCH($B53,'Data - Total'!$B$2:$B$53,0),MATCH($G$1,'Data - Total'!$C$1:$R$1,0))/Population!$C51</f>
        <v>11.30089591572111</v>
      </c>
      <c r="D53" s="7">
        <f>INDEX('Data - Payroll'!$C$2:$T$53,MATCH($B53,'Data - Payroll'!$B$2:$B$53,0),MATCH($G$1,'Data - Payroll'!$C$1:$T$1,0))/Population!$C51</f>
        <v>12.561752247600486</v>
      </c>
      <c r="E53" s="40">
        <f t="shared" si="0"/>
        <v>111.15713604728764</v>
      </c>
      <c r="F53" s="6"/>
      <c r="G53" s="6"/>
    </row>
    <row r="54" spans="1:7">
      <c r="A54" s="2" t="s">
        <v>102</v>
      </c>
      <c r="B54" s="2" t="s">
        <v>50</v>
      </c>
      <c r="C54" s="10">
        <f>1000*INDEX('Data - Total'!$C$2:$R$53,MATCH($B54,'Data - Total'!$B$2:$B$53,0),MATCH($G$1,'Data - Total'!$C$1:$R$1,0))/Population!$C52</f>
        <v>27.483681776831268</v>
      </c>
      <c r="D54" s="7">
        <f>INDEX('Data - Payroll'!$C$2:$T$53,MATCH($B54,'Data - Payroll'!$B$2:$B$53,0),MATCH($G$1,'Data - Payroll'!$C$1:$T$1,0))/Population!$C52</f>
        <v>12.968935636819445</v>
      </c>
      <c r="E54" s="40">
        <f t="shared" si="0"/>
        <v>47.187766697809217</v>
      </c>
      <c r="F54" s="6"/>
      <c r="G54" s="6"/>
    </row>
    <row r="55" spans="1:7">
      <c r="A55" s="3" t="s">
        <v>103</v>
      </c>
      <c r="B55" s="3" t="s">
        <v>51</v>
      </c>
      <c r="C55" s="11">
        <f>1000*INDEX('Data - Total'!$C$2:$R$53,MATCH($B55,'Data - Total'!$B$2:$B$53,0),MATCH($G$1,'Data - Total'!$C$1:$R$1,0))/Population!$C53</f>
        <v>31.626315451912227</v>
      </c>
      <c r="D55" s="8">
        <f>INDEX('Data - Payroll'!$C$2:$T$53,MATCH($B55,'Data - Payroll'!$B$2:$B$53,0),MATCH($G$1,'Data - Payroll'!$C$1:$T$1,0))/Population!$C53</f>
        <v>29.071262781833028</v>
      </c>
      <c r="E55" s="41">
        <f t="shared" si="0"/>
        <v>91.92111811455193</v>
      </c>
      <c r="F55" s="6"/>
      <c r="G55" s="6"/>
    </row>
    <row r="56" spans="1:7" ht="15" customHeight="1">
      <c r="A56" s="37" t="s">
        <v>160</v>
      </c>
      <c r="B56" s="29"/>
      <c r="C56" s="29"/>
      <c r="D56" s="29"/>
      <c r="E56" s="30"/>
    </row>
    <row r="57" spans="1:7">
      <c r="A57" s="31"/>
      <c r="B57" s="32"/>
      <c r="C57" s="32"/>
      <c r="D57" s="32"/>
      <c r="E57" s="33"/>
    </row>
    <row r="58" spans="1:7">
      <c r="A58" s="31"/>
      <c r="B58" s="32"/>
      <c r="C58" s="32"/>
      <c r="D58" s="32"/>
      <c r="E58" s="33"/>
    </row>
    <row r="59" spans="1:7">
      <c r="A59" s="31"/>
      <c r="B59" s="32"/>
      <c r="C59" s="32"/>
      <c r="D59" s="32"/>
      <c r="E59" s="33"/>
    </row>
    <row r="60" spans="1:7">
      <c r="A60" s="31"/>
      <c r="B60" s="32"/>
      <c r="C60" s="32"/>
      <c r="D60" s="32"/>
      <c r="E60" s="33"/>
    </row>
    <row r="61" spans="1:7">
      <c r="A61" s="31"/>
      <c r="B61" s="32"/>
      <c r="C61" s="32"/>
      <c r="D61" s="32"/>
      <c r="E61" s="33"/>
    </row>
    <row r="62" spans="1:7">
      <c r="A62" s="31"/>
      <c r="B62" s="32"/>
      <c r="C62" s="32"/>
      <c r="D62" s="32"/>
      <c r="E62" s="33"/>
    </row>
    <row r="63" spans="1:7">
      <c r="A63" s="31"/>
      <c r="B63" s="32"/>
      <c r="C63" s="32"/>
      <c r="D63" s="32"/>
      <c r="E63" s="33"/>
    </row>
    <row r="64" spans="1:7">
      <c r="A64" s="31"/>
      <c r="B64" s="32"/>
      <c r="C64" s="32"/>
      <c r="D64" s="32"/>
      <c r="E64" s="33"/>
    </row>
    <row r="65" spans="1:7">
      <c r="A65" s="31"/>
      <c r="B65" s="32"/>
      <c r="C65" s="32"/>
      <c r="D65" s="32"/>
      <c r="E65" s="33"/>
    </row>
    <row r="66" spans="1:7">
      <c r="A66" s="34"/>
      <c r="B66" s="35"/>
      <c r="C66" s="35"/>
      <c r="D66" s="35"/>
      <c r="E66" s="36"/>
    </row>
    <row r="67" spans="1:7">
      <c r="G67" s="4"/>
    </row>
  </sheetData>
  <mergeCells count="3">
    <mergeCell ref="A1:E1"/>
    <mergeCell ref="A2:E2"/>
    <mergeCell ref="A56:E6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>
      <selection activeCell="L26" sqref="A1:XFD1048576"/>
    </sheetView>
  </sheetViews>
  <sheetFormatPr defaultColWidth="11.42578125" defaultRowHeight="15"/>
  <cols>
    <col min="1" max="1" width="5.42578125" bestFit="1" customWidth="1"/>
    <col min="2" max="2" width="18.7109375" bestFit="1" customWidth="1"/>
    <col min="3" max="4" width="17.85546875" bestFit="1" customWidth="1"/>
    <col min="5" max="5" width="20.140625" bestFit="1" customWidth="1"/>
    <col min="6" max="6" width="20.140625" customWidth="1"/>
  </cols>
  <sheetData>
    <row r="1" spans="1:10">
      <c r="A1" s="22" t="s">
        <v>162</v>
      </c>
      <c r="B1" s="23"/>
      <c r="C1" s="23"/>
      <c r="D1" s="23"/>
      <c r="E1" s="24"/>
      <c r="G1" t="s">
        <v>108</v>
      </c>
    </row>
    <row r="2" spans="1:10">
      <c r="A2" s="25" t="s">
        <v>128</v>
      </c>
      <c r="B2" s="26"/>
      <c r="C2" s="26"/>
      <c r="D2" s="26"/>
      <c r="E2" s="27"/>
    </row>
    <row r="3" spans="1:10" ht="30" customHeight="1">
      <c r="A3" s="12" t="s">
        <v>104</v>
      </c>
      <c r="B3" s="12" t="s">
        <v>105</v>
      </c>
      <c r="C3" s="12" t="s">
        <v>110</v>
      </c>
      <c r="D3" s="13" t="s">
        <v>129</v>
      </c>
      <c r="E3" s="12" t="s">
        <v>134</v>
      </c>
      <c r="I3" s="5"/>
      <c r="J3" s="5"/>
    </row>
    <row r="4" spans="1:10">
      <c r="A4" s="1" t="s">
        <v>96</v>
      </c>
      <c r="B4" s="1" t="s">
        <v>44</v>
      </c>
      <c r="C4" s="9">
        <f>1000*INDEX('Data - Total'!$C$2:$R$53,MATCH($B4,'Data - Total'!$B$2:$B$53,0),MATCH($G$1,'Data - Total'!$C$1:$R$1,0))/Population!$C2</f>
        <v>-1.5006108743134672</v>
      </c>
      <c r="D4" s="9">
        <f>INDEX('Data - Payroll'!$C$2:$T$53,MATCH($B4,'Data - Payroll'!$B$2:$B$53,0),MATCH($G$1,'Data - Payroll'!$C$1:$T$1,0))/Population!$C2</f>
        <v>29.743182177159071</v>
      </c>
      <c r="E4" s="39">
        <f>D4/C4*100</f>
        <v>-1982.071614052953</v>
      </c>
      <c r="F4" s="16"/>
      <c r="G4" s="6"/>
    </row>
    <row r="5" spans="1:10">
      <c r="A5" s="2" t="s">
        <v>52</v>
      </c>
      <c r="B5" s="2" t="s">
        <v>0</v>
      </c>
      <c r="C5" s="10">
        <f>1000*INDEX('Data - Total'!$C$2:$R$53,MATCH($B5,'Data - Total'!$B$2:$B$53,0),MATCH($G$1,'Data - Total'!$C$1:$R$1,0))/Population!$C3</f>
        <v>-10.414772524413159</v>
      </c>
      <c r="D5" s="7">
        <f>INDEX('Data - Payroll'!$C$2:$T$53,MATCH($B5,'Data - Payroll'!$B$2:$B$53,0),MATCH($G$1,'Data - Payroll'!$C$1:$T$1,0))/Population!$C3</f>
        <v>37.086131266860463</v>
      </c>
      <c r="E5" s="40">
        <f>D5/C5*100</f>
        <v>-356.09161102585057</v>
      </c>
      <c r="F5" s="16"/>
      <c r="G5" s="6"/>
    </row>
    <row r="6" spans="1:10">
      <c r="A6" s="2" t="s">
        <v>53</v>
      </c>
      <c r="B6" s="2" t="s">
        <v>1</v>
      </c>
      <c r="C6" s="10">
        <f>1000*INDEX('Data - Total'!$C$2:$R$53,MATCH($B6,'Data - Total'!$B$2:$B$53,0),MATCH($G$1,'Data - Total'!$C$1:$R$1,0))/Population!$C4</f>
        <v>47.351798227556181</v>
      </c>
      <c r="D6" s="7">
        <f>INDEX('Data - Payroll'!$C$2:$T$53,MATCH($B6,'Data - Payroll'!$B$2:$B$53,0),MATCH($G$1,'Data - Payroll'!$C$1:$T$1,0))/Population!$C4</f>
        <v>28.676313568537548</v>
      </c>
      <c r="E6" s="40">
        <f t="shared" ref="E6:E55" si="0">D6/C6*100</f>
        <v>60.560136345253909</v>
      </c>
      <c r="F6" s="16"/>
      <c r="G6" s="6"/>
    </row>
    <row r="7" spans="1:10">
      <c r="A7" s="2" t="s">
        <v>54</v>
      </c>
      <c r="B7" s="2" t="s">
        <v>2</v>
      </c>
      <c r="C7" s="10">
        <f>1000*INDEX('Data - Total'!$C$2:$R$53,MATCH($B7,'Data - Total'!$B$2:$B$53,0),MATCH($G$1,'Data - Total'!$C$1:$R$1,0))/Population!$C5</f>
        <v>-61.481923469502931</v>
      </c>
      <c r="D7" s="7">
        <f>INDEX('Data - Payroll'!$C$2:$T$53,MATCH($B7,'Data - Payroll'!$B$2:$B$53,0),MATCH($G$1,'Data - Payroll'!$C$1:$T$1,0))/Population!$C5</f>
        <v>29.002161606141083</v>
      </c>
      <c r="E7" s="40">
        <f t="shared" si="0"/>
        <v>-47.171851447567533</v>
      </c>
      <c r="F7" s="16"/>
      <c r="G7" s="6"/>
    </row>
    <row r="8" spans="1:10">
      <c r="A8" s="2" t="s">
        <v>55</v>
      </c>
      <c r="B8" s="2" t="s">
        <v>3</v>
      </c>
      <c r="C8" s="10">
        <f>1000*INDEX('Data - Total'!$C$2:$R$53,MATCH($B8,'Data - Total'!$B$2:$B$53,0),MATCH($G$1,'Data - Total'!$C$1:$R$1,0))/Population!$C6</f>
        <v>0.83511341674295592</v>
      </c>
      <c r="D8" s="7">
        <f>INDEX('Data - Payroll'!$C$2:$T$53,MATCH($B8,'Data - Payroll'!$B$2:$B$53,0),MATCH($G$1,'Data - Payroll'!$C$1:$T$1,0))/Population!$C6</f>
        <v>38.892637575017801</v>
      </c>
      <c r="E8" s="40">
        <f t="shared" si="0"/>
        <v>4657.1683313032891</v>
      </c>
      <c r="F8" s="16"/>
      <c r="G8" s="6"/>
    </row>
    <row r="9" spans="1:10">
      <c r="A9" s="2" t="s">
        <v>56</v>
      </c>
      <c r="B9" s="2" t="s">
        <v>4</v>
      </c>
      <c r="C9" s="10">
        <f>1000*INDEX('Data - Total'!$C$2:$R$53,MATCH($B9,'Data - Total'!$B$2:$B$53,0),MATCH($G$1,'Data - Total'!$C$1:$R$1,0))/Population!$C7</f>
        <v>31.761999517639016</v>
      </c>
      <c r="D9" s="7">
        <f>INDEX('Data - Payroll'!$C$2:$T$53,MATCH($B9,'Data - Payroll'!$B$2:$B$53,0),MATCH($G$1,'Data - Payroll'!$C$1:$T$1,0))/Population!$C7</f>
        <v>52.902022185452559</v>
      </c>
      <c r="E9" s="40">
        <f t="shared" si="0"/>
        <v>166.55759394515903</v>
      </c>
      <c r="F9" s="16"/>
      <c r="G9" s="6"/>
    </row>
    <row r="10" spans="1:10">
      <c r="A10" s="2" t="s">
        <v>57</v>
      </c>
      <c r="B10" s="2" t="s">
        <v>5</v>
      </c>
      <c r="C10" s="10">
        <f>1000*INDEX('Data - Total'!$C$2:$R$53,MATCH($B10,'Data - Total'!$B$2:$B$53,0),MATCH($G$1,'Data - Total'!$C$1:$R$1,0))/Population!$C8</f>
        <v>-12.004717521725505</v>
      </c>
      <c r="D10" s="7">
        <f>INDEX('Data - Payroll'!$C$2:$T$53,MATCH($B10,'Data - Payroll'!$B$2:$B$53,0),MATCH($G$1,'Data - Payroll'!$C$1:$T$1,0))/Population!$C8</f>
        <v>56.701430684963277</v>
      </c>
      <c r="E10" s="40">
        <f t="shared" si="0"/>
        <v>-472.32623826714803</v>
      </c>
      <c r="F10" s="16"/>
      <c r="G10" s="6"/>
    </row>
    <row r="11" spans="1:10">
      <c r="A11" s="2" t="s">
        <v>58</v>
      </c>
      <c r="B11" s="2" t="s">
        <v>6</v>
      </c>
      <c r="C11" s="10">
        <f>1000*INDEX('Data - Total'!$C$2:$R$53,MATCH($B11,'Data - Total'!$B$2:$B$53,0),MATCH($G$1,'Data - Total'!$C$1:$R$1,0))/Population!$C9</f>
        <v>-6.4386948226138605</v>
      </c>
      <c r="D11" s="7">
        <f>INDEX('Data - Payroll'!$C$2:$T$53,MATCH($B11,'Data - Payroll'!$B$2:$B$53,0),MATCH($G$1,'Data - Payroll'!$C$1:$T$1,0))/Population!$C9</f>
        <v>17.154599341969451</v>
      </c>
      <c r="E11" s="40">
        <f t="shared" si="0"/>
        <v>-266.42976277924208</v>
      </c>
      <c r="F11" s="16"/>
      <c r="G11" s="6"/>
    </row>
    <row r="12" spans="1:10">
      <c r="A12" s="2" t="s">
        <v>59</v>
      </c>
      <c r="B12" s="2" t="s">
        <v>7</v>
      </c>
      <c r="C12" s="10">
        <f>1000*INDEX('Data - Total'!$C$2:$R$53,MATCH($B12,'Data - Total'!$B$2:$B$53,0),MATCH($G$1,'Data - Total'!$C$1:$R$1,0))/Population!$C10</f>
        <v>-4.136850910859752</v>
      </c>
      <c r="D12" s="7">
        <f>INDEX('Data - Payroll'!$C$2:$T$53,MATCH($B12,'Data - Payroll'!$B$2:$B$53,0),MATCH($G$1,'Data - Payroll'!$C$1:$T$1,0))/Population!$C10</f>
        <v>8.6565781164622244</v>
      </c>
      <c r="E12" s="40">
        <f t="shared" si="0"/>
        <v>-209.25525968890062</v>
      </c>
      <c r="F12" s="16"/>
      <c r="G12" s="6"/>
    </row>
    <row r="13" spans="1:10">
      <c r="A13" s="2" t="s">
        <v>60</v>
      </c>
      <c r="B13" s="2" t="s">
        <v>8</v>
      </c>
      <c r="C13" s="10">
        <f>1000*INDEX('Data - Total'!$C$2:$R$53,MATCH($B13,'Data - Total'!$B$2:$B$53,0),MATCH($G$1,'Data - Total'!$C$1:$R$1,0))/Population!$C11</f>
        <v>191.87452758881329</v>
      </c>
      <c r="D13" s="7">
        <f>INDEX('Data - Payroll'!$C$2:$T$53,MATCH($B13,'Data - Payroll'!$B$2:$B$53,0),MATCH($G$1,'Data - Payroll'!$C$1:$T$1,0))/Population!$C11</f>
        <v>47.930385487528348</v>
      </c>
      <c r="E13" s="40">
        <f t="shared" si="0"/>
        <v>24.980066968682298</v>
      </c>
      <c r="F13" s="16"/>
      <c r="G13" s="6"/>
    </row>
    <row r="14" spans="1:10">
      <c r="A14" s="2" t="s">
        <v>61</v>
      </c>
      <c r="B14" s="2" t="s">
        <v>9</v>
      </c>
      <c r="C14" s="10">
        <f>1000*INDEX('Data - Total'!$C$2:$R$53,MATCH($B14,'Data - Total'!$B$2:$B$53,0),MATCH($G$1,'Data - Total'!$C$1:$R$1,0))/Population!$C12</f>
        <v>-25.765713159995759</v>
      </c>
      <c r="D14" s="7">
        <f>INDEX('Data - Payroll'!$C$2:$T$53,MATCH($B14,'Data - Payroll'!$B$2:$B$53,0),MATCH($G$1,'Data - Payroll'!$C$1:$T$1,0))/Population!$C12</f>
        <v>30.276285559008596</v>
      </c>
      <c r="E14" s="40">
        <f t="shared" si="0"/>
        <v>-117.50610344454202</v>
      </c>
      <c r="F14" s="16"/>
      <c r="G14" s="6"/>
    </row>
    <row r="15" spans="1:10">
      <c r="A15" s="2" t="s">
        <v>62</v>
      </c>
      <c r="B15" s="2" t="s">
        <v>10</v>
      </c>
      <c r="C15" s="10">
        <f>1000*INDEX('Data - Total'!$C$2:$R$53,MATCH($B15,'Data - Total'!$B$2:$B$53,0),MATCH($G$1,'Data - Total'!$C$1:$R$1,0))/Population!$C13</f>
        <v>-16.673959068454483</v>
      </c>
      <c r="D15" s="7">
        <f>INDEX('Data - Payroll'!$C$2:$T$53,MATCH($B15,'Data - Payroll'!$B$2:$B$53,0),MATCH($G$1,'Data - Payroll'!$C$1:$T$1,0))/Population!$C13</f>
        <v>27.149059380985985</v>
      </c>
      <c r="E15" s="40">
        <f t="shared" si="0"/>
        <v>-162.82311399186159</v>
      </c>
      <c r="F15" s="16"/>
      <c r="G15" s="6"/>
    </row>
    <row r="16" spans="1:10">
      <c r="A16" s="2" t="s">
        <v>63</v>
      </c>
      <c r="B16" s="2" t="s">
        <v>11</v>
      </c>
      <c r="C16" s="10">
        <f>1000*INDEX('Data - Total'!$C$2:$R$53,MATCH($B16,'Data - Total'!$B$2:$B$53,0),MATCH($G$1,'Data - Total'!$C$1:$R$1,0))/Population!$C14</f>
        <v>-2.121677295396355</v>
      </c>
      <c r="D16" s="7">
        <f>INDEX('Data - Payroll'!$C$2:$T$53,MATCH($B16,'Data - Payroll'!$B$2:$B$53,0),MATCH($G$1,'Data - Payroll'!$C$1:$T$1,0))/Population!$C14</f>
        <v>42.058398898307395</v>
      </c>
      <c r="E16" s="40">
        <f t="shared" si="0"/>
        <v>-1982.3183756345177</v>
      </c>
      <c r="F16" s="16"/>
      <c r="G16" s="6"/>
    </row>
    <row r="17" spans="1:7">
      <c r="A17" s="2" t="s">
        <v>64</v>
      </c>
      <c r="B17" s="2" t="s">
        <v>12</v>
      </c>
      <c r="C17" s="10">
        <f>1000*INDEX('Data - Total'!$C$2:$R$53,MATCH($B17,'Data - Total'!$B$2:$B$53,0),MATCH($G$1,'Data - Total'!$C$1:$R$1,0))/Population!$C15</f>
        <v>17.109031768812791</v>
      </c>
      <c r="D17" s="7">
        <f>INDEX('Data - Payroll'!$C$2:$T$53,MATCH($B17,'Data - Payroll'!$B$2:$B$53,0),MATCH($G$1,'Data - Payroll'!$C$1:$T$1,0))/Population!$C15</f>
        <v>14.383702580236777</v>
      </c>
      <c r="E17" s="40">
        <f t="shared" si="0"/>
        <v>84.07081578079783</v>
      </c>
      <c r="F17" s="16"/>
      <c r="G17" s="6"/>
    </row>
    <row r="18" spans="1:7">
      <c r="A18" s="2" t="s">
        <v>65</v>
      </c>
      <c r="B18" s="2" t="s">
        <v>13</v>
      </c>
      <c r="C18" s="10">
        <f>1000*INDEX('Data - Total'!$C$2:$R$53,MATCH($B18,'Data - Total'!$B$2:$B$53,0),MATCH($G$1,'Data - Total'!$C$1:$R$1,0))/Population!$C16</f>
        <v>-9.7977568796318533</v>
      </c>
      <c r="D18" s="7">
        <f>INDEX('Data - Payroll'!$C$2:$T$53,MATCH($B18,'Data - Payroll'!$B$2:$B$53,0),MATCH($G$1,'Data - Payroll'!$C$1:$T$1,0))/Population!$C16</f>
        <v>21.521039031089821</v>
      </c>
      <c r="E18" s="40">
        <f t="shared" si="0"/>
        <v>-219.65271536619784</v>
      </c>
      <c r="F18" s="16"/>
      <c r="G18" s="6"/>
    </row>
    <row r="19" spans="1:7">
      <c r="A19" s="2" t="s">
        <v>66</v>
      </c>
      <c r="B19" s="2" t="s">
        <v>14</v>
      </c>
      <c r="C19" s="10">
        <f>1000*INDEX('Data - Total'!$C$2:$R$53,MATCH($B19,'Data - Total'!$B$2:$B$53,0),MATCH($G$1,'Data - Total'!$C$1:$R$1,0))/Population!$C17</f>
        <v>-18.08101159563585</v>
      </c>
      <c r="D19" s="7">
        <f>INDEX('Data - Payroll'!$C$2:$T$53,MATCH($B19,'Data - Payroll'!$B$2:$B$53,0),MATCH($G$1,'Data - Payroll'!$C$1:$T$1,0))/Population!$C17</f>
        <v>12.795319161433376</v>
      </c>
      <c r="E19" s="40">
        <f t="shared" si="0"/>
        <v>-70.766611114401016</v>
      </c>
      <c r="F19" s="16"/>
      <c r="G19" s="6"/>
    </row>
    <row r="20" spans="1:7">
      <c r="A20" s="2" t="s">
        <v>67</v>
      </c>
      <c r="B20" s="2" t="s">
        <v>15</v>
      </c>
      <c r="C20" s="10">
        <f>1000*INDEX('Data - Total'!$C$2:$R$53,MATCH($B20,'Data - Total'!$B$2:$B$53,0),MATCH($G$1,'Data - Total'!$C$1:$R$1,0))/Population!$C18</f>
        <v>8.8145555741587511</v>
      </c>
      <c r="D20" s="7">
        <f>INDEX('Data - Payroll'!$C$2:$T$53,MATCH($B20,'Data - Payroll'!$B$2:$B$53,0),MATCH($G$1,'Data - Payroll'!$C$1:$T$1,0))/Population!$C18</f>
        <v>26.118860118955698</v>
      </c>
      <c r="E20" s="40">
        <f t="shared" si="0"/>
        <v>296.31511083244197</v>
      </c>
      <c r="F20" s="16"/>
      <c r="G20" s="6"/>
    </row>
    <row r="21" spans="1:7">
      <c r="A21" s="2" t="s">
        <v>68</v>
      </c>
      <c r="B21" s="2" t="s">
        <v>16</v>
      </c>
      <c r="C21" s="10">
        <f>1000*INDEX('Data - Total'!$C$2:$R$53,MATCH($B21,'Data - Total'!$B$2:$B$53,0),MATCH($G$1,'Data - Total'!$C$1:$R$1,0))/Population!$C19</f>
        <v>-18.551847111157926</v>
      </c>
      <c r="D21" s="7">
        <f>INDEX('Data - Payroll'!$C$2:$T$53,MATCH($B21,'Data - Payroll'!$B$2:$B$53,0),MATCH($G$1,'Data - Payroll'!$C$1:$T$1,0))/Population!$C19</f>
        <v>34.31288656900324</v>
      </c>
      <c r="E21" s="40">
        <f t="shared" si="0"/>
        <v>-184.95671273813974</v>
      </c>
      <c r="F21" s="16"/>
      <c r="G21" s="6"/>
    </row>
    <row r="22" spans="1:7">
      <c r="A22" s="2" t="s">
        <v>69</v>
      </c>
      <c r="B22" s="2" t="s">
        <v>17</v>
      </c>
      <c r="C22" s="10">
        <f>1000*INDEX('Data - Total'!$C$2:$R$53,MATCH($B22,'Data - Total'!$B$2:$B$53,0),MATCH($G$1,'Data - Total'!$C$1:$R$1,0))/Population!$C20</f>
        <v>58.118406329239541</v>
      </c>
      <c r="D22" s="7">
        <f>INDEX('Data - Payroll'!$C$2:$T$53,MATCH($B22,'Data - Payroll'!$B$2:$B$53,0),MATCH($G$1,'Data - Payroll'!$C$1:$T$1,0))/Population!$C20</f>
        <v>28.683223887951655</v>
      </c>
      <c r="E22" s="40">
        <f t="shared" si="0"/>
        <v>49.353080546396612</v>
      </c>
      <c r="F22" s="16"/>
      <c r="G22" s="6"/>
    </row>
    <row r="23" spans="1:7">
      <c r="A23" s="2" t="s">
        <v>70</v>
      </c>
      <c r="B23" s="2" t="s">
        <v>18</v>
      </c>
      <c r="C23" s="10">
        <f>1000*INDEX('Data - Total'!$C$2:$R$53,MATCH($B23,'Data - Total'!$B$2:$B$53,0),MATCH($G$1,'Data - Total'!$C$1:$R$1,0))/Population!$C21</f>
        <v>13.295853146233537</v>
      </c>
      <c r="D23" s="7">
        <f>INDEX('Data - Payroll'!$C$2:$T$53,MATCH($B23,'Data - Payroll'!$B$2:$B$53,0),MATCH($G$1,'Data - Payroll'!$C$1:$T$1,0))/Population!$C21</f>
        <v>30.354622971439888</v>
      </c>
      <c r="E23" s="40">
        <f t="shared" si="0"/>
        <v>228.30143081144647</v>
      </c>
      <c r="F23" s="16"/>
      <c r="G23" s="6"/>
    </row>
    <row r="24" spans="1:7">
      <c r="A24" s="2" t="s">
        <v>71</v>
      </c>
      <c r="B24" s="2" t="s">
        <v>19</v>
      </c>
      <c r="C24" s="10">
        <f>1000*INDEX('Data - Total'!$C$2:$R$53,MATCH($B24,'Data - Total'!$B$2:$B$53,0),MATCH($G$1,'Data - Total'!$C$1:$R$1,0))/Population!$C22</f>
        <v>8.1304117441622417</v>
      </c>
      <c r="D24" s="7">
        <f>INDEX('Data - Payroll'!$C$2:$T$53,MATCH($B24,'Data - Payroll'!$B$2:$B$53,0),MATCH($G$1,'Data - Payroll'!$C$1:$T$1,0))/Population!$C22</f>
        <v>24.892806821055675</v>
      </c>
      <c r="E24" s="40">
        <f t="shared" si="0"/>
        <v>306.16907980003703</v>
      </c>
      <c r="F24" s="16"/>
      <c r="G24" s="6"/>
    </row>
    <row r="25" spans="1:7">
      <c r="A25" s="2" t="s">
        <v>72</v>
      </c>
      <c r="B25" s="2" t="s">
        <v>20</v>
      </c>
      <c r="C25" s="10">
        <f>1000*INDEX('Data - Total'!$C$2:$R$53,MATCH($B25,'Data - Total'!$B$2:$B$53,0),MATCH($G$1,'Data - Total'!$C$1:$R$1,0))/Population!$C23</f>
        <v>37.257254508327563</v>
      </c>
      <c r="D25" s="7">
        <f>INDEX('Data - Payroll'!$C$2:$T$53,MATCH($B25,'Data - Payroll'!$B$2:$B$53,0),MATCH($G$1,'Data - Payroll'!$C$1:$T$1,0))/Population!$C23</f>
        <v>21.00489373485506</v>
      </c>
      <c r="E25" s="40">
        <f t="shared" si="0"/>
        <v>56.377996747345257</v>
      </c>
      <c r="F25" s="16"/>
      <c r="G25" s="6"/>
    </row>
    <row r="26" spans="1:7">
      <c r="A26" s="2" t="s">
        <v>73</v>
      </c>
      <c r="B26" s="2" t="s">
        <v>21</v>
      </c>
      <c r="C26" s="10">
        <f>1000*INDEX('Data - Total'!$C$2:$R$53,MATCH($B26,'Data - Total'!$B$2:$B$53,0),MATCH($G$1,'Data - Total'!$C$1:$R$1,0))/Population!$C24</f>
        <v>-35.354574163488877</v>
      </c>
      <c r="D26" s="7">
        <f>INDEX('Data - Payroll'!$C$2:$T$53,MATCH($B26,'Data - Payroll'!$B$2:$B$53,0),MATCH($G$1,'Data - Payroll'!$C$1:$T$1,0))/Population!$C24</f>
        <v>33.759097476813182</v>
      </c>
      <c r="E26" s="40">
        <f t="shared" si="0"/>
        <v>-95.487212830515816</v>
      </c>
      <c r="F26" s="16"/>
      <c r="G26" s="6"/>
    </row>
    <row r="27" spans="1:7">
      <c r="A27" s="2" t="s">
        <v>74</v>
      </c>
      <c r="B27" s="2" t="s">
        <v>22</v>
      </c>
      <c r="C27" s="10">
        <f>1000*INDEX('Data - Total'!$C$2:$R$53,MATCH($B27,'Data - Total'!$B$2:$B$53,0),MATCH($G$1,'Data - Total'!$C$1:$R$1,0))/Population!$C25</f>
        <v>-9.6248971019185952</v>
      </c>
      <c r="D27" s="7">
        <f>INDEX('Data - Payroll'!$C$2:$T$53,MATCH($B27,'Data - Payroll'!$B$2:$B$53,0),MATCH($G$1,'Data - Payroll'!$C$1:$T$1,0))/Population!$C25</f>
        <v>18.146247246145361</v>
      </c>
      <c r="E27" s="40">
        <f t="shared" si="0"/>
        <v>-188.53445448812275</v>
      </c>
      <c r="F27" s="16"/>
      <c r="G27" s="6"/>
    </row>
    <row r="28" spans="1:7">
      <c r="A28" s="2" t="s">
        <v>75</v>
      </c>
      <c r="B28" s="2" t="s">
        <v>23</v>
      </c>
      <c r="C28" s="10">
        <f>1000*INDEX('Data - Total'!$C$2:$R$53,MATCH($B28,'Data - Total'!$B$2:$B$53,0),MATCH($G$1,'Data - Total'!$C$1:$R$1,0))/Population!$C26</f>
        <v>10.943730409999601</v>
      </c>
      <c r="D28" s="7">
        <f>INDEX('Data - Payroll'!$C$2:$T$53,MATCH($B28,'Data - Payroll'!$B$2:$B$53,0),MATCH($G$1,'Data - Payroll'!$C$1:$T$1,0))/Population!$C26</f>
        <v>19.09623639676877</v>
      </c>
      <c r="E28" s="40">
        <f t="shared" si="0"/>
        <v>174.49476258406358</v>
      </c>
      <c r="F28" s="16"/>
      <c r="G28" s="6"/>
    </row>
    <row r="29" spans="1:7">
      <c r="A29" s="2" t="s">
        <v>76</v>
      </c>
      <c r="B29" s="2" t="s">
        <v>24</v>
      </c>
      <c r="C29" s="10">
        <f>1000*INDEX('Data - Total'!$C$2:$R$53,MATCH($B29,'Data - Total'!$B$2:$B$53,0),MATCH($G$1,'Data - Total'!$C$1:$R$1,0))/Population!$C27</f>
        <v>6.827215228236347</v>
      </c>
      <c r="D29" s="7">
        <f>INDEX('Data - Payroll'!$C$2:$T$53,MATCH($B29,'Data - Payroll'!$B$2:$B$53,0),MATCH($G$1,'Data - Payroll'!$C$1:$T$1,0))/Population!$C27</f>
        <v>15.743587116063329</v>
      </c>
      <c r="E29" s="40">
        <f t="shared" si="0"/>
        <v>230.60042183744542</v>
      </c>
      <c r="F29" s="16"/>
      <c r="G29" s="6"/>
    </row>
    <row r="30" spans="1:7">
      <c r="A30" s="2" t="s">
        <v>77</v>
      </c>
      <c r="B30" s="2" t="s">
        <v>25</v>
      </c>
      <c r="C30" s="10">
        <f>1000*INDEX('Data - Total'!$C$2:$R$53,MATCH($B30,'Data - Total'!$B$2:$B$53,0),MATCH($G$1,'Data - Total'!$C$1:$R$1,0))/Population!$C28</f>
        <v>-12.198269259143267</v>
      </c>
      <c r="D30" s="7">
        <f>INDEX('Data - Payroll'!$C$2:$T$53,MATCH($B30,'Data - Payroll'!$B$2:$B$53,0),MATCH($G$1,'Data - Payroll'!$C$1:$T$1,0))/Population!$C28</f>
        <v>18.708097431472492</v>
      </c>
      <c r="E30" s="40">
        <f t="shared" si="0"/>
        <v>-153.36681814471143</v>
      </c>
      <c r="F30" s="16"/>
      <c r="G30" s="6"/>
    </row>
    <row r="31" spans="1:7">
      <c r="A31" s="2" t="s">
        <v>78</v>
      </c>
      <c r="B31" s="2" t="s">
        <v>26</v>
      </c>
      <c r="C31" s="10">
        <f>1000*INDEX('Data - Total'!$C$2:$R$53,MATCH($B31,'Data - Total'!$B$2:$B$53,0),MATCH($G$1,'Data - Total'!$C$1:$R$1,0))/Population!$C29</f>
        <v>28.708776586483982</v>
      </c>
      <c r="D31" s="7">
        <f>INDEX('Data - Payroll'!$C$2:$T$53,MATCH($B31,'Data - Payroll'!$B$2:$B$53,0),MATCH($G$1,'Data - Payroll'!$C$1:$T$1,0))/Population!$C29</f>
        <v>21.282852631861697</v>
      </c>
      <c r="E31" s="40">
        <f t="shared" si="0"/>
        <v>74.13361056242853</v>
      </c>
      <c r="F31" s="16"/>
      <c r="G31" s="6"/>
    </row>
    <row r="32" spans="1:7">
      <c r="A32" s="2" t="s">
        <v>79</v>
      </c>
      <c r="B32" s="2" t="s">
        <v>27</v>
      </c>
      <c r="C32" s="10">
        <f>1000*INDEX('Data - Total'!$C$2:$R$53,MATCH($B32,'Data - Total'!$B$2:$B$53,0),MATCH($G$1,'Data - Total'!$C$1:$R$1,0))/Population!$C30</f>
        <v>-2.935078499606842</v>
      </c>
      <c r="D32" s="7">
        <f>INDEX('Data - Payroll'!$C$2:$T$53,MATCH($B32,'Data - Payroll'!$B$2:$B$53,0),MATCH($G$1,'Data - Payroll'!$C$1:$T$1,0))/Population!$C30</f>
        <v>33.850811134758693</v>
      </c>
      <c r="E32" s="40">
        <f t="shared" si="0"/>
        <v>-1153.318766066838</v>
      </c>
      <c r="F32" s="16"/>
      <c r="G32" s="6"/>
    </row>
    <row r="33" spans="1:7">
      <c r="A33" s="2" t="s">
        <v>80</v>
      </c>
      <c r="B33" s="2" t="s">
        <v>28</v>
      </c>
      <c r="C33" s="10">
        <f>1000*INDEX('Data - Total'!$C$2:$R$53,MATCH($B33,'Data - Total'!$B$2:$B$53,0),MATCH($G$1,'Data - Total'!$C$1:$R$1,0))/Population!$C31</f>
        <v>12.860925253471107</v>
      </c>
      <c r="D33" s="7">
        <f>INDEX('Data - Payroll'!$C$2:$T$53,MATCH($B33,'Data - Payroll'!$B$2:$B$53,0),MATCH($G$1,'Data - Payroll'!$C$1:$T$1,0))/Population!$C31</f>
        <v>62.291517451261143</v>
      </c>
      <c r="E33" s="40">
        <f t="shared" si="0"/>
        <v>484.34709185833213</v>
      </c>
      <c r="F33" s="16"/>
      <c r="G33" s="6"/>
    </row>
    <row r="34" spans="1:7">
      <c r="A34" s="2" t="s">
        <v>81</v>
      </c>
      <c r="B34" s="2" t="s">
        <v>29</v>
      </c>
      <c r="C34" s="10">
        <f>1000*INDEX('Data - Total'!$C$2:$R$53,MATCH($B34,'Data - Total'!$B$2:$B$53,0),MATCH($G$1,'Data - Total'!$C$1:$R$1,0))/Population!$C32</f>
        <v>-1.9253808946815136</v>
      </c>
      <c r="D34" s="7">
        <f>INDEX('Data - Payroll'!$C$2:$T$53,MATCH($B34,'Data - Payroll'!$B$2:$B$53,0),MATCH($G$1,'Data - Payroll'!$C$1:$T$1,0))/Population!$C32</f>
        <v>16.280239794686583</v>
      </c>
      <c r="E34" s="40">
        <f t="shared" si="0"/>
        <v>-845.55943396226405</v>
      </c>
      <c r="F34" s="16"/>
      <c r="G34" s="6"/>
    </row>
    <row r="35" spans="1:7">
      <c r="A35" s="2" t="s">
        <v>82</v>
      </c>
      <c r="B35" s="2" t="s">
        <v>30</v>
      </c>
      <c r="C35" s="10">
        <f>1000*INDEX('Data - Total'!$C$2:$R$53,MATCH($B35,'Data - Total'!$B$2:$B$53,0),MATCH($G$1,'Data - Total'!$C$1:$R$1,0))/Population!$C33</f>
        <v>-15.502591257323118</v>
      </c>
      <c r="D35" s="7">
        <f>INDEX('Data - Payroll'!$C$2:$T$53,MATCH($B35,'Data - Payroll'!$B$2:$B$53,0),MATCH($G$1,'Data - Payroll'!$C$1:$T$1,0))/Population!$C33</f>
        <v>15.106435781883732</v>
      </c>
      <c r="E35" s="40">
        <f t="shared" si="0"/>
        <v>-97.444585431791936</v>
      </c>
      <c r="F35" s="16"/>
      <c r="G35" s="6"/>
    </row>
    <row r="36" spans="1:7">
      <c r="A36" s="2" t="s">
        <v>83</v>
      </c>
      <c r="B36" s="2" t="s">
        <v>31</v>
      </c>
      <c r="C36" s="10">
        <f>1000*INDEX('Data - Total'!$C$2:$R$53,MATCH($B36,'Data - Total'!$B$2:$B$53,0),MATCH($G$1,'Data - Total'!$C$1:$R$1,0))/Population!$C34</f>
        <v>2.2023473155923887</v>
      </c>
      <c r="D36" s="7">
        <f>INDEX('Data - Payroll'!$C$2:$T$53,MATCH($B36,'Data - Payroll'!$B$2:$B$53,0),MATCH($G$1,'Data - Payroll'!$C$1:$T$1,0))/Population!$C34</f>
        <v>22.478765649330278</v>
      </c>
      <c r="E36" s="40">
        <f t="shared" si="0"/>
        <v>1020.6730559790894</v>
      </c>
      <c r="F36" s="16"/>
      <c r="G36" s="6"/>
    </row>
    <row r="37" spans="1:7">
      <c r="A37" s="2" t="s">
        <v>84</v>
      </c>
      <c r="B37" s="2" t="s">
        <v>32</v>
      </c>
      <c r="C37" s="10">
        <f>1000*INDEX('Data - Total'!$C$2:$R$53,MATCH($B37,'Data - Total'!$B$2:$B$53,0),MATCH($G$1,'Data - Total'!$C$1:$R$1,0))/Population!$C35</f>
        <v>-35.39373921948841</v>
      </c>
      <c r="D37" s="7">
        <f>INDEX('Data - Payroll'!$C$2:$T$53,MATCH($B37,'Data - Payroll'!$B$2:$B$53,0),MATCH($G$1,'Data - Payroll'!$C$1:$T$1,0))/Population!$C35</f>
        <v>20.812213917991098</v>
      </c>
      <c r="E37" s="40">
        <f t="shared" si="0"/>
        <v>-58.801964350043946</v>
      </c>
      <c r="F37" s="16"/>
      <c r="G37" s="6"/>
    </row>
    <row r="38" spans="1:7">
      <c r="A38" s="2" t="s">
        <v>85</v>
      </c>
      <c r="B38" s="2" t="s">
        <v>33</v>
      </c>
      <c r="C38" s="10">
        <f>1000*INDEX('Data - Total'!$C$2:$R$53,MATCH($B38,'Data - Total'!$B$2:$B$53,0),MATCH($G$1,'Data - Total'!$C$1:$R$1,0))/Population!$C36</f>
        <v>13.666960020541268</v>
      </c>
      <c r="D38" s="7">
        <f>INDEX('Data - Payroll'!$C$2:$T$53,MATCH($B38,'Data - Payroll'!$B$2:$B$53,0),MATCH($G$1,'Data - Payroll'!$C$1:$T$1,0))/Population!$C36</f>
        <v>23.757787427213344</v>
      </c>
      <c r="E38" s="40">
        <f t="shared" si="0"/>
        <v>173.83373765274567</v>
      </c>
      <c r="F38" s="16"/>
      <c r="G38" s="6"/>
    </row>
    <row r="39" spans="1:7">
      <c r="A39" s="2" t="s">
        <v>86</v>
      </c>
      <c r="B39" s="2" t="s">
        <v>34</v>
      </c>
      <c r="C39" s="10">
        <f>1000*INDEX('Data - Total'!$C$2:$R$53,MATCH($B39,'Data - Total'!$B$2:$B$53,0),MATCH($G$1,'Data - Total'!$C$1:$R$1,0))/Population!$C37</f>
        <v>124.84876123157167</v>
      </c>
      <c r="D39" s="7">
        <f>INDEX('Data - Payroll'!$C$2:$T$53,MATCH($B39,'Data - Payroll'!$B$2:$B$53,0),MATCH($G$1,'Data - Payroll'!$C$1:$T$1,0))/Population!$C37</f>
        <v>28.15008586229256</v>
      </c>
      <c r="E39" s="40">
        <f t="shared" si="0"/>
        <v>22.547348956133643</v>
      </c>
      <c r="F39" s="16"/>
      <c r="G39" s="6"/>
    </row>
    <row r="40" spans="1:7">
      <c r="A40" s="2" t="s">
        <v>87</v>
      </c>
      <c r="B40" s="2" t="s">
        <v>35</v>
      </c>
      <c r="C40" s="10">
        <f>1000*INDEX('Data - Total'!$C$2:$R$53,MATCH($B40,'Data - Total'!$B$2:$B$53,0),MATCH($G$1,'Data - Total'!$C$1:$R$1,0))/Population!$C38</f>
        <v>-2.8287836593872635</v>
      </c>
      <c r="D40" s="7">
        <f>INDEX('Data - Payroll'!$C$2:$T$53,MATCH($B40,'Data - Payroll'!$B$2:$B$53,0),MATCH($G$1,'Data - Payroll'!$C$1:$T$1,0))/Population!$C38</f>
        <v>35.33462956699222</v>
      </c>
      <c r="E40" s="40">
        <f t="shared" si="0"/>
        <v>-1249.1103534812546</v>
      </c>
      <c r="F40" s="16"/>
      <c r="G40" s="6"/>
    </row>
    <row r="41" spans="1:7">
      <c r="A41" s="2" t="s">
        <v>88</v>
      </c>
      <c r="B41" s="2" t="s">
        <v>36</v>
      </c>
      <c r="C41" s="10">
        <f>1000*INDEX('Data - Total'!$C$2:$R$53,MATCH($B41,'Data - Total'!$B$2:$B$53,0),MATCH($G$1,'Data - Total'!$C$1:$R$1,0))/Population!$C39</f>
        <v>-3.0667589890541382</v>
      </c>
      <c r="D41" s="7">
        <f>INDEX('Data - Payroll'!$C$2:$T$53,MATCH($B41,'Data - Payroll'!$B$2:$B$53,0),MATCH($G$1,'Data - Payroll'!$C$1:$T$1,0))/Population!$C39</f>
        <v>30.730056831712584</v>
      </c>
      <c r="E41" s="40">
        <f t="shared" si="0"/>
        <v>-1002.0369041517171</v>
      </c>
      <c r="F41" s="16"/>
      <c r="G41" s="6"/>
    </row>
    <row r="42" spans="1:7">
      <c r="A42" s="2" t="s">
        <v>89</v>
      </c>
      <c r="B42" s="2" t="s">
        <v>37</v>
      </c>
      <c r="C42" s="10">
        <f>1000*INDEX('Data - Total'!$C$2:$R$53,MATCH($B42,'Data - Total'!$B$2:$B$53,0),MATCH($G$1,'Data - Total'!$C$1:$R$1,0))/Population!$C40</f>
        <v>12.24874855207552</v>
      </c>
      <c r="D42" s="7">
        <f>INDEX('Data - Payroll'!$C$2:$T$53,MATCH($B42,'Data - Payroll'!$B$2:$B$53,0),MATCH($G$1,'Data - Payroll'!$C$1:$T$1,0))/Population!$C40</f>
        <v>33.194844208968973</v>
      </c>
      <c r="E42" s="40">
        <f t="shared" si="0"/>
        <v>271.00600577962052</v>
      </c>
      <c r="F42" s="16"/>
      <c r="G42" s="6"/>
    </row>
    <row r="43" spans="1:7">
      <c r="A43" s="2" t="s">
        <v>90</v>
      </c>
      <c r="B43" s="2" t="s">
        <v>38</v>
      </c>
      <c r="C43" s="10">
        <f>1000*INDEX('Data - Total'!$C$2:$R$53,MATCH($B43,'Data - Total'!$B$2:$B$53,0),MATCH($G$1,'Data - Total'!$C$1:$R$1,0))/Population!$C41</f>
        <v>-13.242946793522934</v>
      </c>
      <c r="D43" s="7">
        <f>INDEX('Data - Payroll'!$C$2:$T$53,MATCH($B43,'Data - Payroll'!$B$2:$B$53,0),MATCH($G$1,'Data - Payroll'!$C$1:$T$1,0))/Population!$C41</f>
        <v>21.905039160792175</v>
      </c>
      <c r="E43" s="40">
        <f t="shared" si="0"/>
        <v>-165.40910042397687</v>
      </c>
      <c r="F43" s="16"/>
      <c r="G43" s="6"/>
    </row>
    <row r="44" spans="1:7">
      <c r="A44" s="2" t="s">
        <v>91</v>
      </c>
      <c r="B44" s="2" t="s">
        <v>39</v>
      </c>
      <c r="C44" s="10">
        <f>1000*INDEX('Data - Total'!$C$2:$R$53,MATCH($B44,'Data - Total'!$B$2:$B$53,0),MATCH($G$1,'Data - Total'!$C$1:$R$1,0))/Population!$C42</f>
        <v>-1.3223931896750731</v>
      </c>
      <c r="D44" s="7">
        <f>INDEX('Data - Payroll'!$C$2:$T$53,MATCH($B44,'Data - Payroll'!$B$2:$B$53,0),MATCH($G$1,'Data - Payroll'!$C$1:$T$1,0))/Population!$C42</f>
        <v>29.987876162437765</v>
      </c>
      <c r="E44" s="40">
        <f t="shared" si="0"/>
        <v>-2267.6974137931038</v>
      </c>
      <c r="F44" s="16"/>
      <c r="G44" s="6"/>
    </row>
    <row r="45" spans="1:7">
      <c r="A45" s="2" t="s">
        <v>92</v>
      </c>
      <c r="B45" s="2" t="s">
        <v>40</v>
      </c>
      <c r="C45" s="10">
        <f>1000*INDEX('Data - Total'!$C$2:$R$53,MATCH($B45,'Data - Total'!$B$2:$B$53,0),MATCH($G$1,'Data - Total'!$C$1:$R$1,0))/Population!$C43</f>
        <v>-19.328885379538185</v>
      </c>
      <c r="D45" s="7">
        <f>INDEX('Data - Payroll'!$C$2:$T$53,MATCH($B45,'Data - Payroll'!$B$2:$B$53,0),MATCH($G$1,'Data - Payroll'!$C$1:$T$1,0))/Population!$C43</f>
        <v>26.802457364247523</v>
      </c>
      <c r="E45" s="40">
        <f t="shared" si="0"/>
        <v>-138.66530241118281</v>
      </c>
      <c r="F45" s="16"/>
      <c r="G45" s="6"/>
    </row>
    <row r="46" spans="1:7">
      <c r="A46" s="2" t="s">
        <v>93</v>
      </c>
      <c r="B46" s="2" t="s">
        <v>41</v>
      </c>
      <c r="C46" s="10">
        <f>1000*INDEX('Data - Total'!$C$2:$R$53,MATCH($B46,'Data - Total'!$B$2:$B$53,0),MATCH($G$1,'Data - Total'!$C$1:$R$1,0))/Population!$C44</f>
        <v>14.830366301419765</v>
      </c>
      <c r="D46" s="7">
        <f>INDEX('Data - Payroll'!$C$2:$T$53,MATCH($B46,'Data - Payroll'!$B$2:$B$53,0),MATCH($G$1,'Data - Payroll'!$C$1:$T$1,0))/Population!$C44</f>
        <v>18.733053406574445</v>
      </c>
      <c r="E46" s="40">
        <f t="shared" si="0"/>
        <v>126.31551389786684</v>
      </c>
      <c r="F46" s="16"/>
      <c r="G46" s="6"/>
    </row>
    <row r="47" spans="1:7">
      <c r="A47" s="2" t="s">
        <v>94</v>
      </c>
      <c r="B47" s="2" t="s">
        <v>42</v>
      </c>
      <c r="C47" s="10">
        <f>1000*INDEX('Data - Total'!$C$2:$R$53,MATCH($B47,'Data - Total'!$B$2:$B$53,0),MATCH($G$1,'Data - Total'!$C$1:$R$1,0))/Population!$C45</f>
        <v>2.5622845043598339</v>
      </c>
      <c r="D47" s="7">
        <f>INDEX('Data - Payroll'!$C$2:$T$53,MATCH($B47,'Data - Payroll'!$B$2:$B$53,0),MATCH($G$1,'Data - Payroll'!$C$1:$T$1,0))/Population!$C45</f>
        <v>34.314467287264158</v>
      </c>
      <c r="E47" s="40">
        <f t="shared" si="0"/>
        <v>1339.213784764208</v>
      </c>
      <c r="F47" s="16"/>
      <c r="G47" s="6"/>
    </row>
    <row r="48" spans="1:7">
      <c r="A48" s="2" t="s">
        <v>95</v>
      </c>
      <c r="B48" s="2" t="s">
        <v>43</v>
      </c>
      <c r="C48" s="10">
        <f>1000*INDEX('Data - Total'!$C$2:$R$53,MATCH($B48,'Data - Total'!$B$2:$B$53,0),MATCH($G$1,'Data - Total'!$C$1:$R$1,0))/Population!$C46</f>
        <v>-1.3381787111437073</v>
      </c>
      <c r="D48" s="7">
        <f>INDEX('Data - Payroll'!$C$2:$T$53,MATCH($B48,'Data - Payroll'!$B$2:$B$53,0),MATCH($G$1,'Data - Payroll'!$C$1:$T$1,0))/Population!$C46</f>
        <v>27.201938559896057</v>
      </c>
      <c r="E48" s="40">
        <f t="shared" si="0"/>
        <v>-2032.7582805922275</v>
      </c>
      <c r="F48" s="16"/>
      <c r="G48" s="6"/>
    </row>
    <row r="49" spans="1:7">
      <c r="A49" s="2" t="s">
        <v>97</v>
      </c>
      <c r="B49" s="2" t="s">
        <v>45</v>
      </c>
      <c r="C49" s="10">
        <f>1000*INDEX('Data - Total'!$C$2:$R$53,MATCH($B49,'Data - Total'!$B$2:$B$53,0),MATCH($G$1,'Data - Total'!$C$1:$R$1,0))/Population!$C47</f>
        <v>72.399283551310347</v>
      </c>
      <c r="D49" s="7">
        <f>INDEX('Data - Payroll'!$C$2:$T$53,MATCH($B49,'Data - Payroll'!$B$2:$B$53,0),MATCH($G$1,'Data - Payroll'!$C$1:$T$1,0))/Population!$C47</f>
        <v>28.488161575010313</v>
      </c>
      <c r="E49" s="40">
        <f t="shared" si="0"/>
        <v>39.348678850972838</v>
      </c>
      <c r="F49" s="16"/>
      <c r="G49" s="6"/>
    </row>
    <row r="50" spans="1:7">
      <c r="A50" s="2" t="s">
        <v>98</v>
      </c>
      <c r="B50" s="2" t="s">
        <v>46</v>
      </c>
      <c r="C50" s="10">
        <f>1000*INDEX('Data - Total'!$C$2:$R$53,MATCH($B50,'Data - Total'!$B$2:$B$53,0),MATCH($G$1,'Data - Total'!$C$1:$R$1,0))/Population!$C48</f>
        <v>1.8622092893259952</v>
      </c>
      <c r="D50" s="7">
        <f>INDEX('Data - Payroll'!$C$2:$T$53,MATCH($B50,'Data - Payroll'!$B$2:$B$53,0),MATCH($G$1,'Data - Payroll'!$C$1:$T$1,0))/Population!$C48</f>
        <v>16.830162040955827</v>
      </c>
      <c r="E50" s="40">
        <f t="shared" si="0"/>
        <v>903.77392795883361</v>
      </c>
      <c r="F50" s="16"/>
      <c r="G50" s="6"/>
    </row>
    <row r="51" spans="1:7">
      <c r="A51" s="2" t="s">
        <v>99</v>
      </c>
      <c r="B51" s="2" t="s">
        <v>47</v>
      </c>
      <c r="C51" s="10">
        <f>1000*INDEX('Data - Total'!$C$2:$R$53,MATCH($B51,'Data - Total'!$B$2:$B$53,0),MATCH($G$1,'Data - Total'!$C$1:$R$1,0))/Population!$C49</f>
        <v>-9.9773940607477556</v>
      </c>
      <c r="D51" s="7">
        <f>INDEX('Data - Payroll'!$C$2:$T$53,MATCH($B51,'Data - Payroll'!$B$2:$B$53,0),MATCH($G$1,'Data - Payroll'!$C$1:$T$1,0))/Population!$C49</f>
        <v>21.756349910940752</v>
      </c>
      <c r="E51" s="40">
        <f t="shared" si="0"/>
        <v>-218.05643616435674</v>
      </c>
      <c r="F51" s="6"/>
      <c r="G51" s="6"/>
    </row>
    <row r="52" spans="1:7">
      <c r="A52" s="2" t="s">
        <v>100</v>
      </c>
      <c r="B52" s="2" t="s">
        <v>48</v>
      </c>
      <c r="C52" s="10">
        <f>1000*INDEX('Data - Total'!$C$2:$R$53,MATCH($B52,'Data - Total'!$B$2:$B$53,0),MATCH($G$1,'Data - Total'!$C$1:$R$1,0))/Population!$C50</f>
        <v>-1.7715232388264763</v>
      </c>
      <c r="D52" s="7">
        <f>INDEX('Data - Payroll'!$C$2:$T$53,MATCH($B52,'Data - Payroll'!$B$2:$B$53,0),MATCH($G$1,'Data - Payroll'!$C$1:$T$1,0))/Population!$C50</f>
        <v>39.357064523496213</v>
      </c>
      <c r="E52" s="40">
        <f t="shared" si="0"/>
        <v>-2221.6510436277322</v>
      </c>
      <c r="F52" s="6"/>
      <c r="G52" s="6"/>
    </row>
    <row r="53" spans="1:7">
      <c r="A53" s="2" t="s">
        <v>101</v>
      </c>
      <c r="B53" s="2" t="s">
        <v>49</v>
      </c>
      <c r="C53" s="10">
        <f>1000*INDEX('Data - Total'!$C$2:$R$53,MATCH($B53,'Data - Total'!$B$2:$B$53,0),MATCH($G$1,'Data - Total'!$C$1:$R$1,0))/Population!$C51</f>
        <v>36.770199853149762</v>
      </c>
      <c r="D53" s="7">
        <f>INDEX('Data - Payroll'!$C$2:$T$53,MATCH($B53,'Data - Payroll'!$B$2:$B$53,0),MATCH($G$1,'Data - Payroll'!$C$1:$T$1,0))/Population!$C51</f>
        <v>25.774026255270527</v>
      </c>
      <c r="E53" s="40">
        <f t="shared" si="0"/>
        <v>70.094876715941226</v>
      </c>
      <c r="F53" s="6"/>
      <c r="G53" s="6"/>
    </row>
    <row r="54" spans="1:7">
      <c r="A54" s="2" t="s">
        <v>102</v>
      </c>
      <c r="B54" s="2" t="s">
        <v>50</v>
      </c>
      <c r="C54" s="10">
        <f>1000*INDEX('Data - Total'!$C$2:$R$53,MATCH($B54,'Data - Total'!$B$2:$B$53,0),MATCH($G$1,'Data - Total'!$C$1:$R$1,0))/Population!$C52</f>
        <v>-0.84560606251161596</v>
      </c>
      <c r="D54" s="7">
        <f>INDEX('Data - Payroll'!$C$2:$T$53,MATCH($B54,'Data - Payroll'!$B$2:$B$53,0),MATCH($G$1,'Data - Payroll'!$C$1:$T$1,0))/Population!$C52</f>
        <v>17.67102797469575</v>
      </c>
      <c r="E54" s="40">
        <f t="shared" si="0"/>
        <v>-2089.7470770501964</v>
      </c>
      <c r="F54" s="6"/>
      <c r="G54" s="6"/>
    </row>
    <row r="55" spans="1:7">
      <c r="A55" s="3" t="s">
        <v>103</v>
      </c>
      <c r="B55" s="3" t="s">
        <v>51</v>
      </c>
      <c r="C55" s="11">
        <f>1000*INDEX('Data - Total'!$C$2:$R$53,MATCH($B55,'Data - Total'!$B$2:$B$53,0),MATCH($G$1,'Data - Total'!$C$1:$R$1,0))/Population!$C53</f>
        <v>50.465164250562928</v>
      </c>
      <c r="D55" s="8">
        <f>INDEX('Data - Payroll'!$C$2:$T$53,MATCH($B55,'Data - Payroll'!$B$2:$B$53,0),MATCH($G$1,'Data - Payroll'!$C$1:$T$1,0))/Population!$C53</f>
        <v>28.535634857763917</v>
      </c>
      <c r="E55" s="41">
        <f t="shared" si="0"/>
        <v>56.545213478514754</v>
      </c>
      <c r="F55" s="6"/>
      <c r="G55" s="6"/>
    </row>
    <row r="56" spans="1:7" ht="15" customHeight="1">
      <c r="A56" s="37" t="s">
        <v>159</v>
      </c>
      <c r="B56" s="29"/>
      <c r="C56" s="29"/>
      <c r="D56" s="29"/>
      <c r="E56" s="30"/>
    </row>
    <row r="57" spans="1:7">
      <c r="A57" s="31"/>
      <c r="B57" s="32"/>
      <c r="C57" s="32"/>
      <c r="D57" s="32"/>
      <c r="E57" s="33"/>
    </row>
    <row r="58" spans="1:7">
      <c r="A58" s="31"/>
      <c r="B58" s="32"/>
      <c r="C58" s="32"/>
      <c r="D58" s="32"/>
      <c r="E58" s="33"/>
    </row>
    <row r="59" spans="1:7">
      <c r="A59" s="31"/>
      <c r="B59" s="32"/>
      <c r="C59" s="32"/>
      <c r="D59" s="32"/>
      <c r="E59" s="33"/>
    </row>
    <row r="60" spans="1:7">
      <c r="A60" s="31"/>
      <c r="B60" s="32"/>
      <c r="C60" s="32"/>
      <c r="D60" s="32"/>
      <c r="E60" s="33"/>
    </row>
    <row r="61" spans="1:7">
      <c r="A61" s="31"/>
      <c r="B61" s="32"/>
      <c r="C61" s="32"/>
      <c r="D61" s="32"/>
      <c r="E61" s="33"/>
    </row>
    <row r="62" spans="1:7">
      <c r="A62" s="31"/>
      <c r="B62" s="32"/>
      <c r="C62" s="32"/>
      <c r="D62" s="32"/>
      <c r="E62" s="33"/>
    </row>
    <row r="63" spans="1:7">
      <c r="A63" s="31"/>
      <c r="B63" s="32"/>
      <c r="C63" s="32"/>
      <c r="D63" s="32"/>
      <c r="E63" s="33"/>
    </row>
    <row r="64" spans="1:7">
      <c r="A64" s="31"/>
      <c r="B64" s="32"/>
      <c r="C64" s="32"/>
      <c r="D64" s="32"/>
      <c r="E64" s="33"/>
    </row>
    <row r="65" spans="1:7">
      <c r="A65" s="31"/>
      <c r="B65" s="32"/>
      <c r="C65" s="32"/>
      <c r="D65" s="32"/>
      <c r="E65" s="33"/>
    </row>
    <row r="66" spans="1:7">
      <c r="A66" s="34"/>
      <c r="B66" s="35"/>
      <c r="C66" s="35"/>
      <c r="D66" s="35"/>
      <c r="E66" s="36"/>
    </row>
    <row r="67" spans="1:7">
      <c r="G67" s="4"/>
    </row>
  </sheetData>
  <mergeCells count="3">
    <mergeCell ref="A1:E1"/>
    <mergeCell ref="A2:E2"/>
    <mergeCell ref="A56:E6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>
      <selection activeCell="F62" sqref="A1:G66"/>
    </sheetView>
  </sheetViews>
  <sheetFormatPr defaultColWidth="11.42578125" defaultRowHeight="15"/>
  <cols>
    <col min="1" max="1" width="5.42578125" bestFit="1" customWidth="1"/>
    <col min="2" max="2" width="18.7109375" bestFit="1" customWidth="1"/>
    <col min="3" max="4" width="17.85546875" bestFit="1" customWidth="1"/>
    <col min="5" max="5" width="20.140625" bestFit="1" customWidth="1"/>
    <col min="6" max="6" width="20.140625" customWidth="1"/>
  </cols>
  <sheetData>
    <row r="1" spans="1:10">
      <c r="A1" s="22" t="s">
        <v>163</v>
      </c>
      <c r="B1" s="23"/>
      <c r="C1" s="23"/>
      <c r="D1" s="23"/>
      <c r="E1" s="24"/>
      <c r="G1" t="s">
        <v>121</v>
      </c>
    </row>
    <row r="2" spans="1:10">
      <c r="A2" s="25" t="s">
        <v>128</v>
      </c>
      <c r="B2" s="26"/>
      <c r="C2" s="26"/>
      <c r="D2" s="26"/>
      <c r="E2" s="27"/>
    </row>
    <row r="3" spans="1:10" ht="30" customHeight="1">
      <c r="A3" s="12" t="s">
        <v>104</v>
      </c>
      <c r="B3" s="12" t="s">
        <v>105</v>
      </c>
      <c r="C3" s="12" t="s">
        <v>110</v>
      </c>
      <c r="D3" s="13" t="s">
        <v>129</v>
      </c>
      <c r="E3" s="12" t="s">
        <v>134</v>
      </c>
      <c r="I3" s="5"/>
      <c r="J3" s="5"/>
    </row>
    <row r="4" spans="1:10">
      <c r="A4" s="1" t="s">
        <v>96</v>
      </c>
      <c r="B4" s="1" t="s">
        <v>44</v>
      </c>
      <c r="C4" s="9">
        <f>1000*INDEX('Data - Total'!$C$2:$R$53,MATCH($B4,'Data - Total'!$B$2:$B$53,0),MATCH($G$1,'Data - Total'!$C$1:$R$1,0))/Population!$C2</f>
        <v>-14.770145196390697</v>
      </c>
      <c r="D4" s="9">
        <f>INDEX('Data - Payroll'!$C$2:$T$53,MATCH($B4,'Data - Payroll'!$B$2:$B$53,0),MATCH($G$1,'Data - Payroll'!$C$1:$T$1,0))/Population!$C2</f>
        <v>20.262223804077983</v>
      </c>
      <c r="E4" s="39">
        <f>D4/C4*100</f>
        <v>-137.18364670531037</v>
      </c>
      <c r="F4" s="16"/>
      <c r="G4" s="6"/>
    </row>
    <row r="5" spans="1:10">
      <c r="A5" s="2" t="s">
        <v>52</v>
      </c>
      <c r="B5" s="2" t="s">
        <v>0</v>
      </c>
      <c r="C5" s="10">
        <f>1000*INDEX('Data - Total'!$C$2:$R$53,MATCH($B5,'Data - Total'!$B$2:$B$53,0),MATCH($G$1,'Data - Total'!$C$1:$R$1,0))/Population!$C3</f>
        <v>-22.466291533090718</v>
      </c>
      <c r="D5" s="7">
        <f>INDEX('Data - Payroll'!$C$2:$T$53,MATCH($B5,'Data - Payroll'!$B$2:$B$53,0),MATCH($G$1,'Data - Payroll'!$C$1:$T$1,0))/Population!$C3</f>
        <v>13.929038477346266</v>
      </c>
      <c r="E5" s="40">
        <f>D5/C5*100</f>
        <v>-61.999722815089939</v>
      </c>
      <c r="F5" s="16"/>
      <c r="G5" s="6"/>
    </row>
    <row r="6" spans="1:10">
      <c r="A6" s="2" t="s">
        <v>53</v>
      </c>
      <c r="B6" s="2" t="s">
        <v>1</v>
      </c>
      <c r="C6" s="10">
        <f>1000*INDEX('Data - Total'!$C$2:$R$53,MATCH($B6,'Data - Total'!$B$2:$B$53,0),MATCH($G$1,'Data - Total'!$C$1:$R$1,0))/Population!$C4</f>
        <v>292.37936699216641</v>
      </c>
      <c r="D6" s="7">
        <f>INDEX('Data - Payroll'!$C$2:$T$53,MATCH($B6,'Data - Payroll'!$B$2:$B$53,0),MATCH($G$1,'Data - Payroll'!$C$1:$T$1,0))/Population!$C4</f>
        <v>57.304993564324612</v>
      </c>
      <c r="E6" s="40">
        <f t="shared" ref="E6:E55" si="0">D6/C6*100</f>
        <v>19.599534041627486</v>
      </c>
      <c r="F6" s="16"/>
      <c r="G6" s="6"/>
    </row>
    <row r="7" spans="1:10">
      <c r="A7" s="2" t="s">
        <v>54</v>
      </c>
      <c r="B7" s="2" t="s">
        <v>2</v>
      </c>
      <c r="C7" s="10">
        <f>1000*INDEX('Data - Total'!$C$2:$R$53,MATCH($B7,'Data - Total'!$B$2:$B$53,0),MATCH($G$1,'Data - Total'!$C$1:$R$1,0))/Population!$C5</f>
        <v>-53.299332116781642</v>
      </c>
      <c r="D7" s="7">
        <f>INDEX('Data - Payroll'!$C$2:$T$53,MATCH($B7,'Data - Payroll'!$B$2:$B$53,0),MATCH($G$1,'Data - Payroll'!$C$1:$T$1,0))/Population!$C5</f>
        <v>70.853929602290094</v>
      </c>
      <c r="E7" s="40">
        <f t="shared" si="0"/>
        <v>-132.93586765223512</v>
      </c>
      <c r="F7" s="16"/>
      <c r="G7" s="6"/>
    </row>
    <row r="8" spans="1:10">
      <c r="A8" s="2" t="s">
        <v>55</v>
      </c>
      <c r="B8" s="2" t="s">
        <v>3</v>
      </c>
      <c r="C8" s="10">
        <f>1000*INDEX('Data - Total'!$C$2:$R$53,MATCH($B8,'Data - Total'!$B$2:$B$53,0),MATCH($G$1,'Data - Total'!$C$1:$R$1,0))/Population!$C6</f>
        <v>-15.527074221001593</v>
      </c>
      <c r="D8" s="7">
        <f>INDEX('Data - Payroll'!$C$2:$T$53,MATCH($B8,'Data - Payroll'!$B$2:$B$53,0),MATCH($G$1,'Data - Payroll'!$C$1:$T$1,0))/Population!$C6</f>
        <v>8.002860339741634</v>
      </c>
      <c r="E8" s="40">
        <f t="shared" si="0"/>
        <v>-51.541328558326427</v>
      </c>
      <c r="F8" s="16"/>
      <c r="G8" s="6"/>
    </row>
    <row r="9" spans="1:10">
      <c r="A9" s="2" t="s">
        <v>56</v>
      </c>
      <c r="B9" s="2" t="s">
        <v>4</v>
      </c>
      <c r="C9" s="10">
        <f>1000*INDEX('Data - Total'!$C$2:$R$53,MATCH($B9,'Data - Total'!$B$2:$B$53,0),MATCH($G$1,'Data - Total'!$C$1:$R$1,0))/Population!$C7</f>
        <v>3.3374861216127671</v>
      </c>
      <c r="D9" s="7">
        <f>INDEX('Data - Payroll'!$C$2:$T$53,MATCH($B9,'Data - Payroll'!$B$2:$B$53,0),MATCH($G$1,'Data - Payroll'!$C$1:$T$1,0))/Population!$C7</f>
        <v>33.830188966754399</v>
      </c>
      <c r="E9" s="40">
        <f t="shared" si="0"/>
        <v>1013.6428357762488</v>
      </c>
      <c r="F9" s="16"/>
      <c r="G9" s="6"/>
    </row>
    <row r="10" spans="1:10">
      <c r="A10" s="2" t="s">
        <v>57</v>
      </c>
      <c r="B10" s="2" t="s">
        <v>5</v>
      </c>
      <c r="C10" s="10">
        <f>1000*INDEX('Data - Total'!$C$2:$R$53,MATCH($B10,'Data - Total'!$B$2:$B$53,0),MATCH($G$1,'Data - Total'!$C$1:$R$1,0))/Population!$C8</f>
        <v>-2.8651451766653331</v>
      </c>
      <c r="D10" s="7">
        <f>INDEX('Data - Payroll'!$C$2:$T$53,MATCH($B10,'Data - Payroll'!$B$2:$B$53,0),MATCH($G$1,'Data - Payroll'!$C$1:$T$1,0))/Population!$C8</f>
        <v>26.364791246967041</v>
      </c>
      <c r="E10" s="40">
        <f t="shared" si="0"/>
        <v>-920.19041344537823</v>
      </c>
      <c r="F10" s="16"/>
      <c r="G10" s="6"/>
    </row>
    <row r="11" spans="1:10">
      <c r="A11" s="2" t="s">
        <v>58</v>
      </c>
      <c r="B11" s="2" t="s">
        <v>6</v>
      </c>
      <c r="C11" s="10">
        <f>1000*INDEX('Data - Total'!$C$2:$R$53,MATCH($B11,'Data - Total'!$B$2:$B$53,0),MATCH($G$1,'Data - Total'!$C$1:$R$1,0))/Population!$C9</f>
        <v>6.6515281432421105</v>
      </c>
      <c r="D11" s="7">
        <f>INDEX('Data - Payroll'!$C$2:$T$53,MATCH($B11,'Data - Payroll'!$B$2:$B$53,0),MATCH($G$1,'Data - Payroll'!$C$1:$T$1,0))/Population!$C9</f>
        <v>7.3734676696448496</v>
      </c>
      <c r="E11" s="40">
        <f t="shared" si="0"/>
        <v>110.85373933411411</v>
      </c>
      <c r="F11" s="16"/>
      <c r="G11" s="6"/>
    </row>
    <row r="12" spans="1:10">
      <c r="A12" s="2" t="s">
        <v>59</v>
      </c>
      <c r="B12" s="2" t="s">
        <v>7</v>
      </c>
      <c r="C12" s="10">
        <f>1000*INDEX('Data - Total'!$C$2:$R$53,MATCH($B12,'Data - Total'!$B$2:$B$53,0),MATCH($G$1,'Data - Total'!$C$1:$R$1,0))/Population!$C10</f>
        <v>-34.647898691324173</v>
      </c>
      <c r="D12" s="7">
        <f>INDEX('Data - Payroll'!$C$2:$T$53,MATCH($B12,'Data - Payroll'!$B$2:$B$53,0),MATCH($G$1,'Data - Payroll'!$C$1:$T$1,0))/Population!$C10</f>
        <v>9.0782947841650117</v>
      </c>
      <c r="E12" s="40">
        <f t="shared" si="0"/>
        <v>-26.201573910853693</v>
      </c>
      <c r="F12" s="16"/>
      <c r="G12" s="6"/>
    </row>
    <row r="13" spans="1:10">
      <c r="A13" s="2" t="s">
        <v>60</v>
      </c>
      <c r="B13" s="2" t="s">
        <v>8</v>
      </c>
      <c r="C13" s="10">
        <f>1000*INDEX('Data - Total'!$C$2:$R$53,MATCH($B13,'Data - Total'!$B$2:$B$53,0),MATCH($G$1,'Data - Total'!$C$1:$R$1,0))/Population!$C11</f>
        <v>0</v>
      </c>
      <c r="D13" s="7">
        <f>INDEX('Data - Payroll'!$C$2:$T$53,MATCH($B13,'Data - Payroll'!$B$2:$B$53,0),MATCH($G$1,'Data - Payroll'!$C$1:$T$1,0))/Population!$C11</f>
        <v>0</v>
      </c>
      <c r="E13" s="40" t="s">
        <v>164</v>
      </c>
      <c r="F13" s="16"/>
      <c r="G13" s="6"/>
    </row>
    <row r="14" spans="1:10">
      <c r="A14" s="2" t="s">
        <v>61</v>
      </c>
      <c r="B14" s="2" t="s">
        <v>9</v>
      </c>
      <c r="C14" s="10">
        <f>1000*INDEX('Data - Total'!$C$2:$R$53,MATCH($B14,'Data - Total'!$B$2:$B$53,0),MATCH($G$1,'Data - Total'!$C$1:$R$1,0))/Population!$C12</f>
        <v>-19.796533830576365</v>
      </c>
      <c r="D14" s="7">
        <f>INDEX('Data - Payroll'!$C$2:$T$53,MATCH($B14,'Data - Payroll'!$B$2:$B$53,0),MATCH($G$1,'Data - Payroll'!$C$1:$T$1,0))/Population!$C12</f>
        <v>15.150783066326632</v>
      </c>
      <c r="E14" s="40">
        <f t="shared" si="0"/>
        <v>-76.532504103954665</v>
      </c>
      <c r="F14" s="16"/>
      <c r="G14" s="6"/>
    </row>
    <row r="15" spans="1:10">
      <c r="A15" s="2" t="s">
        <v>62</v>
      </c>
      <c r="B15" s="2" t="s">
        <v>10</v>
      </c>
      <c r="C15" s="10">
        <f>1000*INDEX('Data - Total'!$C$2:$R$53,MATCH($B15,'Data - Total'!$B$2:$B$53,0),MATCH($G$1,'Data - Total'!$C$1:$R$1,0))/Population!$C13</f>
        <v>14.080350841818731</v>
      </c>
      <c r="D15" s="7">
        <f>INDEX('Data - Payroll'!$C$2:$T$53,MATCH($B15,'Data - Payroll'!$B$2:$B$53,0),MATCH($G$1,'Data - Payroll'!$C$1:$T$1,0))/Population!$C13</f>
        <v>4.6063280572638368</v>
      </c>
      <c r="E15" s="40">
        <f t="shared" si="0"/>
        <v>32.714582960411846</v>
      </c>
      <c r="F15" s="16"/>
      <c r="G15" s="6"/>
    </row>
    <row r="16" spans="1:10">
      <c r="A16" s="2" t="s">
        <v>63</v>
      </c>
      <c r="B16" s="2" t="s">
        <v>11</v>
      </c>
      <c r="C16" s="10">
        <f>1000*INDEX('Data - Total'!$C$2:$R$53,MATCH($B16,'Data - Total'!$B$2:$B$53,0),MATCH($G$1,'Data - Total'!$C$1:$R$1,0))/Population!$C14</f>
        <v>0</v>
      </c>
      <c r="D16" s="7">
        <f>INDEX('Data - Payroll'!$C$2:$T$53,MATCH($B16,'Data - Payroll'!$B$2:$B$53,0),MATCH($G$1,'Data - Payroll'!$C$1:$T$1,0))/Population!$C14</f>
        <v>0</v>
      </c>
      <c r="E16" s="40" t="s">
        <v>164</v>
      </c>
      <c r="F16" s="16"/>
      <c r="G16" s="6"/>
    </row>
    <row r="17" spans="1:7">
      <c r="A17" s="2" t="s">
        <v>64</v>
      </c>
      <c r="B17" s="2" t="s">
        <v>12</v>
      </c>
      <c r="C17" s="10">
        <f>1000*INDEX('Data - Total'!$C$2:$R$53,MATCH($B17,'Data - Total'!$B$2:$B$53,0),MATCH($G$1,'Data - Total'!$C$1:$R$1,0))/Population!$C15</f>
        <v>-7.4185724402885453</v>
      </c>
      <c r="D17" s="7">
        <f>INDEX('Data - Payroll'!$C$2:$T$53,MATCH($B17,'Data - Payroll'!$B$2:$B$53,0),MATCH($G$1,'Data - Payroll'!$C$1:$T$1,0))/Population!$C15</f>
        <v>4.3515840535475903</v>
      </c>
      <c r="E17" s="40">
        <f t="shared" si="0"/>
        <v>-58.657970769620682</v>
      </c>
      <c r="F17" s="16"/>
      <c r="G17" s="6"/>
    </row>
    <row r="18" spans="1:7">
      <c r="A18" s="2" t="s">
        <v>65</v>
      </c>
      <c r="B18" s="2" t="s">
        <v>13</v>
      </c>
      <c r="C18" s="10">
        <f>1000*INDEX('Data - Total'!$C$2:$R$53,MATCH($B18,'Data - Total'!$B$2:$B$53,0),MATCH($G$1,'Data - Total'!$C$1:$R$1,0))/Population!$C16</f>
        <v>6.920121179798012</v>
      </c>
      <c r="D18" s="7">
        <f>INDEX('Data - Payroll'!$C$2:$T$53,MATCH($B18,'Data - Payroll'!$B$2:$B$53,0),MATCH($G$1,'Data - Payroll'!$C$1:$T$1,0))/Population!$C16</f>
        <v>7.2367008775911135</v>
      </c>
      <c r="E18" s="40">
        <f t="shared" si="0"/>
        <v>104.57477101293105</v>
      </c>
      <c r="F18" s="16"/>
      <c r="G18" s="6"/>
    </row>
    <row r="19" spans="1:7">
      <c r="A19" s="2" t="s">
        <v>66</v>
      </c>
      <c r="B19" s="2" t="s">
        <v>14</v>
      </c>
      <c r="C19" s="10">
        <f>1000*INDEX('Data - Total'!$C$2:$R$53,MATCH($B19,'Data - Total'!$B$2:$B$53,0),MATCH($G$1,'Data - Total'!$C$1:$R$1,0))/Population!$C17</f>
        <v>5.570365539082041</v>
      </c>
      <c r="D19" s="7">
        <f>INDEX('Data - Payroll'!$C$2:$T$53,MATCH($B19,'Data - Payroll'!$B$2:$B$53,0),MATCH($G$1,'Data - Payroll'!$C$1:$T$1,0))/Population!$C17</f>
        <v>44.034813828615619</v>
      </c>
      <c r="E19" s="40">
        <f t="shared" si="0"/>
        <v>790.51928494933679</v>
      </c>
      <c r="F19" s="16"/>
      <c r="G19" s="6"/>
    </row>
    <row r="20" spans="1:7">
      <c r="A20" s="2" t="s">
        <v>67</v>
      </c>
      <c r="B20" s="2" t="s">
        <v>15</v>
      </c>
      <c r="C20" s="10">
        <f>1000*INDEX('Data - Total'!$C$2:$R$53,MATCH($B20,'Data - Total'!$B$2:$B$53,0),MATCH($G$1,'Data - Total'!$C$1:$R$1,0))/Population!$C18</f>
        <v>-1.1359147706307189</v>
      </c>
      <c r="D20" s="7">
        <f>INDEX('Data - Payroll'!$C$2:$T$53,MATCH($B20,'Data - Payroll'!$B$2:$B$53,0),MATCH($G$1,'Data - Payroll'!$C$1:$T$1,0))/Population!$C18</f>
        <v>15.961612972965943</v>
      </c>
      <c r="E20" s="40">
        <f t="shared" si="0"/>
        <v>-1405.1769891242127</v>
      </c>
      <c r="F20" s="16"/>
      <c r="G20" s="6"/>
    </row>
    <row r="21" spans="1:7">
      <c r="A21" s="2" t="s">
        <v>68</v>
      </c>
      <c r="B21" s="2" t="s">
        <v>16</v>
      </c>
      <c r="C21" s="10">
        <f>1000*INDEX('Data - Total'!$C$2:$R$53,MATCH($B21,'Data - Total'!$B$2:$B$53,0),MATCH($G$1,'Data - Total'!$C$1:$R$1,0))/Population!$C19</f>
        <v>-26.486105518914638</v>
      </c>
      <c r="D21" s="7">
        <f>INDEX('Data - Payroll'!$C$2:$T$53,MATCH($B21,'Data - Payroll'!$B$2:$B$53,0),MATCH($G$1,'Data - Payroll'!$C$1:$T$1,0))/Population!$C19</f>
        <v>23.920680978223583</v>
      </c>
      <c r="E21" s="40">
        <f t="shared" si="0"/>
        <v>-90.314074151599982</v>
      </c>
      <c r="F21" s="16"/>
      <c r="G21" s="6"/>
    </row>
    <row r="22" spans="1:7">
      <c r="A22" s="2" t="s">
        <v>69</v>
      </c>
      <c r="B22" s="2" t="s">
        <v>17</v>
      </c>
      <c r="C22" s="10">
        <f>1000*INDEX('Data - Total'!$C$2:$R$53,MATCH($B22,'Data - Total'!$B$2:$B$53,0),MATCH($G$1,'Data - Total'!$C$1:$R$1,0))/Population!$C20</f>
        <v>-3.6313738104444773</v>
      </c>
      <c r="D22" s="7">
        <f>INDEX('Data - Payroll'!$C$2:$T$53,MATCH($B22,'Data - Payroll'!$B$2:$B$53,0),MATCH($G$1,'Data - Payroll'!$C$1:$T$1,0))/Population!$C20</f>
        <v>11.280024364287156</v>
      </c>
      <c r="E22" s="40">
        <f t="shared" si="0"/>
        <v>-310.62691292875985</v>
      </c>
      <c r="F22" s="16"/>
      <c r="G22" s="6"/>
    </row>
    <row r="23" spans="1:7">
      <c r="A23" s="2" t="s">
        <v>70</v>
      </c>
      <c r="B23" s="2" t="s">
        <v>18</v>
      </c>
      <c r="C23" s="10">
        <f>1000*INDEX('Data - Total'!$C$2:$R$53,MATCH($B23,'Data - Total'!$B$2:$B$53,0),MATCH($G$1,'Data - Total'!$C$1:$R$1,0))/Population!$C21</f>
        <v>-19.454936039875399</v>
      </c>
      <c r="D23" s="7">
        <f>INDEX('Data - Payroll'!$C$2:$T$53,MATCH($B23,'Data - Payroll'!$B$2:$B$53,0),MATCH($G$1,'Data - Payroll'!$C$1:$T$1,0))/Population!$C21</f>
        <v>7.0952244033544538</v>
      </c>
      <c r="E23" s="40">
        <f t="shared" si="0"/>
        <v>-36.470047440977844</v>
      </c>
      <c r="F23" s="16"/>
      <c r="G23" s="6"/>
    </row>
    <row r="24" spans="1:7">
      <c r="A24" s="2" t="s">
        <v>71</v>
      </c>
      <c r="B24" s="2" t="s">
        <v>19</v>
      </c>
      <c r="C24" s="10">
        <f>1000*INDEX('Data - Total'!$C$2:$R$53,MATCH($B24,'Data - Total'!$B$2:$B$53,0),MATCH($G$1,'Data - Total'!$C$1:$R$1,0))/Population!$C22</f>
        <v>-0.25892072208774403</v>
      </c>
      <c r="D24" s="7">
        <f>INDEX('Data - Payroll'!$C$2:$T$53,MATCH($B24,'Data - Payroll'!$B$2:$B$53,0),MATCH($G$1,'Data - Payroll'!$C$1:$T$1,0))/Population!$C22</f>
        <v>0.80996423281187901</v>
      </c>
      <c r="E24" s="40">
        <f t="shared" si="0"/>
        <v>-312.82325581395349</v>
      </c>
      <c r="F24" s="16"/>
      <c r="G24" s="6"/>
    </row>
    <row r="25" spans="1:7">
      <c r="A25" s="2" t="s">
        <v>72</v>
      </c>
      <c r="B25" s="2" t="s">
        <v>20</v>
      </c>
      <c r="C25" s="10">
        <f>1000*INDEX('Data - Total'!$C$2:$R$53,MATCH($B25,'Data - Total'!$B$2:$B$53,0),MATCH($G$1,'Data - Total'!$C$1:$R$1,0))/Population!$C23</f>
        <v>1.6713004931074766</v>
      </c>
      <c r="D25" s="7">
        <f>INDEX('Data - Payroll'!$C$2:$T$53,MATCH($B25,'Data - Payroll'!$B$2:$B$53,0),MATCH($G$1,'Data - Payroll'!$C$1:$T$1,0))/Population!$C23</f>
        <v>0.81297405775703568</v>
      </c>
      <c r="E25" s="40">
        <f t="shared" si="0"/>
        <v>48.643200974916226</v>
      </c>
      <c r="F25" s="16"/>
      <c r="G25" s="6"/>
    </row>
    <row r="26" spans="1:7">
      <c r="A26" s="2" t="s">
        <v>73</v>
      </c>
      <c r="B26" s="2" t="s">
        <v>21</v>
      </c>
      <c r="C26" s="10">
        <f>1000*INDEX('Data - Total'!$C$2:$R$53,MATCH($B26,'Data - Total'!$B$2:$B$53,0),MATCH($G$1,'Data - Total'!$C$1:$R$1,0))/Population!$C24</f>
        <v>-23.513224273039466</v>
      </c>
      <c r="D26" s="7">
        <f>INDEX('Data - Payroll'!$C$2:$T$53,MATCH($B26,'Data - Payroll'!$B$2:$B$53,0),MATCH($G$1,'Data - Payroll'!$C$1:$T$1,0))/Population!$C24</f>
        <v>13.935248035969675</v>
      </c>
      <c r="E26" s="40">
        <f t="shared" si="0"/>
        <v>-59.265576996805116</v>
      </c>
      <c r="F26" s="16"/>
      <c r="G26" s="6"/>
    </row>
    <row r="27" spans="1:7">
      <c r="A27" s="2" t="s">
        <v>74</v>
      </c>
      <c r="B27" s="2" t="s">
        <v>22</v>
      </c>
      <c r="C27" s="10">
        <f>1000*INDEX('Data - Total'!$C$2:$R$53,MATCH($B27,'Data - Total'!$B$2:$B$53,0),MATCH($G$1,'Data - Total'!$C$1:$R$1,0))/Population!$C25</f>
        <v>4.1155185936845742</v>
      </c>
      <c r="D27" s="7">
        <f>INDEX('Data - Payroll'!$C$2:$T$53,MATCH($B27,'Data - Payroll'!$B$2:$B$53,0),MATCH($G$1,'Data - Payroll'!$C$1:$T$1,0))/Population!$C25</f>
        <v>7.170782235843161</v>
      </c>
      <c r="E27" s="40">
        <f t="shared" si="0"/>
        <v>174.23763427644354</v>
      </c>
      <c r="F27" s="16"/>
      <c r="G27" s="6"/>
    </row>
    <row r="28" spans="1:7">
      <c r="A28" s="2" t="s">
        <v>75</v>
      </c>
      <c r="B28" s="2" t="s">
        <v>23</v>
      </c>
      <c r="C28" s="10">
        <f>1000*INDEX('Data - Total'!$C$2:$R$53,MATCH($B28,'Data - Total'!$B$2:$B$53,0),MATCH($G$1,'Data - Total'!$C$1:$R$1,0))/Population!$C26</f>
        <v>-23.208499400161507</v>
      </c>
      <c r="D28" s="7">
        <f>INDEX('Data - Payroll'!$C$2:$T$53,MATCH($B28,'Data - Payroll'!$B$2:$B$53,0),MATCH($G$1,'Data - Payroll'!$C$1:$T$1,0))/Population!$C26</f>
        <v>11.923117338817217</v>
      </c>
      <c r="E28" s="40">
        <f t="shared" si="0"/>
        <v>-51.373926134725643</v>
      </c>
      <c r="F28" s="16"/>
      <c r="G28" s="6"/>
    </row>
    <row r="29" spans="1:7">
      <c r="A29" s="2" t="s">
        <v>76</v>
      </c>
      <c r="B29" s="2" t="s">
        <v>24</v>
      </c>
      <c r="C29" s="10">
        <f>1000*INDEX('Data - Total'!$C$2:$R$53,MATCH($B29,'Data - Total'!$B$2:$B$53,0),MATCH($G$1,'Data - Total'!$C$1:$R$1,0))/Population!$C27</f>
        <v>-9.2845706677222104</v>
      </c>
      <c r="D29" s="7">
        <f>INDEX('Data - Payroll'!$C$2:$T$53,MATCH($B29,'Data - Payroll'!$B$2:$B$53,0),MATCH($G$1,'Data - Payroll'!$C$1:$T$1,0))/Population!$C27</f>
        <v>6.5085238888905632</v>
      </c>
      <c r="E29" s="40">
        <f t="shared" si="0"/>
        <v>-70.100429215509479</v>
      </c>
      <c r="F29" s="16"/>
      <c r="G29" s="6"/>
    </row>
    <row r="30" spans="1:7">
      <c r="A30" s="2" t="s">
        <v>77</v>
      </c>
      <c r="B30" s="2" t="s">
        <v>25</v>
      </c>
      <c r="C30" s="10">
        <f>1000*INDEX('Data - Total'!$C$2:$R$53,MATCH($B30,'Data - Total'!$B$2:$B$53,0),MATCH($G$1,'Data - Total'!$C$1:$R$1,0))/Population!$C28</f>
        <v>8.6195150068519624</v>
      </c>
      <c r="D30" s="7">
        <f>INDEX('Data - Payroll'!$C$2:$T$53,MATCH($B30,'Data - Payroll'!$B$2:$B$53,0),MATCH($G$1,'Data - Payroll'!$C$1:$T$1,0))/Population!$C28</f>
        <v>15.553365892810643</v>
      </c>
      <c r="E30" s="40">
        <f t="shared" si="0"/>
        <v>180.44363146240494</v>
      </c>
      <c r="F30" s="16"/>
      <c r="G30" s="6"/>
    </row>
    <row r="31" spans="1:7">
      <c r="A31" s="2" t="s">
        <v>78</v>
      </c>
      <c r="B31" s="2" t="s">
        <v>26</v>
      </c>
      <c r="C31" s="10">
        <f>1000*INDEX('Data - Total'!$C$2:$R$53,MATCH($B31,'Data - Total'!$B$2:$B$53,0),MATCH($G$1,'Data - Total'!$C$1:$R$1,0))/Population!$C29</f>
        <v>0.31338200868913796</v>
      </c>
      <c r="D31" s="7">
        <f>INDEX('Data - Payroll'!$C$2:$T$53,MATCH($B31,'Data - Payroll'!$B$2:$B$53,0),MATCH($G$1,'Data - Payroll'!$C$1:$T$1,0))/Population!$C29</f>
        <v>0.23790768263455778</v>
      </c>
      <c r="E31" s="40">
        <f t="shared" si="0"/>
        <v>75.916190476190479</v>
      </c>
      <c r="F31" s="16"/>
      <c r="G31" s="6"/>
    </row>
    <row r="32" spans="1:7">
      <c r="A32" s="2" t="s">
        <v>79</v>
      </c>
      <c r="B32" s="2" t="s">
        <v>27</v>
      </c>
      <c r="C32" s="10">
        <f>1000*INDEX('Data - Total'!$C$2:$R$53,MATCH($B32,'Data - Total'!$B$2:$B$53,0),MATCH($G$1,'Data - Total'!$C$1:$R$1,0))/Population!$C30</f>
        <v>-90.290042452466651</v>
      </c>
      <c r="D32" s="7">
        <f>INDEX('Data - Payroll'!$C$2:$T$53,MATCH($B32,'Data - Payroll'!$B$2:$B$53,0),MATCH($G$1,'Data - Payroll'!$C$1:$T$1,0))/Population!$C30</f>
        <v>293.00028725612196</v>
      </c>
      <c r="E32" s="40">
        <f t="shared" si="0"/>
        <v>-324.51007807463645</v>
      </c>
      <c r="F32" s="16"/>
      <c r="G32" s="6"/>
    </row>
    <row r="33" spans="1:7">
      <c r="A33" s="2" t="s">
        <v>80</v>
      </c>
      <c r="B33" s="2" t="s">
        <v>28</v>
      </c>
      <c r="C33" s="10">
        <f>1000*INDEX('Data - Total'!$C$2:$R$53,MATCH($B33,'Data - Total'!$B$2:$B$53,0),MATCH($G$1,'Data - Total'!$C$1:$R$1,0))/Population!$C31</f>
        <v>-4.5299056889677685</v>
      </c>
      <c r="D33" s="7">
        <f>INDEX('Data - Payroll'!$C$2:$T$53,MATCH($B33,'Data - Payroll'!$B$2:$B$53,0),MATCH($G$1,'Data - Payroll'!$C$1:$T$1,0))/Population!$C31</f>
        <v>3.2912267330128535</v>
      </c>
      <c r="E33" s="40">
        <f t="shared" si="0"/>
        <v>-72.655524397083568</v>
      </c>
      <c r="F33" s="16"/>
      <c r="G33" s="6"/>
    </row>
    <row r="34" spans="1:7">
      <c r="A34" s="2" t="s">
        <v>81</v>
      </c>
      <c r="B34" s="2" t="s">
        <v>29</v>
      </c>
      <c r="C34" s="10">
        <f>1000*INDEX('Data - Total'!$C$2:$R$53,MATCH($B34,'Data - Total'!$B$2:$B$53,0),MATCH($G$1,'Data - Total'!$C$1:$R$1,0))/Population!$C32</f>
        <v>-1.0058298777640455</v>
      </c>
      <c r="D34" s="7">
        <f>INDEX('Data - Payroll'!$C$2:$T$53,MATCH($B34,'Data - Payroll'!$B$2:$B$53,0),MATCH($G$1,'Data - Payroll'!$C$1:$T$1,0))/Population!$C32</f>
        <v>0.15781765946641824</v>
      </c>
      <c r="E34" s="40">
        <f t="shared" si="0"/>
        <v>-15.690293453724605</v>
      </c>
      <c r="F34" s="16"/>
      <c r="G34" s="6"/>
    </row>
    <row r="35" spans="1:7">
      <c r="A35" s="2" t="s">
        <v>82</v>
      </c>
      <c r="B35" s="2" t="s">
        <v>30</v>
      </c>
      <c r="C35" s="10">
        <f>1000*INDEX('Data - Total'!$C$2:$R$53,MATCH($B35,'Data - Total'!$B$2:$B$53,0),MATCH($G$1,'Data - Total'!$C$1:$R$1,0))/Population!$C33</f>
        <v>-0.37054979720594861</v>
      </c>
      <c r="D35" s="7">
        <f>INDEX('Data - Payroll'!$C$2:$T$53,MATCH($B35,'Data - Payroll'!$B$2:$B$53,0),MATCH($G$1,'Data - Payroll'!$C$1:$T$1,0))/Population!$C33</f>
        <v>1.6246331680937358</v>
      </c>
      <c r="E35" s="40">
        <f t="shared" si="0"/>
        <v>-438.43855275159626</v>
      </c>
      <c r="F35" s="16"/>
      <c r="G35" s="6"/>
    </row>
    <row r="36" spans="1:7">
      <c r="A36" s="2" t="s">
        <v>83</v>
      </c>
      <c r="B36" s="2" t="s">
        <v>31</v>
      </c>
      <c r="C36" s="10">
        <f>1000*INDEX('Data - Total'!$C$2:$R$53,MATCH($B36,'Data - Total'!$B$2:$B$53,0),MATCH($G$1,'Data - Total'!$C$1:$R$1,0))/Population!$C34</f>
        <v>-13.984017991033266</v>
      </c>
      <c r="D36" s="7">
        <f>INDEX('Data - Payroll'!$C$2:$T$53,MATCH($B36,'Data - Payroll'!$B$2:$B$53,0),MATCH($G$1,'Data - Payroll'!$C$1:$T$1,0))/Population!$C34</f>
        <v>6.8203784525907682</v>
      </c>
      <c r="E36" s="40">
        <f t="shared" si="0"/>
        <v>-48.772666460841826</v>
      </c>
      <c r="F36" s="16"/>
      <c r="G36" s="6"/>
    </row>
    <row r="37" spans="1:7">
      <c r="A37" s="2" t="s">
        <v>84</v>
      </c>
      <c r="B37" s="2" t="s">
        <v>32</v>
      </c>
      <c r="C37" s="10">
        <f>1000*INDEX('Data - Total'!$C$2:$R$53,MATCH($B37,'Data - Total'!$B$2:$B$53,0),MATCH($G$1,'Data - Total'!$C$1:$R$1,0))/Population!$C35</f>
        <v>-30.252958871105118</v>
      </c>
      <c r="D37" s="7">
        <f>INDEX('Data - Payroll'!$C$2:$T$53,MATCH($B37,'Data - Payroll'!$B$2:$B$53,0),MATCH($G$1,'Data - Payroll'!$C$1:$T$1,0))/Population!$C35</f>
        <v>10.042571430611503</v>
      </c>
      <c r="E37" s="40">
        <f t="shared" si="0"/>
        <v>-33.195336275696505</v>
      </c>
      <c r="F37" s="16"/>
      <c r="G37" s="6"/>
    </row>
    <row r="38" spans="1:7">
      <c r="A38" s="2" t="s">
        <v>85</v>
      </c>
      <c r="B38" s="2" t="s">
        <v>33</v>
      </c>
      <c r="C38" s="10">
        <f>1000*INDEX('Data - Total'!$C$2:$R$53,MATCH($B38,'Data - Total'!$B$2:$B$53,0),MATCH($G$1,'Data - Total'!$C$1:$R$1,0))/Population!$C36</f>
        <v>-48.173500266357387</v>
      </c>
      <c r="D38" s="7">
        <f>INDEX('Data - Payroll'!$C$2:$T$53,MATCH($B38,'Data - Payroll'!$B$2:$B$53,0),MATCH($G$1,'Data - Payroll'!$C$1:$T$1,0))/Population!$C36</f>
        <v>8.5809202763059069</v>
      </c>
      <c r="E38" s="40">
        <f t="shared" si="0"/>
        <v>-17.812532261224348</v>
      </c>
      <c r="F38" s="16"/>
      <c r="G38" s="6"/>
    </row>
    <row r="39" spans="1:7">
      <c r="A39" s="2" t="s">
        <v>86</v>
      </c>
      <c r="B39" s="2" t="s">
        <v>34</v>
      </c>
      <c r="C39" s="10">
        <f>1000*INDEX('Data - Total'!$C$2:$R$53,MATCH($B39,'Data - Total'!$B$2:$B$53,0),MATCH($G$1,'Data - Total'!$C$1:$R$1,0))/Population!$C37</f>
        <v>-2.9585082050149278</v>
      </c>
      <c r="D39" s="7">
        <f>INDEX('Data - Payroll'!$C$2:$T$53,MATCH($B39,'Data - Payroll'!$B$2:$B$53,0),MATCH($G$1,'Data - Payroll'!$C$1:$T$1,0))/Population!$C37</f>
        <v>13.103523560470569</v>
      </c>
      <c r="E39" s="40">
        <f t="shared" si="0"/>
        <v>-442.90982658959541</v>
      </c>
      <c r="F39" s="16"/>
      <c r="G39" s="6"/>
    </row>
    <row r="40" spans="1:7">
      <c r="A40" s="2" t="s">
        <v>87</v>
      </c>
      <c r="B40" s="2" t="s">
        <v>35</v>
      </c>
      <c r="C40" s="10">
        <f>1000*INDEX('Data - Total'!$C$2:$R$53,MATCH($B40,'Data - Total'!$B$2:$B$53,0),MATCH($G$1,'Data - Total'!$C$1:$R$1,0))/Population!$C38</f>
        <v>-5.8513184382759409</v>
      </c>
      <c r="D40" s="7">
        <f>INDEX('Data - Payroll'!$C$2:$T$53,MATCH($B40,'Data - Payroll'!$B$2:$B$53,0),MATCH($G$1,'Data - Payroll'!$C$1:$T$1,0))/Population!$C38</f>
        <v>7.4450431182814221</v>
      </c>
      <c r="E40" s="40">
        <f t="shared" si="0"/>
        <v>-127.23701840563413</v>
      </c>
      <c r="F40" s="16"/>
      <c r="G40" s="6"/>
    </row>
    <row r="41" spans="1:7">
      <c r="A41" s="2" t="s">
        <v>88</v>
      </c>
      <c r="B41" s="2" t="s">
        <v>36</v>
      </c>
      <c r="C41" s="10">
        <f>1000*INDEX('Data - Total'!$C$2:$R$53,MATCH($B41,'Data - Total'!$B$2:$B$53,0),MATCH($G$1,'Data - Total'!$C$1:$R$1,0))/Population!$C39</f>
        <v>-22.078254488599732</v>
      </c>
      <c r="D41" s="7">
        <f>INDEX('Data - Payroll'!$C$2:$T$53,MATCH($B41,'Data - Payroll'!$B$2:$B$53,0),MATCH($G$1,'Data - Payroll'!$C$1:$T$1,0))/Population!$C39</f>
        <v>15.062345119632681</v>
      </c>
      <c r="E41" s="40">
        <f t="shared" si="0"/>
        <v>-68.222536013479839</v>
      </c>
      <c r="F41" s="16"/>
      <c r="G41" s="6"/>
    </row>
    <row r="42" spans="1:7">
      <c r="A42" s="2" t="s">
        <v>89</v>
      </c>
      <c r="B42" s="2" t="s">
        <v>37</v>
      </c>
      <c r="C42" s="10">
        <f>1000*INDEX('Data - Total'!$C$2:$R$53,MATCH($B42,'Data - Total'!$B$2:$B$53,0),MATCH($G$1,'Data - Total'!$C$1:$R$1,0))/Population!$C40</f>
        <v>-13.150847824547975</v>
      </c>
      <c r="D42" s="7">
        <f>INDEX('Data - Payroll'!$C$2:$T$53,MATCH($B42,'Data - Payroll'!$B$2:$B$53,0),MATCH($G$1,'Data - Payroll'!$C$1:$T$1,0))/Population!$C40</f>
        <v>16.788298820832875</v>
      </c>
      <c r="E42" s="40">
        <f t="shared" si="0"/>
        <v>-127.65944100953755</v>
      </c>
      <c r="F42" s="16"/>
      <c r="G42" s="6"/>
    </row>
    <row r="43" spans="1:7">
      <c r="A43" s="2" t="s">
        <v>90</v>
      </c>
      <c r="B43" s="2" t="s">
        <v>38</v>
      </c>
      <c r="C43" s="10">
        <f>1000*INDEX('Data - Total'!$C$2:$R$53,MATCH($B43,'Data - Total'!$B$2:$B$53,0),MATCH($G$1,'Data - Total'!$C$1:$R$1,0))/Population!$C41</f>
        <v>-2.5584878610040702</v>
      </c>
      <c r="D43" s="7">
        <f>INDEX('Data - Payroll'!$C$2:$T$53,MATCH($B43,'Data - Payroll'!$B$2:$B$53,0),MATCH($G$1,'Data - Payroll'!$C$1:$T$1,0))/Population!$C41</f>
        <v>0.67561933816511033</v>
      </c>
      <c r="E43" s="40">
        <f t="shared" si="0"/>
        <v>-26.406978452497555</v>
      </c>
      <c r="F43" s="16"/>
      <c r="G43" s="6"/>
    </row>
    <row r="44" spans="1:7">
      <c r="A44" s="2" t="s">
        <v>91</v>
      </c>
      <c r="B44" s="2" t="s">
        <v>39</v>
      </c>
      <c r="C44" s="10">
        <f>1000*INDEX('Data - Total'!$C$2:$R$53,MATCH($B44,'Data - Total'!$B$2:$B$53,0),MATCH($G$1,'Data - Total'!$C$1:$R$1,0))/Population!$C42</f>
        <v>0.15199921720403139</v>
      </c>
      <c r="D44" s="7">
        <f>INDEX('Data - Payroll'!$C$2:$T$53,MATCH($B44,'Data - Payroll'!$B$2:$B$53,0),MATCH($G$1,'Data - Payroll'!$C$1:$T$1,0))/Population!$C42</f>
        <v>1.0586327480413475</v>
      </c>
      <c r="E44" s="40">
        <f t="shared" si="0"/>
        <v>696.47249999999997</v>
      </c>
      <c r="F44" s="16"/>
      <c r="G44" s="6"/>
    </row>
    <row r="45" spans="1:7">
      <c r="A45" s="2" t="s">
        <v>92</v>
      </c>
      <c r="B45" s="2" t="s">
        <v>40</v>
      </c>
      <c r="C45" s="10">
        <f>1000*INDEX('Data - Total'!$C$2:$R$53,MATCH($B45,'Data - Total'!$B$2:$B$53,0),MATCH($G$1,'Data - Total'!$C$1:$R$1,0))/Population!$C43</f>
        <v>-108.6824456165337</v>
      </c>
      <c r="D45" s="7">
        <f>INDEX('Data - Payroll'!$C$2:$T$53,MATCH($B45,'Data - Payroll'!$B$2:$B$53,0),MATCH($G$1,'Data - Payroll'!$C$1:$T$1,0))/Population!$C43</f>
        <v>30.225496392786972</v>
      </c>
      <c r="E45" s="40">
        <f t="shared" si="0"/>
        <v>-27.810835707021315</v>
      </c>
      <c r="F45" s="16"/>
      <c r="G45" s="6"/>
    </row>
    <row r="46" spans="1:7">
      <c r="A46" s="2" t="s">
        <v>93</v>
      </c>
      <c r="B46" s="2" t="s">
        <v>41</v>
      </c>
      <c r="C46" s="10">
        <f>1000*INDEX('Data - Total'!$C$2:$R$53,MATCH($B46,'Data - Total'!$B$2:$B$53,0),MATCH($G$1,'Data - Total'!$C$1:$R$1,0))/Population!$C44</f>
        <v>-17.717111002463739</v>
      </c>
      <c r="D46" s="7">
        <f>INDEX('Data - Payroll'!$C$2:$T$53,MATCH($B46,'Data - Payroll'!$B$2:$B$53,0),MATCH($G$1,'Data - Payroll'!$C$1:$T$1,0))/Population!$C44</f>
        <v>11.304894883667425</v>
      </c>
      <c r="E46" s="40">
        <f t="shared" si="0"/>
        <v>-63.807778153533988</v>
      </c>
      <c r="F46" s="16"/>
      <c r="G46" s="6"/>
    </row>
    <row r="47" spans="1:7">
      <c r="A47" s="2" t="s">
        <v>94</v>
      </c>
      <c r="B47" s="2" t="s">
        <v>42</v>
      </c>
      <c r="C47" s="10">
        <f>1000*INDEX('Data - Total'!$C$2:$R$53,MATCH($B47,'Data - Total'!$B$2:$B$53,0),MATCH($G$1,'Data - Total'!$C$1:$R$1,0))/Population!$C45</f>
        <v>-3.2381761181761552</v>
      </c>
      <c r="D47" s="7">
        <f>INDEX('Data - Payroll'!$C$2:$T$53,MATCH($B47,'Data - Payroll'!$B$2:$B$53,0),MATCH($G$1,'Data - Payroll'!$C$1:$T$1,0))/Population!$C45</f>
        <v>56.860473384385898</v>
      </c>
      <c r="E47" s="40">
        <f t="shared" si="0"/>
        <v>-1755.9413481318472</v>
      </c>
      <c r="F47" s="16"/>
      <c r="G47" s="6"/>
    </row>
    <row r="48" spans="1:7">
      <c r="A48" s="2" t="s">
        <v>95</v>
      </c>
      <c r="B48" s="2" t="s">
        <v>43</v>
      </c>
      <c r="C48" s="10">
        <f>1000*INDEX('Data - Total'!$C$2:$R$53,MATCH($B48,'Data - Total'!$B$2:$B$53,0),MATCH($G$1,'Data - Total'!$C$1:$R$1,0))/Population!$C46</f>
        <v>-29.942107934025135</v>
      </c>
      <c r="D48" s="7">
        <f>INDEX('Data - Payroll'!$C$2:$T$53,MATCH($B48,'Data - Payroll'!$B$2:$B$53,0),MATCH($G$1,'Data - Payroll'!$C$1:$T$1,0))/Population!$C46</f>
        <v>21.896945025262486</v>
      </c>
      <c r="E48" s="40">
        <f t="shared" si="0"/>
        <v>-73.130940124558123</v>
      </c>
      <c r="F48" s="16"/>
      <c r="G48" s="6"/>
    </row>
    <row r="49" spans="1:7">
      <c r="A49" s="2" t="s">
        <v>97</v>
      </c>
      <c r="B49" s="2" t="s">
        <v>45</v>
      </c>
      <c r="C49" s="10">
        <f>1000*INDEX('Data - Total'!$C$2:$R$53,MATCH($B49,'Data - Total'!$B$2:$B$53,0),MATCH($G$1,'Data - Total'!$C$1:$R$1,0))/Population!$C47</f>
        <v>-132.69851365616486</v>
      </c>
      <c r="D49" s="7">
        <f>INDEX('Data - Payroll'!$C$2:$T$53,MATCH($B49,'Data - Payroll'!$B$2:$B$53,0),MATCH($G$1,'Data - Payroll'!$C$1:$T$1,0))/Population!$C47</f>
        <v>12.720207453504035</v>
      </c>
      <c r="E49" s="40">
        <f t="shared" si="0"/>
        <v>-9.5857949746621625</v>
      </c>
      <c r="F49" s="16"/>
      <c r="G49" s="6"/>
    </row>
    <row r="50" spans="1:7">
      <c r="A50" s="2" t="s">
        <v>98</v>
      </c>
      <c r="B50" s="2" t="s">
        <v>46</v>
      </c>
      <c r="C50" s="10">
        <f>1000*INDEX('Data - Total'!$C$2:$R$53,MATCH($B50,'Data - Total'!$B$2:$B$53,0),MATCH($G$1,'Data - Total'!$C$1:$R$1,0))/Population!$C48</f>
        <v>-10.146325570401412</v>
      </c>
      <c r="D50" s="7">
        <f>INDEX('Data - Payroll'!$C$2:$T$53,MATCH($B50,'Data - Payroll'!$B$2:$B$53,0),MATCH($G$1,'Data - Payroll'!$C$1:$T$1,0))/Population!$C48</f>
        <v>24.914616266701589</v>
      </c>
      <c r="E50" s="40">
        <f t="shared" si="0"/>
        <v>-245.55309302691643</v>
      </c>
      <c r="F50" s="16"/>
      <c r="G50" s="6"/>
    </row>
    <row r="51" spans="1:7">
      <c r="A51" s="2" t="s">
        <v>99</v>
      </c>
      <c r="B51" s="2" t="s">
        <v>47</v>
      </c>
      <c r="C51" s="10">
        <f>1000*INDEX('Data - Total'!$C$2:$R$53,MATCH($B51,'Data - Total'!$B$2:$B$53,0),MATCH($G$1,'Data - Total'!$C$1:$R$1,0))/Population!$C49</f>
        <v>-2.517507336983253</v>
      </c>
      <c r="D51" s="7">
        <f>INDEX('Data - Payroll'!$C$2:$T$53,MATCH($B51,'Data - Payroll'!$B$2:$B$53,0),MATCH($G$1,'Data - Payroll'!$C$1:$T$1,0))/Population!$C49</f>
        <v>2.4248066314660712</v>
      </c>
      <c r="E51" s="40">
        <f t="shared" si="0"/>
        <v>-96.317758277985163</v>
      </c>
      <c r="F51" s="6"/>
      <c r="G51" s="6"/>
    </row>
    <row r="52" spans="1:7">
      <c r="A52" s="2" t="s">
        <v>100</v>
      </c>
      <c r="B52" s="2" t="s">
        <v>48</v>
      </c>
      <c r="C52" s="10">
        <f>1000*INDEX('Data - Total'!$C$2:$R$53,MATCH($B52,'Data - Total'!$B$2:$B$53,0),MATCH($G$1,'Data - Total'!$C$1:$R$1,0))/Population!$C50</f>
        <v>-87.492251307761748</v>
      </c>
      <c r="D52" s="7">
        <f>INDEX('Data - Payroll'!$C$2:$T$53,MATCH($B52,'Data - Payroll'!$B$2:$B$53,0),MATCH($G$1,'Data - Payroll'!$C$1:$T$1,0))/Population!$C50</f>
        <v>106.58735369925286</v>
      </c>
      <c r="E52" s="40">
        <f t="shared" si="0"/>
        <v>-121.82490689869483</v>
      </c>
      <c r="F52" s="6"/>
      <c r="G52" s="6"/>
    </row>
    <row r="53" spans="1:7">
      <c r="A53" s="2" t="s">
        <v>101</v>
      </c>
      <c r="B53" s="2" t="s">
        <v>49</v>
      </c>
      <c r="C53" s="10">
        <f>1000*INDEX('Data - Total'!$C$2:$R$53,MATCH($B53,'Data - Total'!$B$2:$B$53,0),MATCH($G$1,'Data - Total'!$C$1:$R$1,0))/Population!$C51</f>
        <v>-2.251236725703047</v>
      </c>
      <c r="D53" s="7">
        <f>INDEX('Data - Payroll'!$C$2:$T$53,MATCH($B53,'Data - Payroll'!$B$2:$B$53,0),MATCH($G$1,'Data - Payroll'!$C$1:$T$1,0))/Population!$C51</f>
        <v>0.50848536857738968</v>
      </c>
      <c r="E53" s="40">
        <f t="shared" si="0"/>
        <v>-22.586934673366834</v>
      </c>
      <c r="F53" s="6"/>
      <c r="G53" s="6"/>
    </row>
    <row r="54" spans="1:7">
      <c r="A54" s="2" t="s">
        <v>102</v>
      </c>
      <c r="B54" s="2" t="s">
        <v>50</v>
      </c>
      <c r="C54" s="10">
        <f>1000*INDEX('Data - Total'!$C$2:$R$53,MATCH($B54,'Data - Total'!$B$2:$B$53,0),MATCH($G$1,'Data - Total'!$C$1:$R$1,0))/Population!$C52</f>
        <v>-11.834292653410861</v>
      </c>
      <c r="D54" s="7">
        <f>INDEX('Data - Payroll'!$C$2:$T$53,MATCH($B54,'Data - Payroll'!$B$2:$B$53,0),MATCH($G$1,'Data - Payroll'!$C$1:$T$1,0))/Population!$C52</f>
        <v>7.0906232576078345</v>
      </c>
      <c r="E54" s="40">
        <f t="shared" si="0"/>
        <v>-59.91590258302584</v>
      </c>
      <c r="F54" s="6"/>
      <c r="G54" s="6"/>
    </row>
    <row r="55" spans="1:7">
      <c r="A55" s="3" t="s">
        <v>103</v>
      </c>
      <c r="B55" s="3" t="s">
        <v>51</v>
      </c>
      <c r="C55" s="11">
        <f>1000*INDEX('Data - Total'!$C$2:$R$53,MATCH($B55,'Data - Total'!$B$2:$B$53,0),MATCH($G$1,'Data - Total'!$C$1:$R$1,0))/Population!$C53</f>
        <v>-11.104312238144683</v>
      </c>
      <c r="D55" s="8">
        <f>INDEX('Data - Payroll'!$C$2:$T$53,MATCH($B55,'Data - Payroll'!$B$2:$B$53,0),MATCH($G$1,'Data - Payroll'!$C$1:$T$1,0))/Population!$C53</f>
        <v>8.4596554300364186</v>
      </c>
      <c r="E55" s="41">
        <f t="shared" si="0"/>
        <v>-76.183515454261624</v>
      </c>
      <c r="F55" s="6"/>
      <c r="G55" s="6"/>
    </row>
    <row r="56" spans="1:7" ht="15" customHeight="1">
      <c r="A56" s="37" t="s">
        <v>165</v>
      </c>
      <c r="B56" s="29"/>
      <c r="C56" s="29"/>
      <c r="D56" s="29"/>
      <c r="E56" s="30"/>
    </row>
    <row r="57" spans="1:7">
      <c r="A57" s="31"/>
      <c r="B57" s="32"/>
      <c r="C57" s="32"/>
      <c r="D57" s="32"/>
      <c r="E57" s="33"/>
    </row>
    <row r="58" spans="1:7">
      <c r="A58" s="31"/>
      <c r="B58" s="32"/>
      <c r="C58" s="32"/>
      <c r="D58" s="32"/>
      <c r="E58" s="33"/>
    </row>
    <row r="59" spans="1:7">
      <c r="A59" s="31"/>
      <c r="B59" s="32"/>
      <c r="C59" s="32"/>
      <c r="D59" s="32"/>
      <c r="E59" s="33"/>
    </row>
    <row r="60" spans="1:7">
      <c r="A60" s="31"/>
      <c r="B60" s="32"/>
      <c r="C60" s="32"/>
      <c r="D60" s="32"/>
      <c r="E60" s="33"/>
    </row>
    <row r="61" spans="1:7">
      <c r="A61" s="31"/>
      <c r="B61" s="32"/>
      <c r="C61" s="32"/>
      <c r="D61" s="32"/>
      <c r="E61" s="33"/>
    </row>
    <row r="62" spans="1:7">
      <c r="A62" s="31"/>
      <c r="B62" s="32"/>
      <c r="C62" s="32"/>
      <c r="D62" s="32"/>
      <c r="E62" s="33"/>
    </row>
    <row r="63" spans="1:7">
      <c r="A63" s="31"/>
      <c r="B63" s="32"/>
      <c r="C63" s="32"/>
      <c r="D63" s="32"/>
      <c r="E63" s="33"/>
    </row>
    <row r="64" spans="1:7">
      <c r="A64" s="31"/>
      <c r="B64" s="32"/>
      <c r="C64" s="32"/>
      <c r="D64" s="32"/>
      <c r="E64" s="33"/>
    </row>
    <row r="65" spans="1:7">
      <c r="A65" s="31"/>
      <c r="B65" s="32"/>
      <c r="C65" s="32"/>
      <c r="D65" s="32"/>
      <c r="E65" s="33"/>
    </row>
    <row r="66" spans="1:7">
      <c r="A66" s="34"/>
      <c r="B66" s="35"/>
      <c r="C66" s="35"/>
      <c r="D66" s="35"/>
      <c r="E66" s="36"/>
    </row>
    <row r="67" spans="1:7">
      <c r="G67" s="4"/>
    </row>
  </sheetData>
  <mergeCells count="3">
    <mergeCell ref="A1:E1"/>
    <mergeCell ref="A2:E2"/>
    <mergeCell ref="A56:E6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>
      <selection activeCell="G55" sqref="A1:G55"/>
    </sheetView>
  </sheetViews>
  <sheetFormatPr defaultColWidth="11.42578125" defaultRowHeight="15"/>
  <cols>
    <col min="1" max="1" width="5.42578125" bestFit="1" customWidth="1"/>
    <col min="2" max="2" width="18.7109375" bestFit="1" customWidth="1"/>
    <col min="3" max="4" width="17.85546875" bestFit="1" customWidth="1"/>
    <col min="5" max="5" width="10.42578125" bestFit="1" customWidth="1"/>
    <col min="6" max="6" width="20.140625" customWidth="1"/>
  </cols>
  <sheetData>
    <row r="1" spans="1:10">
      <c r="A1" s="22" t="s">
        <v>167</v>
      </c>
      <c r="B1" s="23"/>
      <c r="C1" s="23"/>
      <c r="D1" s="23"/>
      <c r="E1" s="24"/>
      <c r="G1" t="s">
        <v>166</v>
      </c>
    </row>
    <row r="2" spans="1:10">
      <c r="A2" s="25" t="s">
        <v>128</v>
      </c>
      <c r="B2" s="26"/>
      <c r="C2" s="26"/>
      <c r="D2" s="26"/>
      <c r="E2" s="27"/>
    </row>
    <row r="3" spans="1:10" ht="30" customHeight="1">
      <c r="A3" s="12" t="s">
        <v>104</v>
      </c>
      <c r="B3" s="12" t="s">
        <v>105</v>
      </c>
      <c r="C3" s="12" t="s">
        <v>110</v>
      </c>
      <c r="D3" s="13" t="s">
        <v>129</v>
      </c>
      <c r="E3" s="12" t="s">
        <v>134</v>
      </c>
      <c r="I3" s="5"/>
      <c r="J3" s="5"/>
    </row>
    <row r="4" spans="1:10">
      <c r="A4" s="1" t="s">
        <v>96</v>
      </c>
      <c r="B4" s="1" t="s">
        <v>44</v>
      </c>
      <c r="C4" s="9">
        <f>1000*INDEX('Data - Total'!$C$2:$R$53,MATCH($B4,'Data - Total'!$B$2:$B$53,0),MATCH($G$1,'Data - Total'!$C$1:$R$1,0))/Population!$C2</f>
        <v>-1.6197435107859812</v>
      </c>
      <c r="D4" s="9">
        <f>INDEX('Data - Payroll'!$C$2:$T$53,MATCH($B4,'Data - Payroll'!$B$2:$B$53,0),MATCH($G$1,'Data - Payroll'!$C$1:$T$1,0))/Population!$C2</f>
        <v>1.9921815804866949</v>
      </c>
      <c r="E4" s="39">
        <f>IFERROR(D4/C4*100,".")</f>
        <v>-122.99364480984943</v>
      </c>
      <c r="F4" s="16"/>
      <c r="G4" s="6"/>
    </row>
    <row r="5" spans="1:10">
      <c r="A5" s="2" t="s">
        <v>52</v>
      </c>
      <c r="B5" s="2" t="s">
        <v>0</v>
      </c>
      <c r="C5" s="10">
        <f>1000*INDEX('Data - Total'!$C$2:$R$53,MATCH($B5,'Data - Total'!$B$2:$B$53,0),MATCH($G$1,'Data - Total'!$C$1:$R$1,0))/Population!$C3</f>
        <v>-24.259758828467309</v>
      </c>
      <c r="D5" s="7">
        <f>INDEX('Data - Payroll'!$C$2:$T$53,MATCH($B5,'Data - Payroll'!$B$2:$B$53,0),MATCH($G$1,'Data - Payroll'!$C$1:$T$1,0))/Population!$C3</f>
        <v>8.7032135446635621</v>
      </c>
      <c r="E5" s="40">
        <f>IFERROR(D5/C5*100,".")</f>
        <v>-35.875103319044072</v>
      </c>
      <c r="F5" s="16"/>
      <c r="G5" s="6"/>
    </row>
    <row r="6" spans="1:10">
      <c r="A6" s="2" t="s">
        <v>53</v>
      </c>
      <c r="B6" s="2" t="s">
        <v>1</v>
      </c>
      <c r="C6" s="10">
        <f>1000*INDEX('Data - Total'!$C$2:$R$53,MATCH($B6,'Data - Total'!$B$2:$B$53,0),MATCH($G$1,'Data - Total'!$C$1:$R$1,0))/Population!$C4</f>
        <v>12.020555861799171</v>
      </c>
      <c r="D6" s="7">
        <f>INDEX('Data - Payroll'!$C$2:$T$53,MATCH($B6,'Data - Payroll'!$B$2:$B$53,0),MATCH($G$1,'Data - Payroll'!$C$1:$T$1,0))/Population!$C4</f>
        <v>0.5137925893300469</v>
      </c>
      <c r="E6" s="40">
        <f t="shared" ref="E6:E55" si="0">IFERROR(D6/C6*100,".")</f>
        <v>4.2742831133363683</v>
      </c>
      <c r="F6" s="16"/>
      <c r="G6" s="6"/>
    </row>
    <row r="7" spans="1:10">
      <c r="A7" s="2" t="s">
        <v>54</v>
      </c>
      <c r="B7" s="2" t="s">
        <v>2</v>
      </c>
      <c r="C7" s="10">
        <f>1000*INDEX('Data - Total'!$C$2:$R$53,MATCH($B7,'Data - Total'!$B$2:$B$53,0),MATCH($G$1,'Data - Total'!$C$1:$R$1,0))/Population!$C5</f>
        <v>-0.19935218927445564</v>
      </c>
      <c r="D7" s="7">
        <f>INDEX('Data - Payroll'!$C$2:$T$53,MATCH($B7,'Data - Payroll'!$B$2:$B$53,0),MATCH($G$1,'Data - Payroll'!$C$1:$T$1,0))/Population!$C5</f>
        <v>1.1005814921854551</v>
      </c>
      <c r="E7" s="40">
        <f t="shared" si="0"/>
        <v>-552.07895944912013</v>
      </c>
      <c r="F7" s="16"/>
      <c r="G7" s="6"/>
    </row>
    <row r="8" spans="1:10">
      <c r="A8" s="2" t="s">
        <v>55</v>
      </c>
      <c r="B8" s="2" t="s">
        <v>3</v>
      </c>
      <c r="C8" s="10">
        <f>1000*INDEX('Data - Total'!$C$2:$R$53,MATCH($B8,'Data - Total'!$B$2:$B$53,0),MATCH($G$1,'Data - Total'!$C$1:$R$1,0))/Population!$C6</f>
        <v>-0.20615061200962939</v>
      </c>
      <c r="D8" s="7">
        <f>INDEX('Data - Payroll'!$C$2:$T$53,MATCH($B8,'Data - Payroll'!$B$2:$B$53,0),MATCH($G$1,'Data - Payroll'!$C$1:$T$1,0))/Population!$C6</f>
        <v>8.384091140270572E-2</v>
      </c>
      <c r="E8" s="40">
        <f t="shared" si="0"/>
        <v>-40.669736842105266</v>
      </c>
      <c r="F8" s="16"/>
      <c r="G8" s="6"/>
    </row>
    <row r="9" spans="1:10">
      <c r="A9" s="2" t="s">
        <v>56</v>
      </c>
      <c r="B9" s="2" t="s">
        <v>4</v>
      </c>
      <c r="C9" s="10">
        <f>1000*INDEX('Data - Total'!$C$2:$R$53,MATCH($B9,'Data - Total'!$B$2:$B$53,0),MATCH($G$1,'Data - Total'!$C$1:$R$1,0))/Population!$C7</f>
        <v>-2.2481542336108924</v>
      </c>
      <c r="D9" s="7">
        <f>INDEX('Data - Payroll'!$C$2:$T$53,MATCH($B9,'Data - Payroll'!$B$2:$B$53,0),MATCH($G$1,'Data - Payroll'!$C$1:$T$1,0))/Population!$C7</f>
        <v>0.441379531395237</v>
      </c>
      <c r="E9" s="40">
        <f t="shared" si="0"/>
        <v>-19.632973787848684</v>
      </c>
      <c r="F9" s="16"/>
      <c r="G9" s="6"/>
    </row>
    <row r="10" spans="1:10">
      <c r="A10" s="2" t="s">
        <v>57</v>
      </c>
      <c r="B10" s="2" t="s">
        <v>5</v>
      </c>
      <c r="C10" s="10">
        <f>1000*INDEX('Data - Total'!$C$2:$R$53,MATCH($B10,'Data - Total'!$B$2:$B$53,0),MATCH($G$1,'Data - Total'!$C$1:$R$1,0))/Population!$C8</f>
        <v>-2.1332089298533488</v>
      </c>
      <c r="D10" s="7">
        <f>INDEX('Data - Payroll'!$C$2:$T$53,MATCH($B10,'Data - Payroll'!$B$2:$B$53,0),MATCH($G$1,'Data - Payroll'!$C$1:$T$1,0))/Population!$C8</f>
        <v>3.9741965506926524</v>
      </c>
      <c r="E10" s="40">
        <f t="shared" si="0"/>
        <v>-186.30132731376975</v>
      </c>
      <c r="F10" s="16"/>
      <c r="G10" s="6"/>
    </row>
    <row r="11" spans="1:10">
      <c r="A11" s="2" t="s">
        <v>58</v>
      </c>
      <c r="B11" s="2" t="s">
        <v>6</v>
      </c>
      <c r="C11" s="10">
        <f>1000*INDEX('Data - Total'!$C$2:$R$53,MATCH($B11,'Data - Total'!$B$2:$B$53,0),MATCH($G$1,'Data - Total'!$C$1:$R$1,0))/Population!$C9</f>
        <v>0.94342194803973556</v>
      </c>
      <c r="D11" s="7">
        <f>INDEX('Data - Payroll'!$C$2:$T$53,MATCH($B11,'Data - Payroll'!$B$2:$B$53,0),MATCH($G$1,'Data - Payroll'!$C$1:$T$1,0))/Population!$C9</f>
        <v>0.83750162059358513</v>
      </c>
      <c r="E11" s="40">
        <f t="shared" si="0"/>
        <v>88.772751400766737</v>
      </c>
      <c r="F11" s="16"/>
      <c r="G11" s="6"/>
    </row>
    <row r="12" spans="1:10">
      <c r="A12" s="2" t="s">
        <v>59</v>
      </c>
      <c r="B12" s="2" t="s">
        <v>7</v>
      </c>
      <c r="C12" s="10">
        <f>1000*INDEX('Data - Total'!$C$2:$R$53,MATCH($B12,'Data - Total'!$B$2:$B$53,0),MATCH($G$1,'Data - Total'!$C$1:$R$1,0))/Population!$C10</f>
        <v>0</v>
      </c>
      <c r="D12" s="7">
        <f>INDEX('Data - Payroll'!$C$2:$T$53,MATCH($B12,'Data - Payroll'!$B$2:$B$53,0),MATCH($G$1,'Data - Payroll'!$C$1:$T$1,0))/Population!$C10</f>
        <v>0</v>
      </c>
      <c r="E12" s="40" t="str">
        <f t="shared" si="0"/>
        <v>.</v>
      </c>
      <c r="F12" s="16"/>
      <c r="G12" s="6"/>
    </row>
    <row r="13" spans="1:10">
      <c r="A13" s="2" t="s">
        <v>60</v>
      </c>
      <c r="B13" s="2" t="s">
        <v>8</v>
      </c>
      <c r="C13" s="10">
        <f>1000*INDEX('Data - Total'!$C$2:$R$53,MATCH($B13,'Data - Total'!$B$2:$B$53,0),MATCH($G$1,'Data - Total'!$C$1:$R$1,0))/Population!$C11</f>
        <v>0</v>
      </c>
      <c r="D13" s="7">
        <f>INDEX('Data - Payroll'!$C$2:$T$53,MATCH($B13,'Data - Payroll'!$B$2:$B$53,0),MATCH($G$1,'Data - Payroll'!$C$1:$T$1,0))/Population!$C11</f>
        <v>0</v>
      </c>
      <c r="E13" s="40" t="str">
        <f t="shared" si="0"/>
        <v>.</v>
      </c>
      <c r="F13" s="16"/>
      <c r="G13" s="6"/>
    </row>
    <row r="14" spans="1:10">
      <c r="A14" s="2" t="s">
        <v>61</v>
      </c>
      <c r="B14" s="2" t="s">
        <v>9</v>
      </c>
      <c r="C14" s="10">
        <f>1000*INDEX('Data - Total'!$C$2:$R$53,MATCH($B14,'Data - Total'!$B$2:$B$53,0),MATCH($G$1,'Data - Total'!$C$1:$R$1,0))/Population!$C12</f>
        <v>-2.1337355530851387</v>
      </c>
      <c r="D14" s="7">
        <f>INDEX('Data - Payroll'!$C$2:$T$53,MATCH($B14,'Data - Payroll'!$B$2:$B$53,0),MATCH($G$1,'Data - Payroll'!$C$1:$T$1,0))/Population!$C12</f>
        <v>1.3240588848807329</v>
      </c>
      <c r="E14" s="40">
        <f t="shared" si="0"/>
        <v>-62.05356061890118</v>
      </c>
      <c r="F14" s="16"/>
      <c r="G14" s="6"/>
    </row>
    <row r="15" spans="1:10">
      <c r="A15" s="2" t="s">
        <v>62</v>
      </c>
      <c r="B15" s="2" t="s">
        <v>10</v>
      </c>
      <c r="C15" s="10">
        <f>1000*INDEX('Data - Total'!$C$2:$R$53,MATCH($B15,'Data - Total'!$B$2:$B$53,0),MATCH($G$1,'Data - Total'!$C$1:$R$1,0))/Population!$C13</f>
        <v>-6.612360116947273</v>
      </c>
      <c r="D15" s="7">
        <f>INDEX('Data - Payroll'!$C$2:$T$53,MATCH($B15,'Data - Payroll'!$B$2:$B$53,0),MATCH($G$1,'Data - Payroll'!$C$1:$T$1,0))/Population!$C13</f>
        <v>2.2295670934570015</v>
      </c>
      <c r="E15" s="40">
        <f t="shared" si="0"/>
        <v>-33.718174056229792</v>
      </c>
      <c r="F15" s="16"/>
      <c r="G15" s="6"/>
    </row>
    <row r="16" spans="1:10">
      <c r="A16" s="2" t="s">
        <v>63</v>
      </c>
      <c r="B16" s="2" t="s">
        <v>11</v>
      </c>
      <c r="C16" s="10">
        <f>1000*INDEX('Data - Total'!$C$2:$R$53,MATCH($B16,'Data - Total'!$B$2:$B$53,0),MATCH($G$1,'Data - Total'!$C$1:$R$1,0))/Population!$C14</f>
        <v>0</v>
      </c>
      <c r="D16" s="7">
        <f>INDEX('Data - Payroll'!$C$2:$T$53,MATCH($B16,'Data - Payroll'!$B$2:$B$53,0),MATCH($G$1,'Data - Payroll'!$C$1:$T$1,0))/Population!$C14</f>
        <v>0</v>
      </c>
      <c r="E16" s="40" t="str">
        <f t="shared" si="0"/>
        <v>.</v>
      </c>
      <c r="F16" s="16"/>
      <c r="G16" s="6"/>
    </row>
    <row r="17" spans="1:7">
      <c r="A17" s="2" t="s">
        <v>64</v>
      </c>
      <c r="B17" s="2" t="s">
        <v>12</v>
      </c>
      <c r="C17" s="10">
        <f>1000*INDEX('Data - Total'!$C$2:$R$53,MATCH($B17,'Data - Total'!$B$2:$B$53,0),MATCH($G$1,'Data - Total'!$C$1:$R$1,0))/Population!$C15</f>
        <v>1.5041458018663943E-2</v>
      </c>
      <c r="D17" s="7">
        <f>INDEX('Data - Payroll'!$C$2:$T$53,MATCH($B17,'Data - Payroll'!$B$2:$B$53,0),MATCH($G$1,'Data - Payroll'!$C$1:$T$1,0))/Population!$C15</f>
        <v>0</v>
      </c>
      <c r="E17" s="40">
        <f t="shared" si="0"/>
        <v>0</v>
      </c>
      <c r="F17" s="16"/>
      <c r="G17" s="6"/>
    </row>
    <row r="18" spans="1:7">
      <c r="A18" s="2" t="s">
        <v>65</v>
      </c>
      <c r="B18" s="2" t="s">
        <v>13</v>
      </c>
      <c r="C18" s="10">
        <f>1000*INDEX('Data - Total'!$C$2:$R$53,MATCH($B18,'Data - Total'!$B$2:$B$53,0),MATCH($G$1,'Data - Total'!$C$1:$R$1,0))/Population!$C16</f>
        <v>-0.26868600890042793</v>
      </c>
      <c r="D18" s="7">
        <f>INDEX('Data - Payroll'!$C$2:$T$53,MATCH($B18,'Data - Payroll'!$B$2:$B$53,0),MATCH($G$1,'Data - Payroll'!$C$1:$T$1,0))/Population!$C16</f>
        <v>0.43677672177124899</v>
      </c>
      <c r="E18" s="40">
        <f t="shared" si="0"/>
        <v>-162.56027753686038</v>
      </c>
      <c r="F18" s="16"/>
      <c r="G18" s="6"/>
    </row>
    <row r="19" spans="1:7">
      <c r="A19" s="2" t="s">
        <v>66</v>
      </c>
      <c r="B19" s="2" t="s">
        <v>14</v>
      </c>
      <c r="C19" s="10">
        <f>1000*INDEX('Data - Total'!$C$2:$R$53,MATCH($B19,'Data - Total'!$B$2:$B$53,0),MATCH($G$1,'Data - Total'!$C$1:$R$1,0))/Population!$C17</f>
        <v>23.687781753393278</v>
      </c>
      <c r="D19" s="7">
        <f>INDEX('Data - Payroll'!$C$2:$T$53,MATCH($B19,'Data - Payroll'!$B$2:$B$53,0),MATCH($G$1,'Data - Payroll'!$C$1:$T$1,0))/Population!$C17</f>
        <v>8.0882864009476219</v>
      </c>
      <c r="E19" s="40">
        <f t="shared" si="0"/>
        <v>34.145393963657966</v>
      </c>
      <c r="F19" s="16"/>
      <c r="G19" s="6"/>
    </row>
    <row r="20" spans="1:7">
      <c r="A20" s="2" t="s">
        <v>67</v>
      </c>
      <c r="B20" s="2" t="s">
        <v>15</v>
      </c>
      <c r="C20" s="10">
        <f>1000*INDEX('Data - Total'!$C$2:$R$53,MATCH($B20,'Data - Total'!$B$2:$B$53,0),MATCH($G$1,'Data - Total'!$C$1:$R$1,0))/Population!$C18</f>
        <v>-0.47790346675076034</v>
      </c>
      <c r="D20" s="7">
        <f>INDEX('Data - Payroll'!$C$2:$T$53,MATCH($B20,'Data - Payroll'!$B$2:$B$53,0),MATCH($G$1,'Data - Payroll'!$C$1:$T$1,0))/Population!$C18</f>
        <v>1.538856965443028</v>
      </c>
      <c r="E20" s="40">
        <f t="shared" si="0"/>
        <v>-322.00163265306128</v>
      </c>
      <c r="F20" s="16"/>
      <c r="G20" s="6"/>
    </row>
    <row r="21" spans="1:7">
      <c r="A21" s="2" t="s">
        <v>68</v>
      </c>
      <c r="B21" s="2" t="s">
        <v>16</v>
      </c>
      <c r="C21" s="10">
        <f>1000*INDEX('Data - Total'!$C$2:$R$53,MATCH($B21,'Data - Total'!$B$2:$B$53,0),MATCH($G$1,'Data - Total'!$C$1:$R$1,0))/Population!$C19</f>
        <v>-3.2117495493709907</v>
      </c>
      <c r="D21" s="7">
        <f>INDEX('Data - Payroll'!$C$2:$T$53,MATCH($B21,'Data - Payroll'!$B$2:$B$53,0),MATCH($G$1,'Data - Payroll'!$C$1:$T$1,0))/Population!$C19</f>
        <v>0.87465479496293441</v>
      </c>
      <c r="E21" s="40">
        <f t="shared" si="0"/>
        <v>-27.232970115438558</v>
      </c>
      <c r="F21" s="16"/>
      <c r="G21" s="6"/>
    </row>
    <row r="22" spans="1:7">
      <c r="A22" s="2" t="s">
        <v>69</v>
      </c>
      <c r="B22" s="2" t="s">
        <v>17</v>
      </c>
      <c r="C22" s="10">
        <f>1000*INDEX('Data - Total'!$C$2:$R$53,MATCH($B22,'Data - Total'!$B$2:$B$53,0),MATCH($G$1,'Data - Total'!$C$1:$R$1,0))/Population!$C20</f>
        <v>-9.2846640728282299</v>
      </c>
      <c r="D22" s="7">
        <f>INDEX('Data - Payroll'!$C$2:$T$53,MATCH($B22,'Data - Payroll'!$B$2:$B$53,0),MATCH($G$1,'Data - Payroll'!$C$1:$T$1,0))/Population!$C20</f>
        <v>1.2161228617087168</v>
      </c>
      <c r="E22" s="40">
        <f t="shared" si="0"/>
        <v>-13.098189144696432</v>
      </c>
      <c r="F22" s="16"/>
      <c r="G22" s="6"/>
    </row>
    <row r="23" spans="1:7">
      <c r="A23" s="2" t="s">
        <v>70</v>
      </c>
      <c r="B23" s="2" t="s">
        <v>18</v>
      </c>
      <c r="C23" s="10">
        <f>1000*INDEX('Data - Total'!$C$2:$R$53,MATCH($B23,'Data - Total'!$B$2:$B$53,0),MATCH($G$1,'Data - Total'!$C$1:$R$1,0))/Population!$C21</f>
        <v>-6.8170999299852504</v>
      </c>
      <c r="D23" s="7">
        <f>INDEX('Data - Payroll'!$C$2:$T$53,MATCH($B23,'Data - Payroll'!$B$2:$B$53,0),MATCH($G$1,'Data - Payroll'!$C$1:$T$1,0))/Population!$C21</f>
        <v>2.6425078136808473</v>
      </c>
      <c r="E23" s="40">
        <f t="shared" si="0"/>
        <v>-38.762932050587743</v>
      </c>
      <c r="F23" s="16"/>
      <c r="G23" s="6"/>
    </row>
    <row r="24" spans="1:7">
      <c r="A24" s="2" t="s">
        <v>71</v>
      </c>
      <c r="B24" s="2" t="s">
        <v>19</v>
      </c>
      <c r="C24" s="10">
        <f>1000*INDEX('Data - Total'!$C$2:$R$53,MATCH($B24,'Data - Total'!$B$2:$B$53,0),MATCH($G$1,'Data - Total'!$C$1:$R$1,0))/Population!$C22</f>
        <v>0</v>
      </c>
      <c r="D24" s="7">
        <f>INDEX('Data - Payroll'!$C$2:$T$53,MATCH($B24,'Data - Payroll'!$B$2:$B$53,0),MATCH($G$1,'Data - Payroll'!$C$1:$T$1,0))/Population!$C22</f>
        <v>0</v>
      </c>
      <c r="E24" s="40" t="str">
        <f t="shared" si="0"/>
        <v>.</v>
      </c>
      <c r="F24" s="16"/>
      <c r="G24" s="6"/>
    </row>
    <row r="25" spans="1:7">
      <c r="A25" s="2" t="s">
        <v>72</v>
      </c>
      <c r="B25" s="2" t="s">
        <v>20</v>
      </c>
      <c r="C25" s="10">
        <f>1000*INDEX('Data - Total'!$C$2:$R$53,MATCH($B25,'Data - Total'!$B$2:$B$53,0),MATCH($G$1,'Data - Total'!$C$1:$R$1,0))/Population!$C23</f>
        <v>0</v>
      </c>
      <c r="D25" s="7">
        <f>INDEX('Data - Payroll'!$C$2:$T$53,MATCH($B25,'Data - Payroll'!$B$2:$B$53,0),MATCH($G$1,'Data - Payroll'!$C$1:$T$1,0))/Population!$C23</f>
        <v>0</v>
      </c>
      <c r="E25" s="40" t="str">
        <f t="shared" si="0"/>
        <v>.</v>
      </c>
      <c r="F25" s="16"/>
      <c r="G25" s="6"/>
    </row>
    <row r="26" spans="1:7">
      <c r="A26" s="2" t="s">
        <v>73</v>
      </c>
      <c r="B26" s="2" t="s">
        <v>21</v>
      </c>
      <c r="C26" s="10">
        <f>1000*INDEX('Data - Total'!$C$2:$R$53,MATCH($B26,'Data - Total'!$B$2:$B$53,0),MATCH($G$1,'Data - Total'!$C$1:$R$1,0))/Population!$C24</f>
        <v>-0.40686141425808864</v>
      </c>
      <c r="D26" s="7">
        <f>INDEX('Data - Payroll'!$C$2:$T$53,MATCH($B26,'Data - Payroll'!$B$2:$B$53,0),MATCH($G$1,'Data - Payroll'!$C$1:$T$1,0))/Population!$C24</f>
        <v>1.3269950294696573</v>
      </c>
      <c r="E26" s="40">
        <f t="shared" si="0"/>
        <v>-326.15406203840473</v>
      </c>
      <c r="F26" s="16"/>
      <c r="G26" s="6"/>
    </row>
    <row r="27" spans="1:7">
      <c r="A27" s="2" t="s">
        <v>74</v>
      </c>
      <c r="B27" s="2" t="s">
        <v>22</v>
      </c>
      <c r="C27" s="10">
        <f>1000*INDEX('Data - Total'!$C$2:$R$53,MATCH($B27,'Data - Total'!$B$2:$B$53,0),MATCH($G$1,'Data - Total'!$C$1:$R$1,0))/Population!$C25</f>
        <v>0</v>
      </c>
      <c r="D27" s="7">
        <f>INDEX('Data - Payroll'!$C$2:$T$53,MATCH($B27,'Data - Payroll'!$B$2:$B$53,0),MATCH($G$1,'Data - Payroll'!$C$1:$T$1,0))/Population!$C25</f>
        <v>0</v>
      </c>
      <c r="E27" s="40" t="str">
        <f t="shared" si="0"/>
        <v>.</v>
      </c>
      <c r="F27" s="16"/>
      <c r="G27" s="6"/>
    </row>
    <row r="28" spans="1:7">
      <c r="A28" s="2" t="s">
        <v>75</v>
      </c>
      <c r="B28" s="2" t="s">
        <v>23</v>
      </c>
      <c r="C28" s="10">
        <f>1000*INDEX('Data - Total'!$C$2:$R$53,MATCH($B28,'Data - Total'!$B$2:$B$53,0),MATCH($G$1,'Data - Total'!$C$1:$R$1,0))/Population!$C26</f>
        <v>-2.2688856199523659</v>
      </c>
      <c r="D28" s="7">
        <f>INDEX('Data - Payroll'!$C$2:$T$53,MATCH($B28,'Data - Payroll'!$B$2:$B$53,0),MATCH($G$1,'Data - Payroll'!$C$1:$T$1,0))/Population!$C26</f>
        <v>1.4812128353357377</v>
      </c>
      <c r="E28" s="40">
        <f t="shared" si="0"/>
        <v>-65.283715596330282</v>
      </c>
      <c r="F28" s="16"/>
      <c r="G28" s="6"/>
    </row>
    <row r="29" spans="1:7">
      <c r="A29" s="2" t="s">
        <v>76</v>
      </c>
      <c r="B29" s="2" t="s">
        <v>24</v>
      </c>
      <c r="C29" s="10">
        <f>1000*INDEX('Data - Total'!$C$2:$R$53,MATCH($B29,'Data - Total'!$B$2:$B$53,0),MATCH($G$1,'Data - Total'!$C$1:$R$1,0))/Population!$C27</f>
        <v>-5.8125263509343341</v>
      </c>
      <c r="D29" s="7">
        <f>INDEX('Data - Payroll'!$C$2:$T$53,MATCH($B29,'Data - Payroll'!$B$2:$B$53,0),MATCH($G$1,'Data - Payroll'!$C$1:$T$1,0))/Population!$C27</f>
        <v>2.4642673795609511</v>
      </c>
      <c r="E29" s="40">
        <f t="shared" si="0"/>
        <v>-42.395805726796105</v>
      </c>
      <c r="F29" s="16"/>
      <c r="G29" s="6"/>
    </row>
    <row r="30" spans="1:7">
      <c r="A30" s="2" t="s">
        <v>77</v>
      </c>
      <c r="B30" s="2" t="s">
        <v>25</v>
      </c>
      <c r="C30" s="10">
        <f>1000*INDEX('Data - Total'!$C$2:$R$53,MATCH($B30,'Data - Total'!$B$2:$B$53,0),MATCH($G$1,'Data - Total'!$C$1:$R$1,0))/Population!$C28</f>
        <v>0.35550209193562921</v>
      </c>
      <c r="D30" s="7">
        <f>INDEX('Data - Payroll'!$C$2:$T$53,MATCH($B30,'Data - Payroll'!$B$2:$B$53,0),MATCH($G$1,'Data - Payroll'!$C$1:$T$1,0))/Population!$C28</f>
        <v>1.4009013023624957</v>
      </c>
      <c r="E30" s="40">
        <f t="shared" si="0"/>
        <v>394.06274509803927</v>
      </c>
      <c r="F30" s="16"/>
      <c r="G30" s="6"/>
    </row>
    <row r="31" spans="1:7">
      <c r="A31" s="2" t="s">
        <v>78</v>
      </c>
      <c r="B31" s="2" t="s">
        <v>26</v>
      </c>
      <c r="C31" s="10">
        <f>1000*INDEX('Data - Total'!$C$2:$R$53,MATCH($B31,'Data - Total'!$B$2:$B$53,0),MATCH($G$1,'Data - Total'!$C$1:$R$1,0))/Population!$C29</f>
        <v>0</v>
      </c>
      <c r="D31" s="7">
        <f>INDEX('Data - Payroll'!$C$2:$T$53,MATCH($B31,'Data - Payroll'!$B$2:$B$53,0),MATCH($G$1,'Data - Payroll'!$C$1:$T$1,0))/Population!$C29</f>
        <v>0</v>
      </c>
      <c r="E31" s="40" t="str">
        <f t="shared" si="0"/>
        <v>.</v>
      </c>
      <c r="F31" s="16"/>
      <c r="G31" s="6"/>
    </row>
    <row r="32" spans="1:7">
      <c r="A32" s="2" t="s">
        <v>79</v>
      </c>
      <c r="B32" s="2" t="s">
        <v>27</v>
      </c>
      <c r="C32" s="10">
        <f>1000*INDEX('Data - Total'!$C$2:$R$53,MATCH($B32,'Data - Total'!$B$2:$B$53,0),MATCH($G$1,'Data - Total'!$C$1:$R$1,0))/Population!$C30</f>
        <v>9.7036519253435891</v>
      </c>
      <c r="D32" s="7">
        <f>INDEX('Data - Payroll'!$C$2:$T$53,MATCH($B32,'Data - Payroll'!$B$2:$B$53,0),MATCH($G$1,'Data - Payroll'!$C$1:$T$1,0))/Population!$C30</f>
        <v>17.223874918013436</v>
      </c>
      <c r="E32" s="40">
        <f t="shared" si="0"/>
        <v>177.4988947514579</v>
      </c>
      <c r="F32" s="16"/>
      <c r="G32" s="6"/>
    </row>
    <row r="33" spans="1:7">
      <c r="A33" s="2" t="s">
        <v>80</v>
      </c>
      <c r="B33" s="2" t="s">
        <v>28</v>
      </c>
      <c r="C33" s="10">
        <f>1000*INDEX('Data - Total'!$C$2:$R$53,MATCH($B33,'Data - Total'!$B$2:$B$53,0),MATCH($G$1,'Data - Total'!$C$1:$R$1,0))/Population!$C31</f>
        <v>0</v>
      </c>
      <c r="D33" s="7">
        <f>INDEX('Data - Payroll'!$C$2:$T$53,MATCH($B33,'Data - Payroll'!$B$2:$B$53,0),MATCH($G$1,'Data - Payroll'!$C$1:$T$1,0))/Population!$C31</f>
        <v>0</v>
      </c>
      <c r="E33" s="40" t="str">
        <f t="shared" si="0"/>
        <v>.</v>
      </c>
      <c r="F33" s="16"/>
      <c r="G33" s="6"/>
    </row>
    <row r="34" spans="1:7">
      <c r="A34" s="2" t="s">
        <v>81</v>
      </c>
      <c r="B34" s="2" t="s">
        <v>29</v>
      </c>
      <c r="C34" s="10">
        <f>1000*INDEX('Data - Total'!$C$2:$R$53,MATCH($B34,'Data - Total'!$B$2:$B$53,0),MATCH($G$1,'Data - Total'!$C$1:$R$1,0))/Population!$C32</f>
        <v>0</v>
      </c>
      <c r="D34" s="7">
        <f>INDEX('Data - Payroll'!$C$2:$T$53,MATCH($B34,'Data - Payroll'!$B$2:$B$53,0),MATCH($G$1,'Data - Payroll'!$C$1:$T$1,0))/Population!$C32</f>
        <v>0</v>
      </c>
      <c r="E34" s="40" t="str">
        <f t="shared" si="0"/>
        <v>.</v>
      </c>
      <c r="F34" s="16"/>
      <c r="G34" s="6"/>
    </row>
    <row r="35" spans="1:7">
      <c r="A35" s="2" t="s">
        <v>82</v>
      </c>
      <c r="B35" s="2" t="s">
        <v>30</v>
      </c>
      <c r="C35" s="10">
        <f>1000*INDEX('Data - Total'!$C$2:$R$53,MATCH($B35,'Data - Total'!$B$2:$B$53,0),MATCH($G$1,'Data - Total'!$C$1:$R$1,0))/Population!$C33</f>
        <v>0</v>
      </c>
      <c r="D35" s="7">
        <f>INDEX('Data - Payroll'!$C$2:$T$53,MATCH($B35,'Data - Payroll'!$B$2:$B$53,0),MATCH($G$1,'Data - Payroll'!$C$1:$T$1,0))/Population!$C33</f>
        <v>0</v>
      </c>
      <c r="E35" s="40" t="str">
        <f t="shared" si="0"/>
        <v>.</v>
      </c>
      <c r="F35" s="16"/>
      <c r="G35" s="6"/>
    </row>
    <row r="36" spans="1:7">
      <c r="A36" s="2" t="s">
        <v>83</v>
      </c>
      <c r="B36" s="2" t="s">
        <v>31</v>
      </c>
      <c r="C36" s="10">
        <f>1000*INDEX('Data - Total'!$C$2:$R$53,MATCH($B36,'Data - Total'!$B$2:$B$53,0),MATCH($G$1,'Data - Total'!$C$1:$R$1,0))/Population!$C34</f>
        <v>-3.8698182955529949</v>
      </c>
      <c r="D36" s="7">
        <f>INDEX('Data - Payroll'!$C$2:$T$53,MATCH($B36,'Data - Payroll'!$B$2:$B$53,0),MATCH($G$1,'Data - Payroll'!$C$1:$T$1,0))/Population!$C34</f>
        <v>2.2253944892866429</v>
      </c>
      <c r="E36" s="40">
        <f t="shared" si="0"/>
        <v>-57.50643361844552</v>
      </c>
      <c r="F36" s="16"/>
      <c r="G36" s="6"/>
    </row>
    <row r="37" spans="1:7">
      <c r="A37" s="2" t="s">
        <v>84</v>
      </c>
      <c r="B37" s="2" t="s">
        <v>32</v>
      </c>
      <c r="C37" s="10">
        <f>1000*INDEX('Data - Total'!$C$2:$R$53,MATCH($B37,'Data - Total'!$B$2:$B$53,0),MATCH($G$1,'Data - Total'!$C$1:$R$1,0))/Population!$C35</f>
        <v>0.25710021961387536</v>
      </c>
      <c r="D37" s="7">
        <f>INDEX('Data - Payroll'!$C$2:$T$53,MATCH($B37,'Data - Payroll'!$B$2:$B$53,0),MATCH($G$1,'Data - Payroll'!$C$1:$T$1,0))/Population!$C35</f>
        <v>4.2935175655399005E-2</v>
      </c>
      <c r="E37" s="40">
        <f t="shared" si="0"/>
        <v>16.699781789327513</v>
      </c>
      <c r="F37" s="16"/>
      <c r="G37" s="6"/>
    </row>
    <row r="38" spans="1:7">
      <c r="A38" s="2" t="s">
        <v>85</v>
      </c>
      <c r="B38" s="2" t="s">
        <v>33</v>
      </c>
      <c r="C38" s="10">
        <f>1000*INDEX('Data - Total'!$C$2:$R$53,MATCH($B38,'Data - Total'!$B$2:$B$53,0),MATCH($G$1,'Data - Total'!$C$1:$R$1,0))/Population!$C36</f>
        <v>-1.472890173048695</v>
      </c>
      <c r="D38" s="7">
        <f>INDEX('Data - Payroll'!$C$2:$T$53,MATCH($B38,'Data - Payroll'!$B$2:$B$53,0),MATCH($G$1,'Data - Payroll'!$C$1:$T$1,0))/Population!$C36</f>
        <v>0.69170689382973094</v>
      </c>
      <c r="E38" s="40">
        <f t="shared" si="0"/>
        <v>-46.962557459256168</v>
      </c>
      <c r="F38" s="16"/>
      <c r="G38" s="6"/>
    </row>
    <row r="39" spans="1:7">
      <c r="A39" s="2" t="s">
        <v>86</v>
      </c>
      <c r="B39" s="2" t="s">
        <v>34</v>
      </c>
      <c r="C39" s="10">
        <f>1000*INDEX('Data - Total'!$C$2:$R$53,MATCH($B39,'Data - Total'!$B$2:$B$53,0),MATCH($G$1,'Data - Total'!$C$1:$R$1,0))/Population!$C37</f>
        <v>-4.2753008742990289E-2</v>
      </c>
      <c r="D39" s="7">
        <f>INDEX('Data - Payroll'!$C$2:$T$53,MATCH($B39,'Data - Payroll'!$B$2:$B$53,0),MATCH($G$1,'Data - Payroll'!$C$1:$T$1,0))/Population!$C37</f>
        <v>0</v>
      </c>
      <c r="E39" s="40">
        <f t="shared" si="0"/>
        <v>0</v>
      </c>
      <c r="F39" s="16"/>
      <c r="G39" s="6"/>
    </row>
    <row r="40" spans="1:7">
      <c r="A40" s="2" t="s">
        <v>87</v>
      </c>
      <c r="B40" s="2" t="s">
        <v>35</v>
      </c>
      <c r="C40" s="10">
        <f>1000*INDEX('Data - Total'!$C$2:$R$53,MATCH($B40,'Data - Total'!$B$2:$B$53,0),MATCH($G$1,'Data - Total'!$C$1:$R$1,0))/Population!$C38</f>
        <v>-0.29010723925345738</v>
      </c>
      <c r="D40" s="7">
        <f>INDEX('Data - Payroll'!$C$2:$T$53,MATCH($B40,'Data - Payroll'!$B$2:$B$53,0),MATCH($G$1,'Data - Payroll'!$C$1:$T$1,0))/Population!$C38</f>
        <v>0.19262497358431174</v>
      </c>
      <c r="E40" s="40">
        <f t="shared" si="0"/>
        <v>-66.397851387645474</v>
      </c>
      <c r="F40" s="16"/>
      <c r="G40" s="6"/>
    </row>
    <row r="41" spans="1:7">
      <c r="A41" s="2" t="s">
        <v>88</v>
      </c>
      <c r="B41" s="2" t="s">
        <v>36</v>
      </c>
      <c r="C41" s="10">
        <f>1000*INDEX('Data - Total'!$C$2:$R$53,MATCH($B41,'Data - Total'!$B$2:$B$53,0),MATCH($G$1,'Data - Total'!$C$1:$R$1,0))/Population!$C39</f>
        <v>-0.88628444045533483</v>
      </c>
      <c r="D41" s="7">
        <f>INDEX('Data - Payroll'!$C$2:$T$53,MATCH($B41,'Data - Payroll'!$B$2:$B$53,0),MATCH($G$1,'Data - Payroll'!$C$1:$T$1,0))/Population!$C39</f>
        <v>0.49917593623782081</v>
      </c>
      <c r="E41" s="40">
        <f t="shared" si="0"/>
        <v>-56.322317469701453</v>
      </c>
      <c r="F41" s="16"/>
      <c r="G41" s="6"/>
    </row>
    <row r="42" spans="1:7">
      <c r="A42" s="2" t="s">
        <v>89</v>
      </c>
      <c r="B42" s="2" t="s">
        <v>37</v>
      </c>
      <c r="C42" s="10">
        <f>1000*INDEX('Data - Total'!$C$2:$R$53,MATCH($B42,'Data - Total'!$B$2:$B$53,0),MATCH($G$1,'Data - Total'!$C$1:$R$1,0))/Population!$C40</f>
        <v>6.1559233833775708E-3</v>
      </c>
      <c r="D42" s="7">
        <f>INDEX('Data - Payroll'!$C$2:$T$53,MATCH($B42,'Data - Payroll'!$B$2:$B$53,0),MATCH($G$1,'Data - Payroll'!$C$1:$T$1,0))/Population!$C40</f>
        <v>0</v>
      </c>
      <c r="E42" s="40">
        <f t="shared" si="0"/>
        <v>0</v>
      </c>
      <c r="F42" s="16"/>
      <c r="G42" s="6"/>
    </row>
    <row r="43" spans="1:7">
      <c r="A43" s="2" t="s">
        <v>90</v>
      </c>
      <c r="B43" s="2" t="s">
        <v>38</v>
      </c>
      <c r="C43" s="10">
        <f>1000*INDEX('Data - Total'!$C$2:$R$53,MATCH($B43,'Data - Total'!$B$2:$B$53,0),MATCH($G$1,'Data - Total'!$C$1:$R$1,0))/Population!$C41</f>
        <v>-6.8321618024308925</v>
      </c>
      <c r="D43" s="7">
        <f>INDEX('Data - Payroll'!$C$2:$T$53,MATCH($B43,'Data - Payroll'!$B$2:$B$53,0),MATCH($G$1,'Data - Payroll'!$C$1:$T$1,0))/Population!$C41</f>
        <v>7.8605411117253086</v>
      </c>
      <c r="E43" s="40">
        <f t="shared" si="0"/>
        <v>-115.0520338808211</v>
      </c>
      <c r="F43" s="16"/>
      <c r="G43" s="6"/>
    </row>
    <row r="44" spans="1:7">
      <c r="A44" s="2" t="s">
        <v>91</v>
      </c>
      <c r="B44" s="2" t="s">
        <v>39</v>
      </c>
      <c r="C44" s="10">
        <f>1000*INDEX('Data - Total'!$C$2:$R$53,MATCH($B44,'Data - Total'!$B$2:$B$53,0),MATCH($G$1,'Data - Total'!$C$1:$R$1,0))/Population!$C42</f>
        <v>0</v>
      </c>
      <c r="D44" s="7">
        <f>INDEX('Data - Payroll'!$C$2:$T$53,MATCH($B44,'Data - Payroll'!$B$2:$B$53,0),MATCH($G$1,'Data - Payroll'!$C$1:$T$1,0))/Population!$C42</f>
        <v>0</v>
      </c>
      <c r="E44" s="40" t="str">
        <f t="shared" si="0"/>
        <v>.</v>
      </c>
      <c r="F44" s="16"/>
      <c r="G44" s="6"/>
    </row>
    <row r="45" spans="1:7">
      <c r="A45" s="2" t="s">
        <v>92</v>
      </c>
      <c r="B45" s="2" t="s">
        <v>40</v>
      </c>
      <c r="C45" s="10">
        <f>1000*INDEX('Data - Total'!$C$2:$R$53,MATCH($B45,'Data - Total'!$B$2:$B$53,0),MATCH($G$1,'Data - Total'!$C$1:$R$1,0))/Population!$C43</f>
        <v>-0.984622733859016</v>
      </c>
      <c r="D45" s="7">
        <f>INDEX('Data - Payroll'!$C$2:$T$53,MATCH($B45,'Data - Payroll'!$B$2:$B$53,0),MATCH($G$1,'Data - Payroll'!$C$1:$T$1,0))/Population!$C43</f>
        <v>3.8171091857678183</v>
      </c>
      <c r="E45" s="40">
        <f t="shared" si="0"/>
        <v>-387.67225806451614</v>
      </c>
      <c r="F45" s="16"/>
      <c r="G45" s="6"/>
    </row>
    <row r="46" spans="1:7">
      <c r="A46" s="2" t="s">
        <v>93</v>
      </c>
      <c r="B46" s="2" t="s">
        <v>41</v>
      </c>
      <c r="C46" s="10">
        <f>1000*INDEX('Data - Total'!$C$2:$R$53,MATCH($B46,'Data - Total'!$B$2:$B$53,0),MATCH($G$1,'Data - Total'!$C$1:$R$1,0))/Population!$C44</f>
        <v>-2.9586436973339851</v>
      </c>
      <c r="D46" s="7">
        <f>INDEX('Data - Payroll'!$C$2:$T$53,MATCH($B46,'Data - Payroll'!$B$2:$B$53,0),MATCH($G$1,'Data - Payroll'!$C$1:$T$1,0))/Population!$C44</f>
        <v>1.1726151102930602</v>
      </c>
      <c r="E46" s="40">
        <f t="shared" si="0"/>
        <v>-39.633535844471446</v>
      </c>
      <c r="F46" s="16"/>
      <c r="G46" s="6"/>
    </row>
    <row r="47" spans="1:7">
      <c r="A47" s="2" t="s">
        <v>94</v>
      </c>
      <c r="B47" s="2" t="s">
        <v>42</v>
      </c>
      <c r="C47" s="10">
        <f>1000*INDEX('Data - Total'!$C$2:$R$53,MATCH($B47,'Data - Total'!$B$2:$B$53,0),MATCH($G$1,'Data - Total'!$C$1:$R$1,0))/Population!$C45</f>
        <v>-47.396841325962093</v>
      </c>
      <c r="D47" s="7">
        <f>INDEX('Data - Payroll'!$C$2:$T$53,MATCH($B47,'Data - Payroll'!$B$2:$B$53,0),MATCH($G$1,'Data - Payroll'!$C$1:$T$1,0))/Population!$C45</f>
        <v>16.44656126392816</v>
      </c>
      <c r="E47" s="40">
        <f t="shared" si="0"/>
        <v>-34.699698975339501</v>
      </c>
      <c r="F47" s="16"/>
      <c r="G47" s="6"/>
    </row>
    <row r="48" spans="1:7">
      <c r="A48" s="2" t="s">
        <v>95</v>
      </c>
      <c r="B48" s="2" t="s">
        <v>43</v>
      </c>
      <c r="C48" s="10">
        <f>1000*INDEX('Data - Total'!$C$2:$R$53,MATCH($B48,'Data - Total'!$B$2:$B$53,0),MATCH($G$1,'Data - Total'!$C$1:$R$1,0))/Population!$C46</f>
        <v>7.0058650848828918</v>
      </c>
      <c r="D48" s="7">
        <f>INDEX('Data - Payroll'!$C$2:$T$53,MATCH($B48,'Data - Payroll'!$B$2:$B$53,0),MATCH($G$1,'Data - Payroll'!$C$1:$T$1,0))/Population!$C46</f>
        <v>3.1996608317287119</v>
      </c>
      <c r="E48" s="40">
        <f t="shared" si="0"/>
        <v>45.671173980110929</v>
      </c>
      <c r="F48" s="16"/>
      <c r="G48" s="6"/>
    </row>
    <row r="49" spans="1:7">
      <c r="A49" s="2" t="s">
        <v>97</v>
      </c>
      <c r="B49" s="2" t="s">
        <v>45</v>
      </c>
      <c r="C49" s="10">
        <f>1000*INDEX('Data - Total'!$C$2:$R$53,MATCH($B49,'Data - Total'!$B$2:$B$53,0),MATCH($G$1,'Data - Total'!$C$1:$R$1,0))/Population!$C47</f>
        <v>-1.2650628994036832</v>
      </c>
      <c r="D49" s="7">
        <f>INDEX('Data - Payroll'!$C$2:$T$53,MATCH($B49,'Data - Payroll'!$B$2:$B$53,0),MATCH($G$1,'Data - Payroll'!$C$1:$T$1,0))/Population!$C47</f>
        <v>0.11023278978591297</v>
      </c>
      <c r="E49" s="40">
        <f t="shared" si="0"/>
        <v>-8.7136212624584726</v>
      </c>
      <c r="F49" s="16"/>
      <c r="G49" s="6"/>
    </row>
    <row r="50" spans="1:7">
      <c r="A50" s="2" t="s">
        <v>98</v>
      </c>
      <c r="B50" s="2" t="s">
        <v>46</v>
      </c>
      <c r="C50" s="10">
        <f>1000*INDEX('Data - Total'!$C$2:$R$53,MATCH($B50,'Data - Total'!$B$2:$B$53,0),MATCH($G$1,'Data - Total'!$C$1:$R$1,0))/Population!$C48</f>
        <v>0</v>
      </c>
      <c r="D50" s="7">
        <f>INDEX('Data - Payroll'!$C$2:$T$53,MATCH($B50,'Data - Payroll'!$B$2:$B$53,0),MATCH($G$1,'Data - Payroll'!$C$1:$T$1,0))/Population!$C48</f>
        <v>0</v>
      </c>
      <c r="E50" s="40" t="str">
        <f t="shared" si="0"/>
        <v>.</v>
      </c>
      <c r="F50" s="16"/>
      <c r="G50" s="6"/>
    </row>
    <row r="51" spans="1:7">
      <c r="A51" s="2" t="s">
        <v>99</v>
      </c>
      <c r="B51" s="2" t="s">
        <v>47</v>
      </c>
      <c r="C51" s="10">
        <f>1000*INDEX('Data - Total'!$C$2:$R$53,MATCH($B51,'Data - Total'!$B$2:$B$53,0),MATCH($G$1,'Data - Total'!$C$1:$R$1,0))/Population!$C49</f>
        <v>-1.1169936077990368</v>
      </c>
      <c r="D51" s="7">
        <f>INDEX('Data - Payroll'!$C$2:$T$53,MATCH($B51,'Data - Payroll'!$B$2:$B$53,0),MATCH($G$1,'Data - Payroll'!$C$1:$T$1,0))/Population!$C49</f>
        <v>1.5832564220419747</v>
      </c>
      <c r="E51" s="40">
        <f t="shared" si="0"/>
        <v>-141.74265734265737</v>
      </c>
      <c r="F51" s="6"/>
      <c r="G51" s="6"/>
    </row>
    <row r="52" spans="1:7">
      <c r="A52" s="2" t="s">
        <v>100</v>
      </c>
      <c r="B52" s="2" t="s">
        <v>48</v>
      </c>
      <c r="C52" s="10">
        <f>1000*INDEX('Data - Total'!$C$2:$R$53,MATCH($B52,'Data - Total'!$B$2:$B$53,0),MATCH($G$1,'Data - Total'!$C$1:$R$1,0))/Population!$C50</f>
        <v>-0.10382341319470878</v>
      </c>
      <c r="D52" s="7">
        <f>INDEX('Data - Payroll'!$C$2:$T$53,MATCH($B52,'Data - Payroll'!$B$2:$B$53,0),MATCH($G$1,'Data - Payroll'!$C$1:$T$1,0))/Population!$C50</f>
        <v>0.19047884199193049</v>
      </c>
      <c r="E52" s="40">
        <f t="shared" si="0"/>
        <v>-183.46424581005587</v>
      </c>
      <c r="F52" s="6"/>
      <c r="G52" s="6"/>
    </row>
    <row r="53" spans="1:7">
      <c r="A53" s="2" t="s">
        <v>101</v>
      </c>
      <c r="B53" s="2" t="s">
        <v>49</v>
      </c>
      <c r="C53" s="10">
        <f>1000*INDEX('Data - Total'!$C$2:$R$53,MATCH($B53,'Data - Total'!$B$2:$B$53,0),MATCH($G$1,'Data - Total'!$C$1:$R$1,0))/Population!$C51</f>
        <v>-9.1579383433720504E-3</v>
      </c>
      <c r="D53" s="7">
        <f>INDEX('Data - Payroll'!$C$2:$T$53,MATCH($B53,'Data - Payroll'!$B$2:$B$53,0),MATCH($G$1,'Data - Payroll'!$C$1:$T$1,0))/Population!$C51</f>
        <v>0</v>
      </c>
      <c r="E53" s="40">
        <f t="shared" si="0"/>
        <v>0</v>
      </c>
      <c r="F53" s="6"/>
      <c r="G53" s="6"/>
    </row>
    <row r="54" spans="1:7">
      <c r="A54" s="2" t="s">
        <v>102</v>
      </c>
      <c r="B54" s="2" t="s">
        <v>50</v>
      </c>
      <c r="C54" s="10">
        <f>1000*INDEX('Data - Total'!$C$2:$R$53,MATCH($B54,'Data - Total'!$B$2:$B$53,0),MATCH($G$1,'Data - Total'!$C$1:$R$1,0))/Population!$C52</f>
        <v>2.6201385948511134E-3</v>
      </c>
      <c r="D54" s="7">
        <f>INDEX('Data - Payroll'!$C$2:$T$53,MATCH($B54,'Data - Payroll'!$B$2:$B$53,0),MATCH($G$1,'Data - Payroll'!$C$1:$T$1,0))/Population!$C52</f>
        <v>0</v>
      </c>
      <c r="E54" s="40">
        <f t="shared" si="0"/>
        <v>0</v>
      </c>
      <c r="F54" s="6"/>
      <c r="G54" s="6"/>
    </row>
    <row r="55" spans="1:7">
      <c r="A55" s="3" t="s">
        <v>103</v>
      </c>
      <c r="B55" s="3" t="s">
        <v>51</v>
      </c>
      <c r="C55" s="11">
        <f>1000*INDEX('Data - Total'!$C$2:$R$53,MATCH($B55,'Data - Total'!$B$2:$B$53,0),MATCH($G$1,'Data - Total'!$C$1:$R$1,0))/Population!$C53</f>
        <v>0</v>
      </c>
      <c r="D55" s="8">
        <f>INDEX('Data - Payroll'!$C$2:$T$53,MATCH($B55,'Data - Payroll'!$B$2:$B$53,0),MATCH($G$1,'Data - Payroll'!$C$1:$T$1,0))/Population!$C53</f>
        <v>0</v>
      </c>
      <c r="E55" s="40" t="str">
        <f t="shared" si="0"/>
        <v>.</v>
      </c>
      <c r="F55" s="6"/>
      <c r="G55" s="6"/>
    </row>
    <row r="56" spans="1:7" ht="15" customHeight="1">
      <c r="A56" s="37" t="s">
        <v>168</v>
      </c>
      <c r="B56" s="29"/>
      <c r="C56" s="29"/>
      <c r="D56" s="29"/>
      <c r="E56" s="30"/>
    </row>
    <row r="57" spans="1:7">
      <c r="A57" s="31"/>
      <c r="B57" s="32"/>
      <c r="C57" s="32"/>
      <c r="D57" s="32"/>
      <c r="E57" s="33"/>
    </row>
    <row r="58" spans="1:7">
      <c r="A58" s="31"/>
      <c r="B58" s="32"/>
      <c r="C58" s="32"/>
      <c r="D58" s="32"/>
      <c r="E58" s="33"/>
    </row>
    <row r="59" spans="1:7">
      <c r="A59" s="31"/>
      <c r="B59" s="32"/>
      <c r="C59" s="32"/>
      <c r="D59" s="32"/>
      <c r="E59" s="33"/>
    </row>
    <row r="60" spans="1:7">
      <c r="A60" s="31"/>
      <c r="B60" s="32"/>
      <c r="C60" s="32"/>
      <c r="D60" s="32"/>
      <c r="E60" s="33"/>
    </row>
    <row r="61" spans="1:7">
      <c r="A61" s="31"/>
      <c r="B61" s="32"/>
      <c r="C61" s="32"/>
      <c r="D61" s="32"/>
      <c r="E61" s="33"/>
    </row>
    <row r="62" spans="1:7">
      <c r="A62" s="31"/>
      <c r="B62" s="32"/>
      <c r="C62" s="32"/>
      <c r="D62" s="32"/>
      <c r="E62" s="33"/>
    </row>
    <row r="63" spans="1:7">
      <c r="A63" s="31"/>
      <c r="B63" s="32"/>
      <c r="C63" s="32"/>
      <c r="D63" s="32"/>
      <c r="E63" s="33"/>
    </row>
    <row r="64" spans="1:7">
      <c r="A64" s="31"/>
      <c r="B64" s="32"/>
      <c r="C64" s="32"/>
      <c r="D64" s="32"/>
      <c r="E64" s="33"/>
    </row>
    <row r="65" spans="1:7">
      <c r="A65" s="31"/>
      <c r="B65" s="32"/>
      <c r="C65" s="32"/>
      <c r="D65" s="32"/>
      <c r="E65" s="33"/>
    </row>
    <row r="66" spans="1:7">
      <c r="A66" s="34"/>
      <c r="B66" s="35"/>
      <c r="C66" s="35"/>
      <c r="D66" s="35"/>
      <c r="E66" s="36"/>
    </row>
    <row r="67" spans="1:7">
      <c r="G67" s="4"/>
    </row>
  </sheetData>
  <mergeCells count="3">
    <mergeCell ref="A1:E1"/>
    <mergeCell ref="A2:E2"/>
    <mergeCell ref="A56:E6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workbookViewId="0">
      <selection activeCell="F56" sqref="F56"/>
    </sheetView>
  </sheetViews>
  <sheetFormatPr defaultColWidth="11.42578125" defaultRowHeight="15"/>
  <cols>
    <col min="1" max="1" width="5.42578125" bestFit="1" customWidth="1"/>
    <col min="2" max="2" width="18.7109375" bestFit="1" customWidth="1"/>
    <col min="3" max="4" width="17.85546875" bestFit="1" customWidth="1"/>
    <col min="5" max="5" width="20.140625" bestFit="1" customWidth="1"/>
    <col min="6" max="6" width="20.140625" customWidth="1"/>
  </cols>
  <sheetData>
    <row r="1" spans="1:10">
      <c r="A1" s="22" t="s">
        <v>170</v>
      </c>
      <c r="B1" s="23"/>
      <c r="C1" s="23"/>
      <c r="D1" s="23"/>
      <c r="E1" s="24"/>
      <c r="G1" t="s">
        <v>169</v>
      </c>
    </row>
    <row r="2" spans="1:10">
      <c r="A2" s="25" t="s">
        <v>128</v>
      </c>
      <c r="B2" s="26"/>
      <c r="C2" s="26"/>
      <c r="D2" s="26"/>
      <c r="E2" s="27"/>
    </row>
    <row r="3" spans="1:10" ht="30" customHeight="1">
      <c r="A3" s="12" t="s">
        <v>104</v>
      </c>
      <c r="B3" s="12" t="s">
        <v>105</v>
      </c>
      <c r="C3" s="12" t="s">
        <v>110</v>
      </c>
      <c r="D3" s="13" t="s">
        <v>129</v>
      </c>
      <c r="E3" s="12" t="s">
        <v>134</v>
      </c>
      <c r="I3" s="5"/>
      <c r="J3" s="5"/>
    </row>
    <row r="4" spans="1:10">
      <c r="A4" s="1" t="s">
        <v>96</v>
      </c>
      <c r="B4" s="1" t="s">
        <v>44</v>
      </c>
      <c r="C4" s="9">
        <f>1000*INDEX('Data - Total'!$C$2:$R$53,MATCH($B4,'Data - Total'!$B$2:$B$53,0),MATCH($G$1,'Data - Total'!$C$1:$R$1,0))/Population!$C2</f>
        <v>393.84282765465645</v>
      </c>
      <c r="D4" s="9">
        <f>INDEX('Data - Payroll'!$C$2:$T$53,MATCH($B4,'Data - Payroll'!$B$2:$B$53,0),MATCH($G$1,'Data - Payroll'!$C$1:$T$1,0))/Population!$C2</f>
        <v>46.047765880559361</v>
      </c>
      <c r="E4" s="39">
        <f>IFERROR(D4/C4*100,".")</f>
        <v>11.691914298598483</v>
      </c>
      <c r="F4" s="16"/>
      <c r="G4" s="6"/>
    </row>
    <row r="5" spans="1:10">
      <c r="A5" s="2" t="s">
        <v>52</v>
      </c>
      <c r="B5" s="2" t="s">
        <v>0</v>
      </c>
      <c r="C5" s="10">
        <f>1000*INDEX('Data - Total'!$C$2:$R$53,MATCH($B5,'Data - Total'!$B$2:$B$53,0),MATCH($G$1,'Data - Total'!$C$1:$R$1,0))/Population!$C3</f>
        <v>304.61440037994936</v>
      </c>
      <c r="D5" s="7">
        <f>INDEX('Data - Payroll'!$C$2:$T$53,MATCH($B5,'Data - Payroll'!$B$2:$B$53,0),MATCH($G$1,'Data - Payroll'!$C$1:$T$1,0))/Population!$C3</f>
        <v>31.322570038634275</v>
      </c>
      <c r="E5" s="40">
        <f>IFERROR(D5/C5*100,".")</f>
        <v>10.282695105538425</v>
      </c>
      <c r="F5" s="16"/>
      <c r="G5" s="6"/>
    </row>
    <row r="6" spans="1:10">
      <c r="A6" s="2" t="s">
        <v>53</v>
      </c>
      <c r="B6" s="2" t="s">
        <v>1</v>
      </c>
      <c r="C6" s="10">
        <f>1000*INDEX('Data - Total'!$C$2:$R$53,MATCH($B6,'Data - Total'!$B$2:$B$53,0),MATCH($G$1,'Data - Total'!$C$1:$R$1,0))/Population!$C4</f>
        <v>1335.3622922767793</v>
      </c>
      <c r="D6" s="7">
        <f>INDEX('Data - Payroll'!$C$2:$T$53,MATCH($B6,'Data - Payroll'!$B$2:$B$53,0),MATCH($G$1,'Data - Payroll'!$C$1:$T$1,0))/Population!$C4</f>
        <v>162.57863629337925</v>
      </c>
      <c r="E6" s="40">
        <f t="shared" ref="E6:E55" si="0">IFERROR(D6/C6*100,".")</f>
        <v>12.174870986972705</v>
      </c>
      <c r="F6" s="16"/>
      <c r="G6" s="6"/>
    </row>
    <row r="7" spans="1:10">
      <c r="A7" s="2" t="s">
        <v>54</v>
      </c>
      <c r="B7" s="2" t="s">
        <v>2</v>
      </c>
      <c r="C7" s="10">
        <f>1000*INDEX('Data - Total'!$C$2:$R$53,MATCH($B7,'Data - Total'!$B$2:$B$53,0),MATCH($G$1,'Data - Total'!$C$1:$R$1,0))/Population!$C5</f>
        <v>328.12516205944996</v>
      </c>
      <c r="D7" s="7">
        <f>INDEX('Data - Payroll'!$C$2:$T$53,MATCH($B7,'Data - Payroll'!$B$2:$B$53,0),MATCH($G$1,'Data - Payroll'!$C$1:$T$1,0))/Population!$C5</f>
        <v>40.182914708988513</v>
      </c>
      <c r="E7" s="40">
        <f t="shared" si="0"/>
        <v>12.246215577246144</v>
      </c>
      <c r="F7" s="16"/>
      <c r="G7" s="6"/>
    </row>
    <row r="8" spans="1:10">
      <c r="A8" s="2" t="s">
        <v>55</v>
      </c>
      <c r="B8" s="2" t="s">
        <v>3</v>
      </c>
      <c r="C8" s="10">
        <f>1000*INDEX('Data - Total'!$C$2:$R$53,MATCH($B8,'Data - Total'!$B$2:$B$53,0),MATCH($G$1,'Data - Total'!$C$1:$R$1,0))/Population!$C6</f>
        <v>345.29786729054354</v>
      </c>
      <c r="D8" s="7">
        <f>INDEX('Data - Payroll'!$C$2:$T$53,MATCH($B8,'Data - Payroll'!$B$2:$B$53,0),MATCH($G$1,'Data - Payroll'!$C$1:$T$1,0))/Population!$C6</f>
        <v>38.74486420506561</v>
      </c>
      <c r="E8" s="40">
        <f t="shared" si="0"/>
        <v>11.220707648467625</v>
      </c>
      <c r="F8" s="16"/>
      <c r="G8" s="6"/>
    </row>
    <row r="9" spans="1:10">
      <c r="A9" s="2" t="s">
        <v>56</v>
      </c>
      <c r="B9" s="2" t="s">
        <v>4</v>
      </c>
      <c r="C9" s="10">
        <f>1000*INDEX('Data - Total'!$C$2:$R$53,MATCH($B9,'Data - Total'!$B$2:$B$53,0),MATCH($G$1,'Data - Total'!$C$1:$R$1,0))/Population!$C7</f>
        <v>522.63384335038063</v>
      </c>
      <c r="D9" s="7">
        <f>INDEX('Data - Payroll'!$C$2:$T$53,MATCH($B9,'Data - Payroll'!$B$2:$B$53,0),MATCH($G$1,'Data - Payroll'!$C$1:$T$1,0))/Population!$C7</f>
        <v>57.88505957788685</v>
      </c>
      <c r="E9" s="40">
        <f t="shared" si="0"/>
        <v>11.075643170524636</v>
      </c>
      <c r="F9" s="16"/>
      <c r="G9" s="6"/>
    </row>
    <row r="10" spans="1:10">
      <c r="A10" s="2" t="s">
        <v>57</v>
      </c>
      <c r="B10" s="2" t="s">
        <v>5</v>
      </c>
      <c r="C10" s="10">
        <f>1000*INDEX('Data - Total'!$C$2:$R$53,MATCH($B10,'Data - Total'!$B$2:$B$53,0),MATCH($G$1,'Data - Total'!$C$1:$R$1,0))/Population!$C8</f>
        <v>457.4281802003926</v>
      </c>
      <c r="D10" s="7">
        <f>INDEX('Data - Payroll'!$C$2:$T$53,MATCH($B10,'Data - Payroll'!$B$2:$B$53,0),MATCH($G$1,'Data - Payroll'!$C$1:$T$1,0))/Population!$C8</f>
        <v>57.832142749140985</v>
      </c>
      <c r="E10" s="40">
        <f t="shared" si="0"/>
        <v>12.642890239907295</v>
      </c>
      <c r="F10" s="16"/>
      <c r="G10" s="6"/>
    </row>
    <row r="11" spans="1:10">
      <c r="A11" s="2" t="s">
        <v>58</v>
      </c>
      <c r="B11" s="2" t="s">
        <v>6</v>
      </c>
      <c r="C11" s="10">
        <f>1000*INDEX('Data - Total'!$C$2:$R$53,MATCH($B11,'Data - Total'!$B$2:$B$53,0),MATCH($G$1,'Data - Total'!$C$1:$R$1,0))/Population!$C9</f>
        <v>497.56173696472422</v>
      </c>
      <c r="D11" s="7">
        <f>INDEX('Data - Payroll'!$C$2:$T$53,MATCH($B11,'Data - Payroll'!$B$2:$B$53,0),MATCH($G$1,'Data - Payroll'!$C$1:$T$1,0))/Population!$C9</f>
        <v>59.223347008453793</v>
      </c>
      <c r="E11" s="40">
        <f t="shared" si="0"/>
        <v>11.902713293376209</v>
      </c>
      <c r="F11" s="16"/>
      <c r="G11" s="6"/>
    </row>
    <row r="12" spans="1:10">
      <c r="A12" s="2" t="s">
        <v>59</v>
      </c>
      <c r="B12" s="2" t="s">
        <v>7</v>
      </c>
      <c r="C12" s="10">
        <f>1000*INDEX('Data - Total'!$C$2:$R$53,MATCH($B12,'Data - Total'!$B$2:$B$53,0),MATCH($G$1,'Data - Total'!$C$1:$R$1,0))/Population!$C10</f>
        <v>641.63724627296233</v>
      </c>
      <c r="D12" s="7">
        <f>INDEX('Data - Payroll'!$C$2:$T$53,MATCH($B12,'Data - Payroll'!$B$2:$B$53,0),MATCH($G$1,'Data - Payroll'!$C$1:$T$1,0))/Population!$C10</f>
        <v>65.832364287186664</v>
      </c>
      <c r="E12" s="40">
        <f t="shared" si="0"/>
        <v>10.260059662929942</v>
      </c>
      <c r="F12" s="16"/>
      <c r="G12" s="6"/>
    </row>
    <row r="13" spans="1:10">
      <c r="A13" s="2" t="s">
        <v>60</v>
      </c>
      <c r="B13" s="2" t="s">
        <v>8</v>
      </c>
      <c r="C13" s="10">
        <f>1000*INDEX('Data - Total'!$C$2:$R$53,MATCH($B13,'Data - Total'!$B$2:$B$53,0),MATCH($G$1,'Data - Total'!$C$1:$R$1,0))/Population!$C11</f>
        <v>692.97052154195012</v>
      </c>
      <c r="D13" s="7">
        <f>INDEX('Data - Payroll'!$C$2:$T$53,MATCH($B13,'Data - Payroll'!$B$2:$B$53,0),MATCH($G$1,'Data - Payroll'!$C$1:$T$1,0))/Population!$C11</f>
        <v>141.0734693877551</v>
      </c>
      <c r="E13" s="40">
        <f t="shared" si="0"/>
        <v>20.357787958115182</v>
      </c>
      <c r="F13" s="16"/>
      <c r="G13" s="6"/>
    </row>
    <row r="14" spans="1:10">
      <c r="A14" s="2" t="s">
        <v>61</v>
      </c>
      <c r="B14" s="2" t="s">
        <v>9</v>
      </c>
      <c r="C14" s="10">
        <f>1000*INDEX('Data - Total'!$C$2:$R$53,MATCH($B14,'Data - Total'!$B$2:$B$53,0),MATCH($G$1,'Data - Total'!$C$1:$R$1,0))/Population!$C12</f>
        <v>338.79472641463764</v>
      </c>
      <c r="D14" s="7">
        <f>INDEX('Data - Payroll'!$C$2:$T$53,MATCH($B14,'Data - Payroll'!$B$2:$B$53,0),MATCH($G$1,'Data - Payroll'!$C$1:$T$1,0))/Population!$C12</f>
        <v>36.256887728228044</v>
      </c>
      <c r="E14" s="40">
        <f t="shared" si="0"/>
        <v>10.701727300163064</v>
      </c>
      <c r="F14" s="16"/>
      <c r="G14" s="6"/>
    </row>
    <row r="15" spans="1:10">
      <c r="A15" s="2" t="s">
        <v>62</v>
      </c>
      <c r="B15" s="2" t="s">
        <v>10</v>
      </c>
      <c r="C15" s="10">
        <f>1000*INDEX('Data - Total'!$C$2:$R$53,MATCH($B15,'Data - Total'!$B$2:$B$53,0),MATCH($G$1,'Data - Total'!$C$1:$R$1,0))/Population!$C13</f>
        <v>338.12561750176428</v>
      </c>
      <c r="D15" s="7">
        <f>INDEX('Data - Payroll'!$C$2:$T$53,MATCH($B15,'Data - Payroll'!$B$2:$B$53,0),MATCH($G$1,'Data - Payroll'!$C$1:$T$1,0))/Population!$C13</f>
        <v>30.016003226131666</v>
      </c>
      <c r="E15" s="40">
        <f t="shared" si="0"/>
        <v>8.8771751303271333</v>
      </c>
      <c r="F15" s="16"/>
      <c r="G15" s="6"/>
    </row>
    <row r="16" spans="1:10">
      <c r="A16" s="2" t="s">
        <v>63</v>
      </c>
      <c r="B16" s="2" t="s">
        <v>11</v>
      </c>
      <c r="C16" s="10">
        <f>1000*INDEX('Data - Total'!$C$2:$R$53,MATCH($B16,'Data - Total'!$B$2:$B$53,0),MATCH($G$1,'Data - Total'!$C$1:$R$1,0))/Population!$C14</f>
        <v>495.01639184184563</v>
      </c>
      <c r="D16" s="7">
        <f>INDEX('Data - Payroll'!$C$2:$T$53,MATCH($B16,'Data - Payroll'!$B$2:$B$53,0),MATCH($G$1,'Data - Payroll'!$C$1:$T$1,0))/Population!$C14</f>
        <v>68.685031082033888</v>
      </c>
      <c r="E16" s="40">
        <f t="shared" si="0"/>
        <v>13.875304376582804</v>
      </c>
      <c r="F16" s="16"/>
      <c r="G16" s="6"/>
    </row>
    <row r="17" spans="1:7">
      <c r="A17" s="2" t="s">
        <v>64</v>
      </c>
      <c r="B17" s="2" t="s">
        <v>12</v>
      </c>
      <c r="C17" s="10">
        <f>1000*INDEX('Data - Total'!$C$2:$R$53,MATCH($B17,'Data - Total'!$B$2:$B$53,0),MATCH($G$1,'Data - Total'!$C$1:$R$1,0))/Population!$C15</f>
        <v>360.94610770937396</v>
      </c>
      <c r="D17" s="7">
        <f>INDEX('Data - Payroll'!$C$2:$T$53,MATCH($B17,'Data - Payroll'!$B$2:$B$53,0),MATCH($G$1,'Data - Payroll'!$C$1:$T$1,0))/Population!$C15</f>
        <v>39.353515627448154</v>
      </c>
      <c r="E17" s="40">
        <f t="shared" si="0"/>
        <v>10.902878514798878</v>
      </c>
      <c r="F17" s="16"/>
      <c r="G17" s="6"/>
    </row>
    <row r="18" spans="1:7">
      <c r="A18" s="2" t="s">
        <v>65</v>
      </c>
      <c r="B18" s="2" t="s">
        <v>13</v>
      </c>
      <c r="C18" s="10">
        <f>1000*INDEX('Data - Total'!$C$2:$R$53,MATCH($B18,'Data - Total'!$B$2:$B$53,0),MATCH($G$1,'Data - Total'!$C$1:$R$1,0))/Population!$C16</f>
        <v>369.5627300269548</v>
      </c>
      <c r="D18" s="7">
        <f>INDEX('Data - Payroll'!$C$2:$T$53,MATCH($B18,'Data - Payroll'!$B$2:$B$53,0),MATCH($G$1,'Data - Payroll'!$C$1:$T$1,0))/Population!$C16</f>
        <v>46.060421649831518</v>
      </c>
      <c r="E18" s="40">
        <f t="shared" si="0"/>
        <v>12.463492096855115</v>
      </c>
      <c r="F18" s="16"/>
      <c r="G18" s="6"/>
    </row>
    <row r="19" spans="1:7">
      <c r="A19" s="2" t="s">
        <v>66</v>
      </c>
      <c r="B19" s="2" t="s">
        <v>14</v>
      </c>
      <c r="C19" s="10">
        <f>1000*INDEX('Data - Total'!$C$2:$R$53,MATCH($B19,'Data - Total'!$B$2:$B$53,0),MATCH($G$1,'Data - Total'!$C$1:$R$1,0))/Population!$C17</f>
        <v>291.1437964082408</v>
      </c>
      <c r="D19" s="7">
        <f>INDEX('Data - Payroll'!$C$2:$T$53,MATCH($B19,'Data - Payroll'!$B$2:$B$53,0),MATCH($G$1,'Data - Payroll'!$C$1:$T$1,0))/Population!$C17</f>
        <v>33.024122495729344</v>
      </c>
      <c r="E19" s="40">
        <f t="shared" si="0"/>
        <v>11.342890661981695</v>
      </c>
      <c r="F19" s="16"/>
      <c r="G19" s="6"/>
    </row>
    <row r="20" spans="1:7">
      <c r="A20" s="2" t="s">
        <v>67</v>
      </c>
      <c r="B20" s="2" t="s">
        <v>15</v>
      </c>
      <c r="C20" s="10">
        <f>1000*INDEX('Data - Total'!$C$2:$R$53,MATCH($B20,'Data - Total'!$B$2:$B$53,0),MATCH($G$1,'Data - Total'!$C$1:$R$1,0))/Population!$C18</f>
        <v>333.21542880457486</v>
      </c>
      <c r="D20" s="7">
        <f>INDEX('Data - Payroll'!$C$2:$T$53,MATCH($B20,'Data - Payroll'!$B$2:$B$53,0),MATCH($G$1,'Data - Payroll'!$C$1:$T$1,0))/Population!$C18</f>
        <v>44.883495912624944</v>
      </c>
      <c r="E20" s="40">
        <f t="shared" si="0"/>
        <v>13.469813229731431</v>
      </c>
      <c r="F20" s="16"/>
      <c r="G20" s="6"/>
    </row>
    <row r="21" spans="1:7">
      <c r="A21" s="2" t="s">
        <v>68</v>
      </c>
      <c r="B21" s="2" t="s">
        <v>16</v>
      </c>
      <c r="C21" s="10">
        <f>1000*INDEX('Data - Total'!$C$2:$R$53,MATCH($B21,'Data - Total'!$B$2:$B$53,0),MATCH($G$1,'Data - Total'!$C$1:$R$1,0))/Population!$C19</f>
        <v>383.70999519744862</v>
      </c>
      <c r="D21" s="7">
        <f>INDEX('Data - Payroll'!$C$2:$T$53,MATCH($B21,'Data - Payroll'!$B$2:$B$53,0),MATCH($G$1,'Data - Payroll'!$C$1:$T$1,0))/Population!$C19</f>
        <v>49.697641621557565</v>
      </c>
      <c r="E21" s="40">
        <f t="shared" si="0"/>
        <v>12.951875698725093</v>
      </c>
      <c r="F21" s="16"/>
      <c r="G21" s="6"/>
    </row>
    <row r="22" spans="1:7">
      <c r="A22" s="2" t="s">
        <v>69</v>
      </c>
      <c r="B22" s="2" t="s">
        <v>17</v>
      </c>
      <c r="C22" s="10">
        <f>1000*INDEX('Data - Total'!$C$2:$R$53,MATCH($B22,'Data - Total'!$B$2:$B$53,0),MATCH($G$1,'Data - Total'!$C$1:$R$1,0))/Population!$C20</f>
        <v>333.10520330377909</v>
      </c>
      <c r="D22" s="7">
        <f>INDEX('Data - Payroll'!$C$2:$T$53,MATCH($B22,'Data - Payroll'!$B$2:$B$53,0),MATCH($G$1,'Data - Payroll'!$C$1:$T$1,0))/Population!$C20</f>
        <v>35.274193360731751</v>
      </c>
      <c r="E22" s="40">
        <f t="shared" si="0"/>
        <v>10.589505360732252</v>
      </c>
      <c r="F22" s="16"/>
      <c r="G22" s="6"/>
    </row>
    <row r="23" spans="1:7">
      <c r="A23" s="2" t="s">
        <v>70</v>
      </c>
      <c r="B23" s="2" t="s">
        <v>18</v>
      </c>
      <c r="C23" s="10">
        <f>1000*INDEX('Data - Total'!$C$2:$R$53,MATCH($B23,'Data - Total'!$B$2:$B$53,0),MATCH($G$1,'Data - Total'!$C$1:$R$1,0))/Population!$C21</f>
        <v>462.53689673084978</v>
      </c>
      <c r="D23" s="7">
        <f>INDEX('Data - Payroll'!$C$2:$T$53,MATCH($B23,'Data - Payroll'!$B$2:$B$53,0),MATCH($G$1,'Data - Payroll'!$C$1:$T$1,0))/Population!$C21</f>
        <v>58.759730399779009</v>
      </c>
      <c r="E23" s="40">
        <f t="shared" si="0"/>
        <v>12.703793106038693</v>
      </c>
      <c r="F23" s="16"/>
      <c r="G23" s="6"/>
    </row>
    <row r="24" spans="1:7">
      <c r="A24" s="2" t="s">
        <v>71</v>
      </c>
      <c r="B24" s="2" t="s">
        <v>19</v>
      </c>
      <c r="C24" s="10">
        <f>1000*INDEX('Data - Total'!$C$2:$R$53,MATCH($B24,'Data - Total'!$B$2:$B$53,0),MATCH($G$1,'Data - Total'!$C$1:$R$1,0))/Population!$C22</f>
        <v>376.06729530209424</v>
      </c>
      <c r="D24" s="7">
        <f>INDEX('Data - Payroll'!$C$2:$T$53,MATCH($B24,'Data - Payroll'!$B$2:$B$53,0),MATCH($G$1,'Data - Payroll'!$C$1:$T$1,0))/Population!$C22</f>
        <v>58.71209219986271</v>
      </c>
      <c r="E24" s="40">
        <f t="shared" si="0"/>
        <v>15.612123929229044</v>
      </c>
      <c r="F24" s="16"/>
      <c r="G24" s="6"/>
    </row>
    <row r="25" spans="1:7">
      <c r="A25" s="2" t="s">
        <v>72</v>
      </c>
      <c r="B25" s="2" t="s">
        <v>20</v>
      </c>
      <c r="C25" s="10">
        <f>1000*INDEX('Data - Total'!$C$2:$R$53,MATCH($B25,'Data - Total'!$B$2:$B$53,0),MATCH($G$1,'Data - Total'!$C$1:$R$1,0))/Population!$C23</f>
        <v>462.99792984136138</v>
      </c>
      <c r="D25" s="7">
        <f>INDEX('Data - Payroll'!$C$2:$T$53,MATCH($B25,'Data - Payroll'!$B$2:$B$53,0),MATCH($G$1,'Data - Payroll'!$C$1:$T$1,0))/Population!$C23</f>
        <v>55.050467096833763</v>
      </c>
      <c r="E25" s="40">
        <f t="shared" si="0"/>
        <v>11.890002859342351</v>
      </c>
      <c r="F25" s="16"/>
      <c r="G25" s="6"/>
    </row>
    <row r="26" spans="1:7">
      <c r="A26" s="2" t="s">
        <v>73</v>
      </c>
      <c r="B26" s="2" t="s">
        <v>21</v>
      </c>
      <c r="C26" s="10">
        <f>1000*INDEX('Data - Total'!$C$2:$R$53,MATCH($B26,'Data - Total'!$B$2:$B$53,0),MATCH($G$1,'Data - Total'!$C$1:$R$1,0))/Population!$C24</f>
        <v>383.81169347950498</v>
      </c>
      <c r="D26" s="7">
        <f>INDEX('Data - Payroll'!$C$2:$T$53,MATCH($B26,'Data - Payroll'!$B$2:$B$53,0),MATCH($G$1,'Data - Payroll'!$C$1:$T$1,0))/Population!$C24</f>
        <v>56.178943900151282</v>
      </c>
      <c r="E26" s="40">
        <f t="shared" si="0"/>
        <v>14.637111076750234</v>
      </c>
      <c r="F26" s="16"/>
      <c r="G26" s="6"/>
    </row>
    <row r="27" spans="1:7">
      <c r="A27" s="2" t="s">
        <v>74</v>
      </c>
      <c r="B27" s="2" t="s">
        <v>22</v>
      </c>
      <c r="C27" s="10">
        <f>1000*INDEX('Data - Total'!$C$2:$R$53,MATCH($B27,'Data - Total'!$B$2:$B$53,0),MATCH($G$1,'Data - Total'!$C$1:$R$1,0))/Population!$C25</f>
        <v>287.86495118101249</v>
      </c>
      <c r="D27" s="7">
        <f>INDEX('Data - Payroll'!$C$2:$T$53,MATCH($B27,'Data - Payroll'!$B$2:$B$53,0),MATCH($G$1,'Data - Payroll'!$C$1:$T$1,0))/Population!$C25</f>
        <v>45.631884408971729</v>
      </c>
      <c r="E27" s="40">
        <f t="shared" si="0"/>
        <v>15.851837544570657</v>
      </c>
      <c r="F27" s="16"/>
      <c r="G27" s="6"/>
    </row>
    <row r="28" spans="1:7">
      <c r="A28" s="2" t="s">
        <v>75</v>
      </c>
      <c r="B28" s="2" t="s">
        <v>23</v>
      </c>
      <c r="C28" s="10">
        <f>1000*INDEX('Data - Total'!$C$2:$R$53,MATCH($B28,'Data - Total'!$B$2:$B$53,0),MATCH($G$1,'Data - Total'!$C$1:$R$1,0))/Population!$C26</f>
        <v>388.31639134188191</v>
      </c>
      <c r="D28" s="7">
        <f>INDEX('Data - Payroll'!$C$2:$T$53,MATCH($B28,'Data - Payroll'!$B$2:$B$53,0),MATCH($G$1,'Data - Payroll'!$C$1:$T$1,0))/Population!$C26</f>
        <v>66.423380970390937</v>
      </c>
      <c r="E28" s="40">
        <f t="shared" si="0"/>
        <v>17.105479565478966</v>
      </c>
      <c r="F28" s="16"/>
      <c r="G28" s="6"/>
    </row>
    <row r="29" spans="1:7">
      <c r="A29" s="2" t="s">
        <v>76</v>
      </c>
      <c r="B29" s="2" t="s">
        <v>24</v>
      </c>
      <c r="C29" s="10">
        <f>1000*INDEX('Data - Total'!$C$2:$R$53,MATCH($B29,'Data - Total'!$B$2:$B$53,0),MATCH($G$1,'Data - Total'!$C$1:$R$1,0))/Population!$C27</f>
        <v>336.03649129293132</v>
      </c>
      <c r="D29" s="7">
        <f>INDEX('Data - Payroll'!$C$2:$T$53,MATCH($B29,'Data - Payroll'!$B$2:$B$53,0),MATCH($G$1,'Data - Payroll'!$C$1:$T$1,0))/Population!$C27</f>
        <v>38.788039530671234</v>
      </c>
      <c r="E29" s="40">
        <f t="shared" si="0"/>
        <v>11.542805777262668</v>
      </c>
      <c r="F29" s="16"/>
      <c r="G29" s="6"/>
    </row>
    <row r="30" spans="1:7">
      <c r="A30" s="2" t="s">
        <v>77</v>
      </c>
      <c r="B30" s="2" t="s">
        <v>25</v>
      </c>
      <c r="C30" s="10">
        <f>1000*INDEX('Data - Total'!$C$2:$R$53,MATCH($B30,'Data - Total'!$B$2:$B$53,0),MATCH($G$1,'Data - Total'!$C$1:$R$1,0))/Population!$C28</f>
        <v>249.13111936190197</v>
      </c>
      <c r="D30" s="7">
        <f>INDEX('Data - Payroll'!$C$2:$T$53,MATCH($B30,'Data - Payroll'!$B$2:$B$53,0),MATCH($G$1,'Data - Payroll'!$C$1:$T$1,0))/Population!$C28</f>
        <v>34.58116426437207</v>
      </c>
      <c r="E30" s="40">
        <f t="shared" si="0"/>
        <v>13.880708420908878</v>
      </c>
      <c r="F30" s="16"/>
      <c r="G30" s="6"/>
    </row>
    <row r="31" spans="1:7">
      <c r="A31" s="2" t="s">
        <v>78</v>
      </c>
      <c r="B31" s="2" t="s">
        <v>26</v>
      </c>
      <c r="C31" s="10">
        <f>1000*INDEX('Data - Total'!$C$2:$R$53,MATCH($B31,'Data - Total'!$B$2:$B$53,0),MATCH($G$1,'Data - Total'!$C$1:$R$1,0))/Population!$C29</f>
        <v>533.43686546361141</v>
      </c>
      <c r="D31" s="7">
        <f>INDEX('Data - Payroll'!$C$2:$T$53,MATCH($B31,'Data - Payroll'!$B$2:$B$53,0),MATCH($G$1,'Data - Payroll'!$C$1:$T$1,0))/Population!$C29</f>
        <v>60.105475430353088</v>
      </c>
      <c r="E31" s="40">
        <f t="shared" si="0"/>
        <v>11.26758934782568</v>
      </c>
      <c r="F31" s="16"/>
      <c r="G31" s="6"/>
    </row>
    <row r="32" spans="1:7">
      <c r="A32" s="2" t="s">
        <v>79</v>
      </c>
      <c r="B32" s="2" t="s">
        <v>27</v>
      </c>
      <c r="C32" s="10">
        <f>1000*INDEX('Data - Total'!$C$2:$R$53,MATCH($B32,'Data - Total'!$B$2:$B$53,0),MATCH($G$1,'Data - Total'!$C$1:$R$1,0))/Population!$C30</f>
        <v>311.26491320068533</v>
      </c>
      <c r="D32" s="7">
        <f>INDEX('Data - Payroll'!$C$2:$T$53,MATCH($B32,'Data - Payroll'!$B$2:$B$53,0),MATCH($G$1,'Data - Payroll'!$C$1:$T$1,0))/Population!$C30</f>
        <v>45.681859263902147</v>
      </c>
      <c r="E32" s="40">
        <f t="shared" si="0"/>
        <v>14.676199380830685</v>
      </c>
      <c r="F32" s="16"/>
      <c r="G32" s="6"/>
    </row>
    <row r="33" spans="1:7">
      <c r="A33" s="2" t="s">
        <v>80</v>
      </c>
      <c r="B33" s="2" t="s">
        <v>28</v>
      </c>
      <c r="C33" s="10">
        <f>1000*INDEX('Data - Total'!$C$2:$R$53,MATCH($B33,'Data - Total'!$B$2:$B$53,0),MATCH($G$1,'Data - Total'!$C$1:$R$1,0))/Population!$C31</f>
        <v>443.25422966015725</v>
      </c>
      <c r="D33" s="7">
        <f>INDEX('Data - Payroll'!$C$2:$T$53,MATCH($B33,'Data - Payroll'!$B$2:$B$53,0),MATCH($G$1,'Data - Payroll'!$C$1:$T$1,0))/Population!$C31</f>
        <v>60.310765830261921</v>
      </c>
      <c r="E33" s="40">
        <f t="shared" si="0"/>
        <v>13.606359915956617</v>
      </c>
      <c r="F33" s="16"/>
      <c r="G33" s="6"/>
    </row>
    <row r="34" spans="1:7">
      <c r="A34" s="2" t="s">
        <v>81</v>
      </c>
      <c r="B34" s="2" t="s">
        <v>29</v>
      </c>
      <c r="C34" s="10">
        <f>1000*INDEX('Data - Total'!$C$2:$R$53,MATCH($B34,'Data - Total'!$B$2:$B$53,0),MATCH($G$1,'Data - Total'!$C$1:$R$1,0))/Population!$C32</f>
        <v>386.78813317520587</v>
      </c>
      <c r="D34" s="7">
        <f>INDEX('Data - Payroll'!$C$2:$T$53,MATCH($B34,'Data - Payroll'!$B$2:$B$53,0),MATCH($G$1,'Data - Payroll'!$C$1:$T$1,0))/Population!$C32</f>
        <v>48.139608278835112</v>
      </c>
      <c r="E34" s="40">
        <f t="shared" si="0"/>
        <v>12.445988940676473</v>
      </c>
      <c r="F34" s="16"/>
      <c r="G34" s="6"/>
    </row>
    <row r="35" spans="1:7">
      <c r="A35" s="2" t="s">
        <v>82</v>
      </c>
      <c r="B35" s="2" t="s">
        <v>30</v>
      </c>
      <c r="C35" s="10">
        <f>1000*INDEX('Data - Total'!$C$2:$R$53,MATCH($B35,'Data - Total'!$B$2:$B$53,0),MATCH($G$1,'Data - Total'!$C$1:$R$1,0))/Population!$C33</f>
        <v>379.10556557007664</v>
      </c>
      <c r="D35" s="7">
        <f>INDEX('Data - Payroll'!$C$2:$T$53,MATCH($B35,'Data - Payroll'!$B$2:$B$53,0),MATCH($G$1,'Data - Payroll'!$C$1:$T$1,0))/Population!$C33</f>
        <v>49.600589905362774</v>
      </c>
      <c r="E35" s="40">
        <f t="shared" si="0"/>
        <v>13.083582624479892</v>
      </c>
      <c r="F35" s="16"/>
      <c r="G35" s="6"/>
    </row>
    <row r="36" spans="1:7">
      <c r="A36" s="2" t="s">
        <v>83</v>
      </c>
      <c r="B36" s="2" t="s">
        <v>31</v>
      </c>
      <c r="C36" s="10">
        <f>1000*INDEX('Data - Total'!$C$2:$R$53,MATCH($B36,'Data - Total'!$B$2:$B$53,0),MATCH($G$1,'Data - Total'!$C$1:$R$1,0))/Population!$C34</f>
        <v>513.07400865588215</v>
      </c>
      <c r="D36" s="7">
        <f>INDEX('Data - Payroll'!$C$2:$T$53,MATCH($B36,'Data - Payroll'!$B$2:$B$53,0),MATCH($G$1,'Data - Payroll'!$C$1:$T$1,0))/Population!$C34</f>
        <v>44.794535530659687</v>
      </c>
      <c r="E36" s="40">
        <f t="shared" si="0"/>
        <v>8.7306187362734455</v>
      </c>
      <c r="F36" s="16"/>
      <c r="G36" s="6"/>
    </row>
    <row r="37" spans="1:7">
      <c r="A37" s="2" t="s">
        <v>84</v>
      </c>
      <c r="B37" s="2" t="s">
        <v>32</v>
      </c>
      <c r="C37" s="10">
        <f>1000*INDEX('Data - Total'!$C$2:$R$53,MATCH($B37,'Data - Total'!$B$2:$B$53,0),MATCH($G$1,'Data - Total'!$C$1:$R$1,0))/Population!$C35</f>
        <v>519.11665852337467</v>
      </c>
      <c r="D37" s="7">
        <f>INDEX('Data - Payroll'!$C$2:$T$53,MATCH($B37,'Data - Payroll'!$B$2:$B$53,0),MATCH($G$1,'Data - Payroll'!$C$1:$T$1,0))/Population!$C35</f>
        <v>49.534062999499163</v>
      </c>
      <c r="E37" s="40">
        <f t="shared" si="0"/>
        <v>9.5419906462641002</v>
      </c>
      <c r="F37" s="16"/>
      <c r="G37" s="6"/>
    </row>
    <row r="38" spans="1:7">
      <c r="A38" s="2" t="s">
        <v>85</v>
      </c>
      <c r="B38" s="2" t="s">
        <v>33</v>
      </c>
      <c r="C38" s="10">
        <f>1000*INDEX('Data - Total'!$C$2:$R$53,MATCH($B38,'Data - Total'!$B$2:$B$53,0),MATCH($G$1,'Data - Total'!$C$1:$R$1,0))/Population!$C36</f>
        <v>268.8278972251336</v>
      </c>
      <c r="D38" s="7">
        <f>INDEX('Data - Payroll'!$C$2:$T$53,MATCH($B38,'Data - Payroll'!$B$2:$B$53,0),MATCH($G$1,'Data - Payroll'!$C$1:$T$1,0))/Population!$C36</f>
        <v>33.794217403226305</v>
      </c>
      <c r="E38" s="40">
        <f t="shared" si="0"/>
        <v>12.57094883085176</v>
      </c>
      <c r="F38" s="16"/>
      <c r="G38" s="6"/>
    </row>
    <row r="39" spans="1:7">
      <c r="A39" s="2" t="s">
        <v>86</v>
      </c>
      <c r="B39" s="2" t="s">
        <v>34</v>
      </c>
      <c r="C39" s="10">
        <f>1000*INDEX('Data - Total'!$C$2:$R$53,MATCH($B39,'Data - Total'!$B$2:$B$53,0),MATCH($G$1,'Data - Total'!$C$1:$R$1,0))/Population!$C37</f>
        <v>408.88977561795912</v>
      </c>
      <c r="D39" s="7">
        <f>INDEX('Data - Payroll'!$C$2:$T$53,MATCH($B39,'Data - Payroll'!$B$2:$B$53,0),MATCH($G$1,'Data - Payroll'!$C$1:$T$1,0))/Population!$C37</f>
        <v>41.63342715243585</v>
      </c>
      <c r="E39" s="40">
        <f t="shared" si="0"/>
        <v>10.182066081137599</v>
      </c>
      <c r="F39" s="16"/>
      <c r="G39" s="6"/>
    </row>
    <row r="40" spans="1:7">
      <c r="A40" s="2" t="s">
        <v>87</v>
      </c>
      <c r="B40" s="2" t="s">
        <v>35</v>
      </c>
      <c r="C40" s="10">
        <f>1000*INDEX('Data - Total'!$C$2:$R$53,MATCH($B40,'Data - Total'!$B$2:$B$53,0),MATCH($G$1,'Data - Total'!$C$1:$R$1,0))/Population!$C38</f>
        <v>431.93002866183338</v>
      </c>
      <c r="D40" s="7">
        <f>INDEX('Data - Payroll'!$C$2:$T$53,MATCH($B40,'Data - Payroll'!$B$2:$B$53,0),MATCH($G$1,'Data - Payroll'!$C$1:$T$1,0))/Population!$C38</f>
        <v>42.081693886909775</v>
      </c>
      <c r="E40" s="40">
        <f t="shared" si="0"/>
        <v>9.7427108777973785</v>
      </c>
      <c r="F40" s="16"/>
      <c r="G40" s="6"/>
    </row>
    <row r="41" spans="1:7">
      <c r="A41" s="2" t="s">
        <v>88</v>
      </c>
      <c r="B41" s="2" t="s">
        <v>36</v>
      </c>
      <c r="C41" s="10">
        <f>1000*INDEX('Data - Total'!$C$2:$R$53,MATCH($B41,'Data - Total'!$B$2:$B$53,0),MATCH($G$1,'Data - Total'!$C$1:$R$1,0))/Population!$C39</f>
        <v>301.12948214842896</v>
      </c>
      <c r="D41" s="7">
        <f>INDEX('Data - Payroll'!$C$2:$T$53,MATCH($B41,'Data - Payroll'!$B$2:$B$53,0),MATCH($G$1,'Data - Payroll'!$C$1:$T$1,0))/Population!$C39</f>
        <v>38.717682907180631</v>
      </c>
      <c r="E41" s="40">
        <f t="shared" si="0"/>
        <v>12.857486630318181</v>
      </c>
      <c r="F41" s="16"/>
      <c r="G41" s="6"/>
    </row>
    <row r="42" spans="1:7">
      <c r="A42" s="2" t="s">
        <v>89</v>
      </c>
      <c r="B42" s="2" t="s">
        <v>37</v>
      </c>
      <c r="C42" s="10">
        <f>1000*INDEX('Data - Total'!$C$2:$R$53,MATCH($B42,'Data - Total'!$B$2:$B$53,0),MATCH($G$1,'Data - Total'!$C$1:$R$1,0))/Population!$C40</f>
        <v>498.16630432217642</v>
      </c>
      <c r="D42" s="7">
        <f>INDEX('Data - Payroll'!$C$2:$T$53,MATCH($B42,'Data - Payroll'!$B$2:$B$53,0),MATCH($G$1,'Data - Payroll'!$C$1:$T$1,0))/Population!$C40</f>
        <v>58.913260987553748</v>
      </c>
      <c r="E42" s="40">
        <f t="shared" si="0"/>
        <v>11.826022851487982</v>
      </c>
      <c r="F42" s="16"/>
      <c r="G42" s="6"/>
    </row>
    <row r="43" spans="1:7">
      <c r="A43" s="2" t="s">
        <v>90</v>
      </c>
      <c r="B43" s="2" t="s">
        <v>38</v>
      </c>
      <c r="C43" s="10">
        <f>1000*INDEX('Data - Total'!$C$2:$R$53,MATCH($B43,'Data - Total'!$B$2:$B$53,0),MATCH($G$1,'Data - Total'!$C$1:$R$1,0))/Population!$C41</f>
        <v>475.61139770633503</v>
      </c>
      <c r="D43" s="7">
        <f>INDEX('Data - Payroll'!$C$2:$T$53,MATCH($B43,'Data - Payroll'!$B$2:$B$53,0),MATCH($G$1,'Data - Payroll'!$C$1:$T$1,0))/Population!$C41</f>
        <v>49.040755461825775</v>
      </c>
      <c r="E43" s="40">
        <f t="shared" si="0"/>
        <v>10.311097610008467</v>
      </c>
      <c r="F43" s="16"/>
      <c r="G43" s="6"/>
    </row>
    <row r="44" spans="1:7">
      <c r="A44" s="2" t="s">
        <v>91</v>
      </c>
      <c r="B44" s="2" t="s">
        <v>39</v>
      </c>
      <c r="C44" s="10">
        <f>1000*INDEX('Data - Total'!$C$2:$R$53,MATCH($B44,'Data - Total'!$B$2:$B$53,0),MATCH($G$1,'Data - Total'!$C$1:$R$1,0))/Population!$C42</f>
        <v>477.85608904114144</v>
      </c>
      <c r="D44" s="7">
        <f>INDEX('Data - Payroll'!$C$2:$T$53,MATCH($B44,'Data - Payroll'!$B$2:$B$53,0),MATCH($G$1,'Data - Payroll'!$C$1:$T$1,0))/Population!$C42</f>
        <v>65.436973999583898</v>
      </c>
      <c r="E44" s="40">
        <f t="shared" si="0"/>
        <v>13.693866312531187</v>
      </c>
      <c r="F44" s="16"/>
      <c r="G44" s="6"/>
    </row>
    <row r="45" spans="1:7">
      <c r="A45" s="2" t="s">
        <v>92</v>
      </c>
      <c r="B45" s="2" t="s">
        <v>40</v>
      </c>
      <c r="C45" s="10">
        <f>1000*INDEX('Data - Total'!$C$2:$R$53,MATCH($B45,'Data - Total'!$B$2:$B$53,0),MATCH($G$1,'Data - Total'!$C$1:$R$1,0))/Population!$C43</f>
        <v>300.91341227678441</v>
      </c>
      <c r="D45" s="7">
        <f>INDEX('Data - Payroll'!$C$2:$T$53,MATCH($B45,'Data - Payroll'!$B$2:$B$53,0),MATCH($G$1,'Data - Payroll'!$C$1:$T$1,0))/Population!$C43</f>
        <v>32.304735018965104</v>
      </c>
      <c r="E45" s="40">
        <f t="shared" si="0"/>
        <v>10.735558370276548</v>
      </c>
      <c r="F45" s="16"/>
      <c r="G45" s="6"/>
    </row>
    <row r="46" spans="1:7">
      <c r="A46" s="2" t="s">
        <v>93</v>
      </c>
      <c r="B46" s="2" t="s">
        <v>41</v>
      </c>
      <c r="C46" s="10">
        <f>1000*INDEX('Data - Total'!$C$2:$R$53,MATCH($B46,'Data - Total'!$B$2:$B$53,0),MATCH($G$1,'Data - Total'!$C$1:$R$1,0))/Population!$C44</f>
        <v>412.56003566190213</v>
      </c>
      <c r="D46" s="7">
        <f>INDEX('Data - Payroll'!$C$2:$T$53,MATCH($B46,'Data - Payroll'!$B$2:$B$53,0),MATCH($G$1,'Data - Payroll'!$C$1:$T$1,0))/Population!$C44</f>
        <v>49.924822409479162</v>
      </c>
      <c r="E46" s="40">
        <f t="shared" si="0"/>
        <v>12.101226026263278</v>
      </c>
      <c r="F46" s="16"/>
      <c r="G46" s="6"/>
    </row>
    <row r="47" spans="1:7">
      <c r="A47" s="2" t="s">
        <v>94</v>
      </c>
      <c r="B47" s="2" t="s">
        <v>42</v>
      </c>
      <c r="C47" s="10">
        <f>1000*INDEX('Data - Total'!$C$2:$R$53,MATCH($B47,'Data - Total'!$B$2:$B$53,0),MATCH($G$1,'Data - Total'!$C$1:$R$1,0))/Population!$C45</f>
        <v>305.99315866939048</v>
      </c>
      <c r="D47" s="7">
        <f>INDEX('Data - Payroll'!$C$2:$T$53,MATCH($B47,'Data - Payroll'!$B$2:$B$53,0),MATCH($G$1,'Data - Payroll'!$C$1:$T$1,0))/Population!$C45</f>
        <v>39.698095962357037</v>
      </c>
      <c r="E47" s="40">
        <f t="shared" si="0"/>
        <v>12.973524027459954</v>
      </c>
      <c r="F47" s="16"/>
      <c r="G47" s="6"/>
    </row>
    <row r="48" spans="1:7">
      <c r="A48" s="2" t="s">
        <v>95</v>
      </c>
      <c r="B48" s="2" t="s">
        <v>43</v>
      </c>
      <c r="C48" s="10">
        <f>1000*INDEX('Data - Total'!$C$2:$R$53,MATCH($B48,'Data - Total'!$B$2:$B$53,0),MATCH($G$1,'Data - Total'!$C$1:$R$1,0))/Population!$C46</f>
        <v>266.12568770444506</v>
      </c>
      <c r="D48" s="7">
        <f>INDEX('Data - Payroll'!$C$2:$T$53,MATCH($B48,'Data - Payroll'!$B$2:$B$53,0),MATCH($G$1,'Data - Payroll'!$C$1:$T$1,0))/Population!$C46</f>
        <v>30.87250462953347</v>
      </c>
      <c r="E48" s="40">
        <f t="shared" si="0"/>
        <v>11.600723288245659</v>
      </c>
      <c r="F48" s="16"/>
      <c r="G48" s="6"/>
    </row>
    <row r="49" spans="1:8">
      <c r="A49" s="2" t="s">
        <v>97</v>
      </c>
      <c r="B49" s="2" t="s">
        <v>45</v>
      </c>
      <c r="C49" s="10">
        <f>1000*INDEX('Data - Total'!$C$2:$R$53,MATCH($B49,'Data - Total'!$B$2:$B$53,0),MATCH($G$1,'Data - Total'!$C$1:$R$1,0))/Population!$C47</f>
        <v>466.76337930102125</v>
      </c>
      <c r="D49" s="7">
        <f>INDEX('Data - Payroll'!$C$2:$T$53,MATCH($B49,'Data - Payroll'!$B$2:$B$53,0),MATCH($G$1,'Data - Payroll'!$C$1:$T$1,0))/Population!$C47</f>
        <v>49.322558116891528</v>
      </c>
      <c r="E49" s="40">
        <f t="shared" si="0"/>
        <v>10.56692969160351</v>
      </c>
      <c r="F49" s="16"/>
      <c r="G49" s="6"/>
    </row>
    <row r="50" spans="1:8">
      <c r="A50" s="2" t="s">
        <v>98</v>
      </c>
      <c r="B50" s="2" t="s">
        <v>46</v>
      </c>
      <c r="C50" s="10">
        <f>1000*INDEX('Data - Total'!$C$2:$R$53,MATCH($B50,'Data - Total'!$B$2:$B$53,0),MATCH($G$1,'Data - Total'!$C$1:$R$1,0))/Population!$C48</f>
        <v>377.3465274428321</v>
      </c>
      <c r="D50" s="7">
        <f>INDEX('Data - Payroll'!$C$2:$T$53,MATCH($B50,'Data - Payroll'!$B$2:$B$53,0),MATCH($G$1,'Data - Payroll'!$C$1:$T$1,0))/Population!$C48</f>
        <v>93.216096132162562</v>
      </c>
      <c r="E50" s="40">
        <f t="shared" si="0"/>
        <v>24.703048617900631</v>
      </c>
      <c r="F50" s="16"/>
      <c r="G50" s="6"/>
    </row>
    <row r="51" spans="1:8">
      <c r="A51" s="2" t="s">
        <v>99</v>
      </c>
      <c r="B51" s="2" t="s">
        <v>47</v>
      </c>
      <c r="C51" s="10">
        <f>1000*INDEX('Data - Total'!$C$2:$R$53,MATCH($B51,'Data - Total'!$B$2:$B$53,0),MATCH($G$1,'Data - Total'!$C$1:$R$1,0))/Population!$C49</f>
        <v>381.20421479572269</v>
      </c>
      <c r="D51" s="7">
        <f>INDEX('Data - Payroll'!$C$2:$T$53,MATCH($B51,'Data - Payroll'!$B$2:$B$53,0),MATCH($G$1,'Data - Payroll'!$C$1:$T$1,0))/Population!$C49</f>
        <v>37.434629877479765</v>
      </c>
      <c r="E51" s="40">
        <f t="shared" si="0"/>
        <v>9.8200986307404801</v>
      </c>
      <c r="F51" s="6"/>
      <c r="G51" s="6"/>
    </row>
    <row r="52" spans="1:8">
      <c r="A52" s="2" t="s">
        <v>100</v>
      </c>
      <c r="B52" s="2" t="s">
        <v>48</v>
      </c>
      <c r="C52" s="10">
        <f>1000*INDEX('Data - Total'!$C$2:$R$53,MATCH($B52,'Data - Total'!$B$2:$B$53,0),MATCH($G$1,'Data - Total'!$C$1:$R$1,0))/Population!$C50</f>
        <v>369.81334261363844</v>
      </c>
      <c r="D52" s="7">
        <f>INDEX('Data - Payroll'!$C$2:$T$53,MATCH($B52,'Data - Payroll'!$B$2:$B$53,0),MATCH($G$1,'Data - Payroll'!$C$1:$T$1,0))/Population!$C50</f>
        <v>56.175009733444988</v>
      </c>
      <c r="E52" s="40">
        <f t="shared" si="0"/>
        <v>15.190098155039713</v>
      </c>
      <c r="F52" s="6"/>
      <c r="G52" s="6"/>
      <c r="H52" s="6"/>
    </row>
    <row r="53" spans="1:8">
      <c r="A53" s="2" t="s">
        <v>101</v>
      </c>
      <c r="B53" s="2" t="s">
        <v>49</v>
      </c>
      <c r="C53" s="10">
        <f>1000*INDEX('Data - Total'!$C$2:$R$53,MATCH($B53,'Data - Total'!$B$2:$B$53,0),MATCH($G$1,'Data - Total'!$C$1:$R$1,0))/Population!$C51</f>
        <v>466.64705790456674</v>
      </c>
      <c r="D53" s="7">
        <f>INDEX('Data - Payroll'!$C$2:$T$53,MATCH($B53,'Data - Payroll'!$B$2:$B$53,0),MATCH($G$1,'Data - Payroll'!$C$1:$T$1,0))/Population!$C51</f>
        <v>34.627770209011089</v>
      </c>
      <c r="E53" s="40">
        <f t="shared" si="0"/>
        <v>7.4205482757147818</v>
      </c>
      <c r="F53" s="6"/>
      <c r="G53" s="6"/>
      <c r="H53" s="6"/>
    </row>
    <row r="54" spans="1:8">
      <c r="A54" s="2" t="s">
        <v>102</v>
      </c>
      <c r="B54" s="2" t="s">
        <v>50</v>
      </c>
      <c r="C54" s="10">
        <f>1000*INDEX('Data - Total'!$C$2:$R$53,MATCH($B54,'Data - Total'!$B$2:$B$53,0),MATCH($G$1,'Data - Total'!$C$1:$R$1,0))/Population!$C52</f>
        <v>331.03215294342874</v>
      </c>
      <c r="D54" s="7">
        <f>INDEX('Data - Payroll'!$C$2:$T$53,MATCH($B54,'Data - Payroll'!$B$2:$B$53,0),MATCH($G$1,'Data - Payroll'!$C$1:$T$1,0))/Population!$C52</f>
        <v>54.787779254371436</v>
      </c>
      <c r="E54" s="40">
        <f t="shared" si="0"/>
        <v>16.55059146587924</v>
      </c>
    </row>
    <row r="55" spans="1:8">
      <c r="A55" s="3" t="s">
        <v>103</v>
      </c>
      <c r="B55" s="3" t="s">
        <v>51</v>
      </c>
      <c r="C55" s="11">
        <f>1000*INDEX('Data - Total'!$C$2:$R$53,MATCH($B55,'Data - Total'!$B$2:$B$53,0),MATCH($G$1,'Data - Total'!$C$1:$R$1,0))/Population!$C53</f>
        <v>898.5149759140777</v>
      </c>
      <c r="D55" s="8">
        <f>INDEX('Data - Payroll'!$C$2:$T$53,MATCH($B55,'Data - Payroll'!$B$2:$B$53,0),MATCH($G$1,'Data - Payroll'!$C$1:$T$1,0))/Population!$C53</f>
        <v>75.351408320087089</v>
      </c>
      <c r="E55" s="40">
        <f t="shared" si="0"/>
        <v>8.3862161833675124</v>
      </c>
    </row>
    <row r="56" spans="1:8" ht="15" customHeight="1">
      <c r="A56" s="28" t="s">
        <v>126</v>
      </c>
      <c r="B56" s="29"/>
      <c r="C56" s="29"/>
      <c r="D56" s="29"/>
      <c r="E56" s="30"/>
    </row>
    <row r="57" spans="1:8">
      <c r="A57" s="31"/>
      <c r="B57" s="32"/>
      <c r="C57" s="32"/>
      <c r="D57" s="32"/>
      <c r="E57" s="33"/>
    </row>
    <row r="58" spans="1:8">
      <c r="A58" s="31"/>
      <c r="B58" s="32"/>
      <c r="C58" s="32"/>
      <c r="D58" s="32"/>
      <c r="E58" s="33"/>
    </row>
    <row r="59" spans="1:8">
      <c r="A59" s="31"/>
      <c r="B59" s="32"/>
      <c r="C59" s="32"/>
      <c r="D59" s="32"/>
      <c r="E59" s="33"/>
    </row>
    <row r="60" spans="1:8">
      <c r="A60" s="31"/>
      <c r="B60" s="32"/>
      <c r="C60" s="32"/>
      <c r="D60" s="32"/>
      <c r="E60" s="33"/>
    </row>
    <row r="61" spans="1:8">
      <c r="A61" s="31"/>
      <c r="B61" s="32"/>
      <c r="C61" s="32"/>
      <c r="D61" s="32"/>
      <c r="E61" s="33"/>
    </row>
    <row r="62" spans="1:8">
      <c r="A62" s="31"/>
      <c r="B62" s="32"/>
      <c r="C62" s="32"/>
      <c r="D62" s="32"/>
      <c r="E62" s="33"/>
    </row>
    <row r="63" spans="1:8">
      <c r="A63" s="34"/>
      <c r="B63" s="35"/>
      <c r="C63" s="35"/>
      <c r="D63" s="35"/>
      <c r="E63" s="36"/>
    </row>
    <row r="65" spans="2:2">
      <c r="B65" s="4"/>
    </row>
  </sheetData>
  <mergeCells count="3">
    <mergeCell ref="A1:E1"/>
    <mergeCell ref="A2:E2"/>
    <mergeCell ref="A56:E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Data - Payroll</vt:lpstr>
      <vt:lpstr>Data - Total</vt:lpstr>
      <vt:lpstr>Population</vt:lpstr>
      <vt:lpstr>K12</vt:lpstr>
      <vt:lpstr>Higher</vt:lpstr>
      <vt:lpstr>Highways</vt:lpstr>
      <vt:lpstr>Transit</vt:lpstr>
      <vt:lpstr>Police</vt:lpstr>
      <vt:lpstr>Corrections</vt:lpstr>
      <vt:lpstr>Fire</vt:lpstr>
      <vt:lpstr>Housing </vt:lpstr>
      <vt:lpstr>Natural Resources</vt:lpstr>
      <vt:lpstr>Parks</vt:lpstr>
      <vt:lpstr>Sewerage</vt:lpstr>
      <vt:lpstr>Solid</vt:lpstr>
      <vt:lpstr>Water</vt:lpstr>
      <vt:lpstr>Electric</vt:lpstr>
      <vt:lpstr>Gas</vt:lpstr>
      <vt:lpstr>Administration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Iselin, John</dc:creator>
  <cp:lastModifiedBy>Iselin, John</cp:lastModifiedBy>
  <dcterms:created xsi:type="dcterms:W3CDTF">2016-01-27T21:39:13Z</dcterms:created>
  <dcterms:modified xsi:type="dcterms:W3CDTF">2016-12-09T20:51:47Z</dcterms:modified>
</cp:coreProperties>
</file>