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585" windowWidth="20895" windowHeight="13620" tabRatio="500" firstSheet="11" activeTab="18"/>
  </bookViews>
  <sheets>
    <sheet name="K-12" sheetId="5" r:id="rId1"/>
    <sheet name="Higher" sheetId="6" r:id="rId2"/>
    <sheet name="Highway" sheetId="7" r:id="rId3"/>
    <sheet name="Transit" sheetId="8" r:id="rId4"/>
    <sheet name="Corrections" sheetId="9" r:id="rId5"/>
    <sheet name="Police" sheetId="10" r:id="rId6"/>
    <sheet name="Fire" sheetId="11" r:id="rId7"/>
    <sheet name="Housing" sheetId="12" r:id="rId8"/>
    <sheet name="Parks" sheetId="13" r:id="rId9"/>
    <sheet name="Resources" sheetId="14" r:id="rId10"/>
    <sheet name="Waste" sheetId="20" r:id="rId11"/>
    <sheet name="Sewerage" sheetId="21" r:id="rId12"/>
    <sheet name="Water" sheetId="19" r:id="rId13"/>
    <sheet name="Electric" sheetId="23" r:id="rId14"/>
    <sheet name="Gas" sheetId="18" r:id="rId15"/>
    <sheet name="Financial" sheetId="15" r:id="rId16"/>
    <sheet name="Judicial" sheetId="16" r:id="rId17"/>
    <sheet name="Admin" sheetId="17" r:id="rId18"/>
    <sheet name="Payroll per Employee" sheetId="1" r:id="rId19"/>
    <sheet name="Mean Zone" sheetId="3" r:id="rId20"/>
    <sheet name="Category - Zone Crosswalk" sheetId="4" r:id="rId21"/>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54" i="17" l="1"/>
  <c r="C53" i="17"/>
  <c r="C52" i="17"/>
  <c r="C51" i="17"/>
  <c r="D51" i="17" s="1"/>
  <c r="C50" i="17"/>
  <c r="D50" i="17" s="1"/>
  <c r="C49" i="17"/>
  <c r="C48" i="17"/>
  <c r="C47" i="17"/>
  <c r="D47" i="17" s="1"/>
  <c r="C46" i="17"/>
  <c r="C45" i="17"/>
  <c r="C44" i="17"/>
  <c r="C43" i="17"/>
  <c r="D43" i="17" s="1"/>
  <c r="C42" i="17"/>
  <c r="D42" i="17" s="1"/>
  <c r="C41" i="17"/>
  <c r="C40" i="17"/>
  <c r="C39" i="17"/>
  <c r="D39" i="17" s="1"/>
  <c r="C38" i="17"/>
  <c r="C37" i="17"/>
  <c r="C36" i="17"/>
  <c r="C35" i="17"/>
  <c r="C34" i="17"/>
  <c r="D34" i="17" s="1"/>
  <c r="C33" i="17"/>
  <c r="C32" i="17"/>
  <c r="C31" i="17"/>
  <c r="C30" i="17"/>
  <c r="D30" i="17" s="1"/>
  <c r="C29" i="17"/>
  <c r="C28" i="17"/>
  <c r="C27" i="17"/>
  <c r="D26" i="17"/>
  <c r="C26" i="17"/>
  <c r="C25" i="17"/>
  <c r="C24" i="17"/>
  <c r="C23" i="17"/>
  <c r="C22" i="17"/>
  <c r="D22" i="17" s="1"/>
  <c r="C21" i="17"/>
  <c r="C20" i="17"/>
  <c r="D20" i="17" s="1"/>
  <c r="C19" i="17"/>
  <c r="D19" i="17" s="1"/>
  <c r="C18" i="17"/>
  <c r="C17" i="17"/>
  <c r="C16" i="17"/>
  <c r="C15" i="17"/>
  <c r="D15" i="17" s="1"/>
  <c r="C14" i="17"/>
  <c r="D14" i="17" s="1"/>
  <c r="C13" i="17"/>
  <c r="C12" i="17"/>
  <c r="C11" i="17"/>
  <c r="D11" i="17" s="1"/>
  <c r="C10" i="17"/>
  <c r="C9" i="17"/>
  <c r="C8" i="17"/>
  <c r="C7" i="17"/>
  <c r="D7" i="17" s="1"/>
  <c r="D6" i="17"/>
  <c r="C6" i="17"/>
  <c r="C5" i="17"/>
  <c r="C4" i="17"/>
  <c r="C3" i="17"/>
  <c r="D53" i="17" s="1"/>
  <c r="C54" i="16"/>
  <c r="C53" i="16"/>
  <c r="C52" i="16"/>
  <c r="C51" i="16"/>
  <c r="C50" i="16"/>
  <c r="D50" i="16" s="1"/>
  <c r="C49" i="16"/>
  <c r="C48" i="16"/>
  <c r="C47" i="16"/>
  <c r="C46" i="16"/>
  <c r="C45" i="16"/>
  <c r="C44" i="16"/>
  <c r="C43" i="16"/>
  <c r="C42" i="16"/>
  <c r="D42" i="16" s="1"/>
  <c r="C41" i="16"/>
  <c r="C40" i="16"/>
  <c r="C39" i="16"/>
  <c r="C38" i="16"/>
  <c r="C37" i="16"/>
  <c r="D37" i="16" s="1"/>
  <c r="C36" i="16"/>
  <c r="C35" i="16"/>
  <c r="D35" i="16" s="1"/>
  <c r="C34" i="16"/>
  <c r="D34" i="16" s="1"/>
  <c r="C33" i="16"/>
  <c r="C32" i="16"/>
  <c r="C31" i="16"/>
  <c r="C30" i="16"/>
  <c r="C29" i="16"/>
  <c r="D29" i="16" s="1"/>
  <c r="C28" i="16"/>
  <c r="C27" i="16"/>
  <c r="C26" i="16"/>
  <c r="D26" i="16" s="1"/>
  <c r="C25" i="16"/>
  <c r="C24" i="16"/>
  <c r="C23" i="16"/>
  <c r="C22" i="16"/>
  <c r="C21" i="16"/>
  <c r="D21" i="16" s="1"/>
  <c r="C20" i="16"/>
  <c r="C19" i="16"/>
  <c r="C18" i="16"/>
  <c r="D18" i="16" s="1"/>
  <c r="C17" i="16"/>
  <c r="C16" i="16"/>
  <c r="D16" i="16" s="1"/>
  <c r="C15" i="16"/>
  <c r="C14" i="16"/>
  <c r="D14" i="16" s="1"/>
  <c r="C13" i="16"/>
  <c r="D13" i="16" s="1"/>
  <c r="C12" i="16"/>
  <c r="C11" i="16"/>
  <c r="C10" i="16"/>
  <c r="C9" i="16"/>
  <c r="C8" i="16"/>
  <c r="D8" i="16" s="1"/>
  <c r="C7" i="16"/>
  <c r="C6" i="16"/>
  <c r="D6" i="16" s="1"/>
  <c r="C5" i="16"/>
  <c r="D5" i="16" s="1"/>
  <c r="C4" i="16"/>
  <c r="C3" i="16"/>
  <c r="D51" i="16"/>
  <c r="D43" i="16"/>
  <c r="D27" i="16"/>
  <c r="D19" i="16"/>
  <c r="D11" i="16"/>
  <c r="D10" i="16"/>
  <c r="C54" i="15"/>
  <c r="C53" i="15"/>
  <c r="C52" i="15"/>
  <c r="C51" i="15"/>
  <c r="C50" i="15"/>
  <c r="C49" i="15"/>
  <c r="D49" i="15" s="1"/>
  <c r="C48" i="15"/>
  <c r="C47" i="15"/>
  <c r="C46" i="15"/>
  <c r="D46" i="15" s="1"/>
  <c r="C45" i="15"/>
  <c r="C44" i="15"/>
  <c r="C43" i="15"/>
  <c r="C42" i="15"/>
  <c r="C41" i="15"/>
  <c r="D41" i="15" s="1"/>
  <c r="C40" i="15"/>
  <c r="C39" i="15"/>
  <c r="C38" i="15"/>
  <c r="D38" i="15" s="1"/>
  <c r="C37" i="15"/>
  <c r="C36" i="15"/>
  <c r="C35" i="15"/>
  <c r="C34" i="15"/>
  <c r="D33" i="15"/>
  <c r="C33" i="15"/>
  <c r="C32" i="15"/>
  <c r="C31" i="15"/>
  <c r="C30" i="15"/>
  <c r="C29" i="15"/>
  <c r="D29" i="15" s="1"/>
  <c r="C28" i="15"/>
  <c r="C27" i="15"/>
  <c r="D27" i="15" s="1"/>
  <c r="C26" i="15"/>
  <c r="C25" i="15"/>
  <c r="D25" i="15" s="1"/>
  <c r="C24" i="15"/>
  <c r="C23" i="15"/>
  <c r="C22" i="15"/>
  <c r="C21" i="15"/>
  <c r="D21" i="15" s="1"/>
  <c r="C20" i="15"/>
  <c r="C19" i="15"/>
  <c r="C18" i="15"/>
  <c r="C17" i="15"/>
  <c r="C16" i="15"/>
  <c r="C15" i="15"/>
  <c r="C14" i="15"/>
  <c r="C13" i="15"/>
  <c r="D13" i="15" s="1"/>
  <c r="C12" i="15"/>
  <c r="C11" i="15"/>
  <c r="C10" i="15"/>
  <c r="D10" i="15" s="1"/>
  <c r="C9" i="15"/>
  <c r="C8" i="15"/>
  <c r="C7" i="15"/>
  <c r="C6" i="15"/>
  <c r="C5" i="15"/>
  <c r="D5" i="15" s="1"/>
  <c r="C4" i="15"/>
  <c r="C3" i="15"/>
  <c r="D3" i="15" s="1"/>
  <c r="C54" i="18"/>
  <c r="D54" i="18" s="1"/>
  <c r="C53" i="18"/>
  <c r="C52" i="18"/>
  <c r="C51" i="18"/>
  <c r="C50" i="18"/>
  <c r="C49" i="18"/>
  <c r="C48" i="18"/>
  <c r="C47" i="18"/>
  <c r="C46" i="18"/>
  <c r="D46" i="18" s="1"/>
  <c r="C45" i="18"/>
  <c r="C44" i="18"/>
  <c r="C43" i="18"/>
  <c r="C42" i="18"/>
  <c r="C41" i="18"/>
  <c r="C40" i="18"/>
  <c r="C39" i="18"/>
  <c r="C38" i="18"/>
  <c r="D38" i="18" s="1"/>
  <c r="C37" i="18"/>
  <c r="C36" i="18"/>
  <c r="C35" i="18"/>
  <c r="C34" i="18"/>
  <c r="C33" i="18"/>
  <c r="D33" i="18" s="1"/>
  <c r="C32" i="18"/>
  <c r="C31" i="18"/>
  <c r="D30" i="18"/>
  <c r="C30" i="18"/>
  <c r="C29" i="18"/>
  <c r="C28" i="18"/>
  <c r="C27" i="18"/>
  <c r="D26" i="18"/>
  <c r="C26" i="18"/>
  <c r="C25" i="18"/>
  <c r="C24" i="18"/>
  <c r="D24" i="18" s="1"/>
  <c r="C23" i="18"/>
  <c r="C22" i="18"/>
  <c r="D22" i="18" s="1"/>
  <c r="C21" i="18"/>
  <c r="C20" i="18"/>
  <c r="D20" i="18" s="1"/>
  <c r="C19" i="18"/>
  <c r="C18" i="18"/>
  <c r="D18" i="18" s="1"/>
  <c r="C17" i="18"/>
  <c r="C16" i="18"/>
  <c r="D16" i="18" s="1"/>
  <c r="C15" i="18"/>
  <c r="C14" i="18"/>
  <c r="C13" i="18"/>
  <c r="C12" i="18"/>
  <c r="C11" i="18"/>
  <c r="C10" i="18"/>
  <c r="D10" i="18" s="1"/>
  <c r="C9" i="18"/>
  <c r="D9" i="18" s="1"/>
  <c r="C8" i="18"/>
  <c r="C7" i="18"/>
  <c r="C6" i="18"/>
  <c r="C5" i="18"/>
  <c r="C4" i="18"/>
  <c r="C3" i="18"/>
  <c r="D3" i="18" s="1"/>
  <c r="C54" i="23"/>
  <c r="C53" i="23"/>
  <c r="C52" i="23"/>
  <c r="C51" i="23"/>
  <c r="C50" i="23"/>
  <c r="C49" i="23"/>
  <c r="C48" i="23"/>
  <c r="C47" i="23"/>
  <c r="C46" i="23"/>
  <c r="C45" i="23"/>
  <c r="C44" i="23"/>
  <c r="C43" i="23"/>
  <c r="C42" i="23"/>
  <c r="D42" i="23" s="1"/>
  <c r="C41" i="23"/>
  <c r="C40" i="23"/>
  <c r="C39" i="23"/>
  <c r="C38" i="23"/>
  <c r="C37" i="23"/>
  <c r="C36" i="23"/>
  <c r="C35" i="23"/>
  <c r="C34" i="23"/>
  <c r="C33" i="23"/>
  <c r="C32" i="23"/>
  <c r="C31" i="23"/>
  <c r="C30" i="23"/>
  <c r="C29" i="23"/>
  <c r="C28" i="23"/>
  <c r="C27" i="23"/>
  <c r="C26" i="23"/>
  <c r="C25" i="23"/>
  <c r="C24" i="23"/>
  <c r="C23" i="23"/>
  <c r="C22" i="23"/>
  <c r="C21" i="23"/>
  <c r="C20" i="23"/>
  <c r="C19" i="23"/>
  <c r="C18" i="23"/>
  <c r="C17" i="23"/>
  <c r="C16" i="23"/>
  <c r="C15" i="23"/>
  <c r="C14" i="23"/>
  <c r="C13" i="23"/>
  <c r="C12" i="23"/>
  <c r="C11" i="23"/>
  <c r="C10" i="23"/>
  <c r="C9" i="23"/>
  <c r="C8" i="23"/>
  <c r="C7" i="23"/>
  <c r="C6" i="23"/>
  <c r="C5" i="23"/>
  <c r="C4" i="23"/>
  <c r="C3" i="23"/>
  <c r="D3" i="23" s="1"/>
  <c r="C54" i="19"/>
  <c r="C53" i="19"/>
  <c r="C52" i="19"/>
  <c r="C51" i="19"/>
  <c r="C50" i="19"/>
  <c r="D50" i="19" s="1"/>
  <c r="C49" i="19"/>
  <c r="D49" i="19" s="1"/>
  <c r="C48" i="19"/>
  <c r="C47" i="19"/>
  <c r="C46" i="19"/>
  <c r="C45" i="19"/>
  <c r="D45" i="19" s="1"/>
  <c r="C44" i="19"/>
  <c r="C43" i="19"/>
  <c r="C42" i="19"/>
  <c r="D42" i="19" s="1"/>
  <c r="C41" i="19"/>
  <c r="C40" i="19"/>
  <c r="C39" i="19"/>
  <c r="C38" i="19"/>
  <c r="D38" i="19" s="1"/>
  <c r="C37" i="19"/>
  <c r="C36" i="19"/>
  <c r="D36" i="19" s="1"/>
  <c r="C35" i="19"/>
  <c r="C34" i="19"/>
  <c r="C33" i="19"/>
  <c r="C32" i="19"/>
  <c r="D32" i="19" s="1"/>
  <c r="C31" i="19"/>
  <c r="C30" i="19"/>
  <c r="C29" i="19"/>
  <c r="C28" i="19"/>
  <c r="D28" i="19" s="1"/>
  <c r="C27" i="19"/>
  <c r="C26" i="19"/>
  <c r="C25" i="19"/>
  <c r="C24" i="19"/>
  <c r="D24" i="19" s="1"/>
  <c r="C23" i="19"/>
  <c r="D23" i="19" s="1"/>
  <c r="C22" i="19"/>
  <c r="C21" i="19"/>
  <c r="C20" i="19"/>
  <c r="D20" i="19" s="1"/>
  <c r="C19" i="19"/>
  <c r="C18" i="19"/>
  <c r="C17" i="19"/>
  <c r="C16" i="19"/>
  <c r="C15" i="19"/>
  <c r="D15" i="19" s="1"/>
  <c r="C14" i="19"/>
  <c r="C13" i="19"/>
  <c r="D13" i="19" s="1"/>
  <c r="C12" i="19"/>
  <c r="D12" i="19" s="1"/>
  <c r="C11" i="19"/>
  <c r="C10" i="19"/>
  <c r="D10" i="19" s="1"/>
  <c r="C9" i="19"/>
  <c r="D9" i="19" s="1"/>
  <c r="C8" i="19"/>
  <c r="C7" i="19"/>
  <c r="C6" i="19"/>
  <c r="D6" i="19" s="1"/>
  <c r="C5" i="19"/>
  <c r="C4" i="19"/>
  <c r="C3" i="19"/>
  <c r="D3" i="19" s="1"/>
  <c r="C54" i="21"/>
  <c r="D54" i="21" s="1"/>
  <c r="C53" i="21"/>
  <c r="C52" i="21"/>
  <c r="D52" i="21" s="1"/>
  <c r="C51" i="21"/>
  <c r="C50" i="21"/>
  <c r="C49" i="21"/>
  <c r="C48" i="21"/>
  <c r="D48" i="21" s="1"/>
  <c r="C47" i="21"/>
  <c r="C46" i="21"/>
  <c r="C45" i="21"/>
  <c r="C44" i="21"/>
  <c r="D44" i="21" s="1"/>
  <c r="C43" i="21"/>
  <c r="C42" i="21"/>
  <c r="C41" i="21"/>
  <c r="C40" i="21"/>
  <c r="C39" i="21"/>
  <c r="C38" i="21"/>
  <c r="C37" i="21"/>
  <c r="D37" i="21" s="1"/>
  <c r="C36" i="21"/>
  <c r="C35" i="21"/>
  <c r="C34" i="21"/>
  <c r="C33" i="21"/>
  <c r="C32" i="21"/>
  <c r="C31" i="21"/>
  <c r="C30" i="21"/>
  <c r="D30" i="21" s="1"/>
  <c r="C29" i="21"/>
  <c r="D29" i="21" s="1"/>
  <c r="C28" i="21"/>
  <c r="C27" i="21"/>
  <c r="C26" i="21"/>
  <c r="C25" i="21"/>
  <c r="C24" i="21"/>
  <c r="D24" i="21" s="1"/>
  <c r="C23" i="21"/>
  <c r="C22" i="21"/>
  <c r="D22" i="21" s="1"/>
  <c r="C21" i="21"/>
  <c r="C20" i="21"/>
  <c r="C19" i="21"/>
  <c r="C18" i="21"/>
  <c r="D18" i="21" s="1"/>
  <c r="C17" i="21"/>
  <c r="C16" i="21"/>
  <c r="C15" i="21"/>
  <c r="C14" i="21"/>
  <c r="C13" i="21"/>
  <c r="C12" i="21"/>
  <c r="C11" i="21"/>
  <c r="C10" i="21"/>
  <c r="D10" i="21" s="1"/>
  <c r="C9" i="21"/>
  <c r="C8" i="21"/>
  <c r="C7" i="21"/>
  <c r="D7" i="21" s="1"/>
  <c r="C6" i="21"/>
  <c r="C5" i="21"/>
  <c r="C4" i="21"/>
  <c r="C3" i="21"/>
  <c r="D3" i="21" s="1"/>
  <c r="C54" i="20"/>
  <c r="C53" i="20"/>
  <c r="C52" i="20"/>
  <c r="C51" i="20"/>
  <c r="C50" i="20"/>
  <c r="D50" i="20" s="1"/>
  <c r="C49" i="20"/>
  <c r="C48" i="20"/>
  <c r="C47" i="20"/>
  <c r="C46" i="20"/>
  <c r="C45" i="20"/>
  <c r="C44" i="20"/>
  <c r="C43" i="20"/>
  <c r="C42" i="20"/>
  <c r="D42" i="20" s="1"/>
  <c r="C41" i="20"/>
  <c r="C40" i="20"/>
  <c r="C39" i="20"/>
  <c r="C38" i="20"/>
  <c r="C37" i="20"/>
  <c r="C36" i="20"/>
  <c r="C35" i="20"/>
  <c r="C34" i="20"/>
  <c r="D34" i="20" s="1"/>
  <c r="C33" i="20"/>
  <c r="C32" i="20"/>
  <c r="C31" i="20"/>
  <c r="C30" i="20"/>
  <c r="C29" i="20"/>
  <c r="C28" i="20"/>
  <c r="C27" i="20"/>
  <c r="C26" i="20"/>
  <c r="D26" i="20" s="1"/>
  <c r="C25" i="20"/>
  <c r="C24" i="20"/>
  <c r="C23" i="20"/>
  <c r="C22" i="20"/>
  <c r="C21" i="20"/>
  <c r="C20" i="20"/>
  <c r="C19" i="20"/>
  <c r="C18" i="20"/>
  <c r="D18" i="20" s="1"/>
  <c r="C17" i="20"/>
  <c r="C16" i="20"/>
  <c r="C15" i="20"/>
  <c r="C14" i="20"/>
  <c r="C13" i="20"/>
  <c r="C12" i="20"/>
  <c r="C11" i="20"/>
  <c r="C10" i="20"/>
  <c r="D10" i="20" s="1"/>
  <c r="C9" i="20"/>
  <c r="C8" i="20"/>
  <c r="C7" i="20"/>
  <c r="C6" i="20"/>
  <c r="C5" i="20"/>
  <c r="C4" i="20"/>
  <c r="C3" i="20"/>
  <c r="D3" i="20" s="1"/>
  <c r="C54" i="14"/>
  <c r="C53" i="14"/>
  <c r="C52" i="14"/>
  <c r="C51" i="14"/>
  <c r="C50" i="14"/>
  <c r="C49" i="14"/>
  <c r="C48" i="14"/>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D3" i="14" s="1"/>
  <c r="C54" i="13"/>
  <c r="D54" i="13" s="1"/>
  <c r="C53" i="13"/>
  <c r="C52" i="13"/>
  <c r="C51" i="13"/>
  <c r="D51" i="13" s="1"/>
  <c r="D50" i="13"/>
  <c r="C50" i="13"/>
  <c r="C49" i="13"/>
  <c r="C48" i="13"/>
  <c r="C47" i="13"/>
  <c r="D46" i="13"/>
  <c r="C46" i="13"/>
  <c r="C45" i="13"/>
  <c r="D45" i="13" s="1"/>
  <c r="C44" i="13"/>
  <c r="D44" i="13" s="1"/>
  <c r="C43" i="13"/>
  <c r="C42" i="13"/>
  <c r="D42" i="13" s="1"/>
  <c r="C41" i="13"/>
  <c r="C40" i="13"/>
  <c r="D40" i="13" s="1"/>
  <c r="C39" i="13"/>
  <c r="C38" i="13"/>
  <c r="D38" i="13" s="1"/>
  <c r="C37" i="13"/>
  <c r="C36" i="13"/>
  <c r="C35" i="13"/>
  <c r="C34" i="13"/>
  <c r="D34" i="13" s="1"/>
  <c r="C33" i="13"/>
  <c r="D33" i="13" s="1"/>
  <c r="C32" i="13"/>
  <c r="C31" i="13"/>
  <c r="D31" i="13" s="1"/>
  <c r="C30" i="13"/>
  <c r="D30" i="13" s="1"/>
  <c r="C29" i="13"/>
  <c r="C28" i="13"/>
  <c r="C27" i="13"/>
  <c r="C26" i="13"/>
  <c r="D26" i="13" s="1"/>
  <c r="C25" i="13"/>
  <c r="D25" i="13" s="1"/>
  <c r="C24" i="13"/>
  <c r="C23" i="13"/>
  <c r="D23" i="13" s="1"/>
  <c r="C22" i="13"/>
  <c r="D22" i="13" s="1"/>
  <c r="C21" i="13"/>
  <c r="C20" i="13"/>
  <c r="C19" i="13"/>
  <c r="D19" i="13" s="1"/>
  <c r="C18" i="13"/>
  <c r="D18" i="13" s="1"/>
  <c r="C17" i="13"/>
  <c r="C16" i="13"/>
  <c r="C15" i="13"/>
  <c r="D15" i="13" s="1"/>
  <c r="C14" i="13"/>
  <c r="C13" i="13"/>
  <c r="D13" i="13" s="1"/>
  <c r="C12" i="13"/>
  <c r="D12" i="13" s="1"/>
  <c r="C11" i="13"/>
  <c r="D11" i="13" s="1"/>
  <c r="C10" i="13"/>
  <c r="D10" i="13" s="1"/>
  <c r="C9" i="13"/>
  <c r="D9" i="13" s="1"/>
  <c r="C8" i="13"/>
  <c r="C7" i="13"/>
  <c r="C6" i="13"/>
  <c r="D6" i="13" s="1"/>
  <c r="C5" i="13"/>
  <c r="D5" i="13" s="1"/>
  <c r="C4" i="13"/>
  <c r="D4" i="13" s="1"/>
  <c r="C3" i="13"/>
  <c r="D14" i="13" s="1"/>
  <c r="C54" i="12"/>
  <c r="C53" i="12"/>
  <c r="C52" i="12"/>
  <c r="C51" i="12"/>
  <c r="C50" i="12"/>
  <c r="C49" i="12"/>
  <c r="C48" i="12"/>
  <c r="C47" i="12"/>
  <c r="C46" i="12"/>
  <c r="C45" i="12"/>
  <c r="D45" i="12" s="1"/>
  <c r="C44" i="12"/>
  <c r="C43" i="12"/>
  <c r="C42" i="12"/>
  <c r="C41" i="12"/>
  <c r="C40" i="12"/>
  <c r="C39" i="12"/>
  <c r="C38" i="12"/>
  <c r="D38" i="12" s="1"/>
  <c r="C37" i="12"/>
  <c r="C36" i="12"/>
  <c r="C35" i="12"/>
  <c r="C34" i="12"/>
  <c r="D34" i="12" s="1"/>
  <c r="C33" i="12"/>
  <c r="C32" i="12"/>
  <c r="C31" i="12"/>
  <c r="C30" i="12"/>
  <c r="C29" i="12"/>
  <c r="C28" i="12"/>
  <c r="C27" i="12"/>
  <c r="C26" i="12"/>
  <c r="D26" i="12" s="1"/>
  <c r="C25" i="12"/>
  <c r="C24" i="12"/>
  <c r="C23" i="12"/>
  <c r="C22" i="12"/>
  <c r="C21" i="12"/>
  <c r="C20" i="12"/>
  <c r="C19" i="12"/>
  <c r="C18" i="12"/>
  <c r="C17" i="12"/>
  <c r="C16" i="12"/>
  <c r="C15" i="12"/>
  <c r="C14" i="12"/>
  <c r="C13" i="12"/>
  <c r="C12" i="12"/>
  <c r="C11" i="12"/>
  <c r="C10" i="12"/>
  <c r="C9" i="12"/>
  <c r="D9" i="12" s="1"/>
  <c r="C8" i="12"/>
  <c r="C7" i="12"/>
  <c r="C6" i="12"/>
  <c r="D6" i="12" s="1"/>
  <c r="C5" i="12"/>
  <c r="C4" i="12"/>
  <c r="C3" i="12"/>
  <c r="C54" i="11"/>
  <c r="C53" i="11"/>
  <c r="C52" i="11"/>
  <c r="C51" i="11"/>
  <c r="C50" i="11"/>
  <c r="D50" i="11" s="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D18" i="11" s="1"/>
  <c r="C17" i="11"/>
  <c r="C16" i="11"/>
  <c r="C15" i="11"/>
  <c r="C14" i="11"/>
  <c r="D14" i="11" s="1"/>
  <c r="C13" i="11"/>
  <c r="C12" i="11"/>
  <c r="C11" i="11"/>
  <c r="C10" i="11"/>
  <c r="D10" i="11" s="1"/>
  <c r="C9" i="11"/>
  <c r="C8" i="11"/>
  <c r="C7" i="11"/>
  <c r="C6" i="11"/>
  <c r="C5" i="11"/>
  <c r="C4" i="11"/>
  <c r="C3" i="11"/>
  <c r="D3" i="11" s="1"/>
  <c r="C54" i="10"/>
  <c r="D54" i="10" s="1"/>
  <c r="C53" i="10"/>
  <c r="C52" i="10"/>
  <c r="C51" i="10"/>
  <c r="C50" i="10"/>
  <c r="D50" i="10" s="1"/>
  <c r="C49" i="10"/>
  <c r="D49" i="10" s="1"/>
  <c r="C48" i="10"/>
  <c r="C47" i="10"/>
  <c r="D47" i="10" s="1"/>
  <c r="D46" i="10"/>
  <c r="C46" i="10"/>
  <c r="C45" i="10"/>
  <c r="C44" i="10"/>
  <c r="C43" i="10"/>
  <c r="D42" i="10"/>
  <c r="C42" i="10"/>
  <c r="C41" i="10"/>
  <c r="D41" i="10" s="1"/>
  <c r="C40" i="10"/>
  <c r="D40" i="10" s="1"/>
  <c r="C39" i="10"/>
  <c r="C38" i="10"/>
  <c r="D38" i="10" s="1"/>
  <c r="C37" i="10"/>
  <c r="C36" i="10"/>
  <c r="D36" i="10" s="1"/>
  <c r="C35" i="10"/>
  <c r="C34" i="10"/>
  <c r="D34" i="10" s="1"/>
  <c r="C33" i="10"/>
  <c r="C32" i="10"/>
  <c r="C31" i="10"/>
  <c r="C30" i="10"/>
  <c r="C29" i="10"/>
  <c r="C28" i="10"/>
  <c r="D28" i="10" s="1"/>
  <c r="C27" i="10"/>
  <c r="C26" i="10"/>
  <c r="D26" i="10" s="1"/>
  <c r="C25" i="10"/>
  <c r="C24" i="10"/>
  <c r="C23" i="10"/>
  <c r="C22" i="10"/>
  <c r="D22" i="10" s="1"/>
  <c r="C21" i="10"/>
  <c r="D21" i="10" s="1"/>
  <c r="C20" i="10"/>
  <c r="C19" i="10"/>
  <c r="C18" i="10"/>
  <c r="D18" i="10" s="1"/>
  <c r="C17" i="10"/>
  <c r="D17" i="10" s="1"/>
  <c r="C16" i="10"/>
  <c r="C15" i="10"/>
  <c r="C14" i="10"/>
  <c r="D14" i="10" s="1"/>
  <c r="C13" i="10"/>
  <c r="D13" i="10" s="1"/>
  <c r="C12" i="10"/>
  <c r="C11" i="10"/>
  <c r="D10" i="10"/>
  <c r="C10" i="10"/>
  <c r="C9" i="10"/>
  <c r="C8" i="10"/>
  <c r="D8" i="10" s="1"/>
  <c r="C7" i="10"/>
  <c r="D6" i="10"/>
  <c r="C6" i="10"/>
  <c r="C5" i="10"/>
  <c r="C4" i="10"/>
  <c r="D4" i="10" s="1"/>
  <c r="C3" i="10"/>
  <c r="D52" i="10" s="1"/>
  <c r="C54" i="9"/>
  <c r="D54" i="9" s="1"/>
  <c r="C53" i="9"/>
  <c r="C52" i="9"/>
  <c r="C51" i="9"/>
  <c r="C50" i="9"/>
  <c r="C49" i="9"/>
  <c r="C48" i="9"/>
  <c r="C47" i="9"/>
  <c r="C46" i="9"/>
  <c r="C45" i="9"/>
  <c r="C44" i="9"/>
  <c r="C43" i="9"/>
  <c r="C42" i="9"/>
  <c r="D42" i="9" s="1"/>
  <c r="C41" i="9"/>
  <c r="D41" i="9" s="1"/>
  <c r="C40" i="9"/>
  <c r="C39" i="9"/>
  <c r="C38" i="9"/>
  <c r="C37" i="9"/>
  <c r="D37" i="9" s="1"/>
  <c r="C36" i="9"/>
  <c r="C35" i="9"/>
  <c r="C34" i="9"/>
  <c r="D34" i="9" s="1"/>
  <c r="C33" i="9"/>
  <c r="C32" i="9"/>
  <c r="C31" i="9"/>
  <c r="C30" i="9"/>
  <c r="D30" i="9" s="1"/>
  <c r="C29" i="9"/>
  <c r="C28" i="9"/>
  <c r="D28" i="9" s="1"/>
  <c r="C27" i="9"/>
  <c r="C26" i="9"/>
  <c r="C25" i="9"/>
  <c r="C24" i="9"/>
  <c r="D24" i="9" s="1"/>
  <c r="C23" i="9"/>
  <c r="C22" i="9"/>
  <c r="C21" i="9"/>
  <c r="D21" i="9" s="1"/>
  <c r="C20" i="9"/>
  <c r="D20" i="9" s="1"/>
  <c r="C19" i="9"/>
  <c r="C18" i="9"/>
  <c r="C17" i="9"/>
  <c r="C16" i="9"/>
  <c r="C15" i="9"/>
  <c r="D15" i="9" s="1"/>
  <c r="C14" i="9"/>
  <c r="C13" i="9"/>
  <c r="C12" i="9"/>
  <c r="C11" i="9"/>
  <c r="C10" i="9"/>
  <c r="C9" i="9"/>
  <c r="D9" i="9" s="1"/>
  <c r="C8" i="9"/>
  <c r="D8" i="9" s="1"/>
  <c r="C7" i="9"/>
  <c r="D7" i="9" s="1"/>
  <c r="C6" i="9"/>
  <c r="C5" i="9"/>
  <c r="D5" i="9" s="1"/>
  <c r="C4" i="9"/>
  <c r="C3" i="9"/>
  <c r="D6" i="9" s="1"/>
  <c r="C54" i="8"/>
  <c r="C53" i="8"/>
  <c r="C52" i="8"/>
  <c r="C51" i="8"/>
  <c r="C50" i="8"/>
  <c r="C49" i="8"/>
  <c r="C48" i="8"/>
  <c r="C47" i="8"/>
  <c r="C46" i="8"/>
  <c r="D46" i="8" s="1"/>
  <c r="C45" i="8"/>
  <c r="C44" i="8"/>
  <c r="C43" i="8"/>
  <c r="C42" i="8"/>
  <c r="C41" i="8"/>
  <c r="D41" i="8" s="1"/>
  <c r="C40" i="8"/>
  <c r="C39" i="8"/>
  <c r="C38" i="8"/>
  <c r="C37" i="8"/>
  <c r="C36" i="8"/>
  <c r="C35" i="8"/>
  <c r="C34" i="8"/>
  <c r="C33" i="8"/>
  <c r="C32" i="8"/>
  <c r="C31" i="8"/>
  <c r="C30" i="8"/>
  <c r="C29" i="8"/>
  <c r="C28" i="8"/>
  <c r="C27" i="8"/>
  <c r="C26" i="8"/>
  <c r="C25" i="8"/>
  <c r="C24" i="8"/>
  <c r="C23" i="8"/>
  <c r="C22" i="8"/>
  <c r="C21" i="8"/>
  <c r="C20" i="8"/>
  <c r="C19" i="8"/>
  <c r="C18" i="8"/>
  <c r="C17" i="8"/>
  <c r="C16" i="8"/>
  <c r="C15" i="8"/>
  <c r="C14" i="8"/>
  <c r="D14" i="8" s="1"/>
  <c r="C13" i="8"/>
  <c r="C12" i="8"/>
  <c r="C11" i="8"/>
  <c r="C10" i="8"/>
  <c r="D10" i="8" s="1"/>
  <c r="C9" i="8"/>
  <c r="C8" i="8"/>
  <c r="C7" i="8"/>
  <c r="C6" i="8"/>
  <c r="C5" i="8"/>
  <c r="C4" i="8"/>
  <c r="C3" i="8"/>
  <c r="D3" i="8" s="1"/>
  <c r="C54" i="7"/>
  <c r="D54" i="7" s="1"/>
  <c r="C53" i="7"/>
  <c r="C52" i="7"/>
  <c r="C51" i="7"/>
  <c r="C50" i="7"/>
  <c r="C49" i="7"/>
  <c r="C48" i="7"/>
  <c r="C47" i="7"/>
  <c r="D47" i="7" s="1"/>
  <c r="C46" i="7"/>
  <c r="D46" i="7" s="1"/>
  <c r="C45" i="7"/>
  <c r="C44" i="7"/>
  <c r="C43" i="7"/>
  <c r="C42" i="7"/>
  <c r="D42" i="7" s="1"/>
  <c r="C41" i="7"/>
  <c r="C40" i="7"/>
  <c r="C39" i="7"/>
  <c r="D39" i="7" s="1"/>
  <c r="C38" i="7"/>
  <c r="D38" i="7" s="1"/>
  <c r="C37" i="7"/>
  <c r="C36" i="7"/>
  <c r="C35" i="7"/>
  <c r="C34" i="7"/>
  <c r="C33" i="7"/>
  <c r="C32" i="7"/>
  <c r="C31" i="7"/>
  <c r="D31" i="7" s="1"/>
  <c r="C30" i="7"/>
  <c r="D30" i="7" s="1"/>
  <c r="C29" i="7"/>
  <c r="C28" i="7"/>
  <c r="C27" i="7"/>
  <c r="C26" i="7"/>
  <c r="C25" i="7"/>
  <c r="C24" i="7"/>
  <c r="C23" i="7"/>
  <c r="D23" i="7" s="1"/>
  <c r="C22" i="7"/>
  <c r="D22" i="7" s="1"/>
  <c r="C21" i="7"/>
  <c r="C20" i="7"/>
  <c r="C19" i="7"/>
  <c r="C18" i="7"/>
  <c r="C17" i="7"/>
  <c r="C16" i="7"/>
  <c r="C15" i="7"/>
  <c r="D15" i="7" s="1"/>
  <c r="C14" i="7"/>
  <c r="D14" i="7" s="1"/>
  <c r="C13" i="7"/>
  <c r="C12" i="7"/>
  <c r="C11" i="7"/>
  <c r="C10" i="7"/>
  <c r="C9" i="7"/>
  <c r="C8" i="7"/>
  <c r="C7" i="7"/>
  <c r="D7" i="7" s="1"/>
  <c r="C6" i="7"/>
  <c r="D6" i="7" s="1"/>
  <c r="C5" i="7"/>
  <c r="C4" i="7"/>
  <c r="C3" i="7"/>
  <c r="D10" i="7"/>
  <c r="D54" i="6"/>
  <c r="D46" i="6"/>
  <c r="D45" i="6"/>
  <c r="D29" i="6"/>
  <c r="D22" i="6"/>
  <c r="D14" i="6"/>
  <c r="D13" i="6"/>
  <c r="C5" i="6"/>
  <c r="D5" i="6" s="1"/>
  <c r="C6" i="6"/>
  <c r="D6" i="6" s="1"/>
  <c r="C7" i="6"/>
  <c r="C8" i="6"/>
  <c r="C9" i="6"/>
  <c r="D9" i="6" s="1"/>
  <c r="C10" i="6"/>
  <c r="D10" i="6" s="1"/>
  <c r="C11" i="6"/>
  <c r="C12" i="6"/>
  <c r="C13" i="6"/>
  <c r="C14" i="6"/>
  <c r="C15" i="6"/>
  <c r="C16" i="6"/>
  <c r="C17" i="6"/>
  <c r="D17" i="6" s="1"/>
  <c r="C18" i="6"/>
  <c r="D18" i="6" s="1"/>
  <c r="C19" i="6"/>
  <c r="C20" i="6"/>
  <c r="C21" i="6"/>
  <c r="C22" i="6"/>
  <c r="C23" i="6"/>
  <c r="C24" i="6"/>
  <c r="C25" i="6"/>
  <c r="D25" i="6" s="1"/>
  <c r="C26" i="6"/>
  <c r="D26" i="6" s="1"/>
  <c r="C27" i="6"/>
  <c r="C28" i="6"/>
  <c r="C29" i="6"/>
  <c r="C30" i="6"/>
  <c r="D30" i="6" s="1"/>
  <c r="C31" i="6"/>
  <c r="C32" i="6"/>
  <c r="C33" i="6"/>
  <c r="D33" i="6" s="1"/>
  <c r="C34" i="6"/>
  <c r="D34" i="6" s="1"/>
  <c r="C35" i="6"/>
  <c r="C36" i="6"/>
  <c r="C37" i="6"/>
  <c r="D37" i="6" s="1"/>
  <c r="C38" i="6"/>
  <c r="D38" i="6" s="1"/>
  <c r="C39" i="6"/>
  <c r="C40" i="6"/>
  <c r="C41" i="6"/>
  <c r="D41" i="6" s="1"/>
  <c r="C42" i="6"/>
  <c r="D42" i="6" s="1"/>
  <c r="C43" i="6"/>
  <c r="C44" i="6"/>
  <c r="C45" i="6"/>
  <c r="C46" i="6"/>
  <c r="C47" i="6"/>
  <c r="C48" i="6"/>
  <c r="C49" i="6"/>
  <c r="D49" i="6" s="1"/>
  <c r="C50" i="6"/>
  <c r="D50" i="6" s="1"/>
  <c r="C51" i="6"/>
  <c r="C52" i="6"/>
  <c r="C53" i="6"/>
  <c r="C54" i="6"/>
  <c r="C4" i="6"/>
  <c r="D4" i="6" s="1"/>
  <c r="C3" i="6"/>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4" i="5"/>
  <c r="C3" i="5"/>
  <c r="D42" i="8" l="1"/>
  <c r="D10" i="12"/>
  <c r="D46" i="12"/>
  <c r="D19" i="15"/>
  <c r="D32" i="15"/>
  <c r="D47" i="15"/>
  <c r="D39" i="6"/>
  <c r="D48" i="6"/>
  <c r="D40" i="6"/>
  <c r="D32" i="6"/>
  <c r="D24" i="6"/>
  <c r="D16" i="6"/>
  <c r="D8" i="6"/>
  <c r="D21" i="6"/>
  <c r="D53" i="6"/>
  <c r="D16" i="7"/>
  <c r="D40" i="7"/>
  <c r="D48" i="7"/>
  <c r="D27" i="8"/>
  <c r="D14" i="9"/>
  <c r="D22" i="9"/>
  <c r="D19" i="10"/>
  <c r="D27" i="10"/>
  <c r="D12" i="11"/>
  <c r="D25" i="11"/>
  <c r="D11" i="12"/>
  <c r="D19" i="12"/>
  <c r="D33" i="12"/>
  <c r="D39" i="12"/>
  <c r="D47" i="12"/>
  <c r="D17" i="13"/>
  <c r="D32" i="13"/>
  <c r="D8" i="14"/>
  <c r="D16" i="14"/>
  <c r="D24" i="14"/>
  <c r="D32" i="14"/>
  <c r="D40" i="14"/>
  <c r="D48" i="14"/>
  <c r="D4" i="20"/>
  <c r="D12" i="20"/>
  <c r="D20" i="20"/>
  <c r="D28" i="20"/>
  <c r="D36" i="20"/>
  <c r="D44" i="20"/>
  <c r="D52" i="20"/>
  <c r="D16" i="21"/>
  <c r="D38" i="21"/>
  <c r="D46" i="21"/>
  <c r="D7" i="19"/>
  <c r="D14" i="19"/>
  <c r="D22" i="19"/>
  <c r="D30" i="19"/>
  <c r="D37" i="19"/>
  <c r="D43" i="19"/>
  <c r="D51" i="19"/>
  <c r="D48" i="18"/>
  <c r="D4" i="15"/>
  <c r="D40" i="15"/>
  <c r="D49" i="16"/>
  <c r="D28" i="17"/>
  <c r="D34" i="8"/>
  <c r="D53" i="12"/>
  <c r="D18" i="12"/>
  <c r="D20" i="12"/>
  <c r="D6" i="8"/>
  <c r="D13" i="12"/>
  <c r="D41" i="12"/>
  <c r="D6" i="15"/>
  <c r="D34" i="15"/>
  <c r="D22" i="8"/>
  <c r="D30" i="8"/>
  <c r="D38" i="8"/>
  <c r="D53" i="8"/>
  <c r="D30" i="10"/>
  <c r="D51" i="10"/>
  <c r="D7" i="11"/>
  <c r="D21" i="11"/>
  <c r="D44" i="11"/>
  <c r="D14" i="12"/>
  <c r="D22" i="12"/>
  <c r="D42" i="12"/>
  <c r="D50" i="12"/>
  <c r="D27" i="13"/>
  <c r="D7" i="20"/>
  <c r="D15" i="20"/>
  <c r="D23" i="20"/>
  <c r="D31" i="20"/>
  <c r="D39" i="20"/>
  <c r="D47" i="20"/>
  <c r="D17" i="19"/>
  <c r="D25" i="19"/>
  <c r="D46" i="19"/>
  <c r="D54" i="19"/>
  <c r="D35" i="18"/>
  <c r="D43" i="18"/>
  <c r="D15" i="15"/>
  <c r="D51" i="15"/>
  <c r="D22" i="16"/>
  <c r="D24" i="17"/>
  <c r="D52" i="17"/>
  <c r="D40" i="11"/>
  <c r="D54" i="12"/>
  <c r="D5" i="12"/>
  <c r="D35" i="11"/>
  <c r="D28" i="12"/>
  <c r="D28" i="15"/>
  <c r="D8" i="8"/>
  <c r="D15" i="8"/>
  <c r="D54" i="8"/>
  <c r="D10" i="9"/>
  <c r="D18" i="9"/>
  <c r="D47" i="9"/>
  <c r="D9" i="10"/>
  <c r="D15" i="10"/>
  <c r="D23" i="10"/>
  <c r="D45" i="10"/>
  <c r="D8" i="11"/>
  <c r="D29" i="11"/>
  <c r="D7" i="12"/>
  <c r="D15" i="12"/>
  <c r="D43" i="12"/>
  <c r="D51" i="12"/>
  <c r="D7" i="13"/>
  <c r="D20" i="13"/>
  <c r="D28" i="13"/>
  <c r="D36" i="13"/>
  <c r="D49" i="13"/>
  <c r="D12" i="21"/>
  <c r="D4" i="19"/>
  <c r="D18" i="19"/>
  <c r="D26" i="19"/>
  <c r="D47" i="19"/>
  <c r="D7" i="18"/>
  <c r="D15" i="18"/>
  <c r="D29" i="18"/>
  <c r="D52" i="18"/>
  <c r="D8" i="15"/>
  <c r="D23" i="15"/>
  <c r="D36" i="15"/>
  <c r="D7" i="16"/>
  <c r="D15" i="16"/>
  <c r="D23" i="16"/>
  <c r="D31" i="16"/>
  <c r="D39" i="16"/>
  <c r="D47" i="16"/>
  <c r="D3" i="16"/>
  <c r="D32" i="12"/>
  <c r="D28" i="8"/>
  <c r="D5" i="20"/>
  <c r="D21" i="8"/>
  <c r="D27" i="11"/>
  <c r="D14" i="15"/>
  <c r="D42" i="15"/>
  <c r="D51" i="6"/>
  <c r="D43" i="6"/>
  <c r="D35" i="6"/>
  <c r="D27" i="6"/>
  <c r="D19" i="6"/>
  <c r="D11" i="6"/>
  <c r="D9" i="8"/>
  <c r="D40" i="8"/>
  <c r="D47" i="8"/>
  <c r="D11" i="9"/>
  <c r="D26" i="9"/>
  <c r="D33" i="9"/>
  <c r="D48" i="9"/>
  <c r="D32" i="10"/>
  <c r="D53" i="10"/>
  <c r="D16" i="11"/>
  <c r="D22" i="11"/>
  <c r="D46" i="11"/>
  <c r="D24" i="12"/>
  <c r="D30" i="12"/>
  <c r="D37" i="12"/>
  <c r="D52" i="12"/>
  <c r="D8" i="13"/>
  <c r="D21" i="13"/>
  <c r="D9" i="20"/>
  <c r="D17" i="20"/>
  <c r="D25" i="20"/>
  <c r="D33" i="20"/>
  <c r="D41" i="20"/>
  <c r="D49" i="20"/>
  <c r="D35" i="21"/>
  <c r="D43" i="21"/>
  <c r="D50" i="21"/>
  <c r="D5" i="19"/>
  <c r="D11" i="19"/>
  <c r="D19" i="19"/>
  <c r="D34" i="19"/>
  <c r="D41" i="19"/>
  <c r="D37" i="18"/>
  <c r="D9" i="15"/>
  <c r="D17" i="15"/>
  <c r="D37" i="15"/>
  <c r="D45" i="15"/>
  <c r="D53" i="15"/>
  <c r="D10" i="17"/>
  <c r="D18" i="17"/>
  <c r="D32" i="17"/>
  <c r="D38" i="17"/>
  <c r="D46" i="17"/>
  <c r="D54" i="17"/>
  <c r="D10" i="23"/>
  <c r="D53" i="23"/>
  <c r="D7" i="6"/>
  <c r="D23" i="6"/>
  <c r="D31" i="6"/>
  <c r="D47" i="6"/>
  <c r="D12" i="8"/>
  <c r="D18" i="8"/>
  <c r="D25" i="8"/>
  <c r="D50" i="8"/>
  <c r="D8" i="23"/>
  <c r="D21" i="23"/>
  <c r="D36" i="23"/>
  <c r="D6" i="5"/>
  <c r="D3" i="6"/>
  <c r="D4" i="7"/>
  <c r="D11" i="7"/>
  <c r="D13" i="8"/>
  <c r="D19" i="8"/>
  <c r="D32" i="8"/>
  <c r="D45" i="8"/>
  <c r="D51" i="8"/>
  <c r="D12" i="9"/>
  <c r="D25" i="9"/>
  <c r="D31" i="9"/>
  <c r="D38" i="9"/>
  <c r="D33" i="11"/>
  <c r="D48" i="11"/>
  <c r="D54" i="11"/>
  <c r="D5" i="14"/>
  <c r="D13" i="14"/>
  <c r="D21" i="14"/>
  <c r="D29" i="14"/>
  <c r="D37" i="14"/>
  <c r="D45" i="14"/>
  <c r="D53" i="14"/>
  <c r="D5" i="21"/>
  <c r="D20" i="21"/>
  <c r="D26" i="21"/>
  <c r="D33" i="21"/>
  <c r="D29" i="23"/>
  <c r="D44" i="23"/>
  <c r="D50" i="23"/>
  <c r="D5" i="18"/>
  <c r="D41" i="18"/>
  <c r="D17" i="23"/>
  <c r="D4" i="23"/>
  <c r="D46" i="23"/>
  <c r="D35" i="8"/>
  <c r="D31" i="8"/>
  <c r="D44" i="8"/>
  <c r="D14" i="23"/>
  <c r="D12" i="6"/>
  <c r="D20" i="6"/>
  <c r="D28" i="6"/>
  <c r="D36" i="6"/>
  <c r="D44" i="6"/>
  <c r="D52" i="6"/>
  <c r="D7" i="8"/>
  <c r="D20" i="8"/>
  <c r="D26" i="8"/>
  <c r="D33" i="8"/>
  <c r="D39" i="8"/>
  <c r="D52" i="8"/>
  <c r="D39" i="9"/>
  <c r="D46" i="9"/>
  <c r="D6" i="11"/>
  <c r="D20" i="11"/>
  <c r="D26" i="11"/>
  <c r="D34" i="11"/>
  <c r="D42" i="11"/>
  <c r="D6" i="14"/>
  <c r="D14" i="14"/>
  <c r="D22" i="14"/>
  <c r="D30" i="14"/>
  <c r="D38" i="14"/>
  <c r="D46" i="14"/>
  <c r="D54" i="14"/>
  <c r="D6" i="21"/>
  <c r="D14" i="21"/>
  <c r="D34" i="21"/>
  <c r="D42" i="21"/>
  <c r="D16" i="23"/>
  <c r="D22" i="23"/>
  <c r="D30" i="23"/>
  <c r="D38" i="23"/>
  <c r="D6" i="18"/>
  <c r="D14" i="18"/>
  <c r="D28" i="18"/>
  <c r="D34" i="18"/>
  <c r="D42" i="18"/>
  <c r="D50" i="18"/>
  <c r="D23" i="23"/>
  <c r="D15" i="6"/>
  <c r="D16" i="8"/>
  <c r="D48" i="8"/>
  <c r="D12" i="23"/>
  <c r="D18" i="23"/>
  <c r="D4" i="8"/>
  <c r="D17" i="8"/>
  <c r="D23" i="8"/>
  <c r="D36" i="8"/>
  <c r="D49" i="8"/>
  <c r="D52" i="9"/>
  <c r="D16" i="9"/>
  <c r="D29" i="9"/>
  <c r="D35" i="9"/>
  <c r="D50" i="9"/>
  <c r="D30" i="11"/>
  <c r="D38" i="11"/>
  <c r="D52" i="11"/>
  <c r="D6" i="23"/>
  <c r="D26" i="23"/>
  <c r="D34" i="23"/>
  <c r="D48" i="23"/>
  <c r="D54" i="23"/>
  <c r="D31" i="23"/>
  <c r="D40" i="23"/>
  <c r="D29" i="8"/>
  <c r="D25" i="23"/>
  <c r="D5" i="8"/>
  <c r="D11" i="8"/>
  <c r="D24" i="8"/>
  <c r="D37" i="8"/>
  <c r="D43" i="8"/>
  <c r="D4" i="9"/>
  <c r="D17" i="9"/>
  <c r="D23" i="9"/>
  <c r="D36" i="9"/>
  <c r="D43" i="9"/>
  <c r="D31" i="11"/>
  <c r="D39" i="11"/>
  <c r="D53" i="11"/>
  <c r="D11" i="14"/>
  <c r="D19" i="14"/>
  <c r="D27" i="14"/>
  <c r="D35" i="14"/>
  <c r="D43" i="14"/>
  <c r="D51" i="14"/>
  <c r="D11" i="21"/>
  <c r="D25" i="21"/>
  <c r="D31" i="21"/>
  <c r="D39" i="21"/>
  <c r="D27" i="23"/>
  <c r="D35" i="23"/>
  <c r="D49" i="23"/>
  <c r="D11" i="18"/>
  <c r="D39" i="18"/>
  <c r="D47" i="18"/>
  <c r="D13" i="9"/>
  <c r="D19" i="9"/>
  <c r="D32" i="9"/>
  <c r="D45" i="9"/>
  <c r="D51" i="9"/>
  <c r="D12" i="10"/>
  <c r="D25" i="10"/>
  <c r="D31" i="10"/>
  <c r="D44" i="10"/>
  <c r="D5" i="11"/>
  <c r="D11" i="11"/>
  <c r="D24" i="11"/>
  <c r="D37" i="11"/>
  <c r="D43" i="11"/>
  <c r="D4" i="12"/>
  <c r="D17" i="12"/>
  <c r="D23" i="12"/>
  <c r="D36" i="12"/>
  <c r="D49" i="12"/>
  <c r="D53" i="13"/>
  <c r="D16" i="13"/>
  <c r="D29" i="13"/>
  <c r="D35" i="13"/>
  <c r="D48" i="13"/>
  <c r="D10" i="14"/>
  <c r="D18" i="14"/>
  <c r="D26" i="14"/>
  <c r="D34" i="14"/>
  <c r="D42" i="14"/>
  <c r="D50" i="14"/>
  <c r="D6" i="20"/>
  <c r="D14" i="20"/>
  <c r="D22" i="20"/>
  <c r="D30" i="20"/>
  <c r="D38" i="20"/>
  <c r="D46" i="20"/>
  <c r="D54" i="20"/>
  <c r="D9" i="21"/>
  <c r="D15" i="21"/>
  <c r="D28" i="21"/>
  <c r="D41" i="21"/>
  <c r="D47" i="21"/>
  <c r="D8" i="19"/>
  <c r="D21" i="19"/>
  <c r="D27" i="19"/>
  <c r="D40" i="19"/>
  <c r="D53" i="19"/>
  <c r="D7" i="23"/>
  <c r="D20" i="23"/>
  <c r="D33" i="23"/>
  <c r="D39" i="23"/>
  <c r="D52" i="23"/>
  <c r="D13" i="18"/>
  <c r="D19" i="18"/>
  <c r="D32" i="18"/>
  <c r="D45" i="18"/>
  <c r="D51" i="18"/>
  <c r="D12" i="15"/>
  <c r="D18" i="15"/>
  <c r="D31" i="15"/>
  <c r="D44" i="15"/>
  <c r="D50" i="15"/>
  <c r="D4" i="17"/>
  <c r="D23" i="17"/>
  <c r="D36" i="17"/>
  <c r="D27" i="9"/>
  <c r="D40" i="9"/>
  <c r="D53" i="9"/>
  <c r="D7" i="10"/>
  <c r="D20" i="10"/>
  <c r="D33" i="10"/>
  <c r="D39" i="10"/>
  <c r="D13" i="11"/>
  <c r="D19" i="11"/>
  <c r="D32" i="11"/>
  <c r="D45" i="11"/>
  <c r="D51" i="11"/>
  <c r="D12" i="12"/>
  <c r="D25" i="12"/>
  <c r="D31" i="12"/>
  <c r="D44" i="12"/>
  <c r="D24" i="13"/>
  <c r="D37" i="13"/>
  <c r="D43" i="13"/>
  <c r="D4" i="14"/>
  <c r="D12" i="14"/>
  <c r="D20" i="14"/>
  <c r="D28" i="14"/>
  <c r="D36" i="14"/>
  <c r="D44" i="14"/>
  <c r="D52" i="14"/>
  <c r="D8" i="20"/>
  <c r="D16" i="20"/>
  <c r="D24" i="20"/>
  <c r="D32" i="20"/>
  <c r="D40" i="20"/>
  <c r="D48" i="20"/>
  <c r="D4" i="21"/>
  <c r="D17" i="21"/>
  <c r="D23" i="21"/>
  <c r="D36" i="21"/>
  <c r="D49" i="21"/>
  <c r="D16" i="19"/>
  <c r="D29" i="19"/>
  <c r="D35" i="19"/>
  <c r="D48" i="19"/>
  <c r="D9" i="23"/>
  <c r="D15" i="23"/>
  <c r="D28" i="23"/>
  <c r="D41" i="23"/>
  <c r="D47" i="23"/>
  <c r="D8" i="18"/>
  <c r="D21" i="18"/>
  <c r="D27" i="18"/>
  <c r="D40" i="18"/>
  <c r="D53" i="18"/>
  <c r="D7" i="15"/>
  <c r="D20" i="15"/>
  <c r="D26" i="15"/>
  <c r="D39" i="15"/>
  <c r="D52" i="15"/>
  <c r="D12" i="17"/>
  <c r="D31" i="17"/>
  <c r="D44" i="17"/>
  <c r="D49" i="9"/>
  <c r="D16" i="10"/>
  <c r="D29" i="10"/>
  <c r="D35" i="10"/>
  <c r="D48" i="10"/>
  <c r="D9" i="11"/>
  <c r="D15" i="11"/>
  <c r="D28" i="11"/>
  <c r="D41" i="11"/>
  <c r="D47" i="11"/>
  <c r="D8" i="12"/>
  <c r="D21" i="12"/>
  <c r="D27" i="12"/>
  <c r="D40" i="12"/>
  <c r="D39" i="13"/>
  <c r="D52" i="13"/>
  <c r="D7" i="14"/>
  <c r="D15" i="14"/>
  <c r="D23" i="14"/>
  <c r="D31" i="14"/>
  <c r="D39" i="14"/>
  <c r="D47" i="14"/>
  <c r="D11" i="20"/>
  <c r="D19" i="20"/>
  <c r="D27" i="20"/>
  <c r="D35" i="20"/>
  <c r="D43" i="20"/>
  <c r="D51" i="20"/>
  <c r="D13" i="21"/>
  <c r="D19" i="21"/>
  <c r="D32" i="21"/>
  <c r="D45" i="21"/>
  <c r="D51" i="21"/>
  <c r="D31" i="19"/>
  <c r="D44" i="19"/>
  <c r="D5" i="23"/>
  <c r="D11" i="23"/>
  <c r="D24" i="23"/>
  <c r="D37" i="23"/>
  <c r="D43" i="23"/>
  <c r="D4" i="18"/>
  <c r="D17" i="18"/>
  <c r="D23" i="18"/>
  <c r="D36" i="18"/>
  <c r="D49" i="18"/>
  <c r="D16" i="15"/>
  <c r="D22" i="15"/>
  <c r="D35" i="15"/>
  <c r="D48" i="15"/>
  <c r="D54" i="15"/>
  <c r="D30" i="16"/>
  <c r="D38" i="16"/>
  <c r="D46" i="16"/>
  <c r="D54" i="16"/>
  <c r="D8" i="17"/>
  <c r="D27" i="17"/>
  <c r="D40" i="17"/>
  <c r="D44" i="9"/>
  <c r="D5" i="10"/>
  <c r="D11" i="10"/>
  <c r="D24" i="10"/>
  <c r="D37" i="10"/>
  <c r="D43" i="10"/>
  <c r="D4" i="11"/>
  <c r="D17" i="11"/>
  <c r="D23" i="11"/>
  <c r="D36" i="11"/>
  <c r="D49" i="11"/>
  <c r="D16" i="12"/>
  <c r="D29" i="12"/>
  <c r="D35" i="12"/>
  <c r="D48" i="12"/>
  <c r="D41" i="13"/>
  <c r="D47" i="13"/>
  <c r="D9" i="14"/>
  <c r="D17" i="14"/>
  <c r="D25" i="14"/>
  <c r="D33" i="14"/>
  <c r="D41" i="14"/>
  <c r="D49" i="14"/>
  <c r="D13" i="20"/>
  <c r="D21" i="20"/>
  <c r="D29" i="20"/>
  <c r="D37" i="20"/>
  <c r="D45" i="20"/>
  <c r="D53" i="20"/>
  <c r="D8" i="21"/>
  <c r="D21" i="21"/>
  <c r="D27" i="21"/>
  <c r="D40" i="21"/>
  <c r="D53" i="21"/>
  <c r="D33" i="19"/>
  <c r="D39" i="19"/>
  <c r="D52" i="19"/>
  <c r="D13" i="23"/>
  <c r="D19" i="23"/>
  <c r="D32" i="23"/>
  <c r="D45" i="23"/>
  <c r="D51" i="23"/>
  <c r="D12" i="18"/>
  <c r="D25" i="18"/>
  <c r="D31" i="18"/>
  <c r="D44" i="18"/>
  <c r="D11" i="15"/>
  <c r="D24" i="15"/>
  <c r="D30" i="15"/>
  <c r="D43" i="15"/>
  <c r="D24" i="16"/>
  <c r="D32" i="16"/>
  <c r="D40" i="16"/>
  <c r="D48" i="16"/>
  <c r="D16" i="17"/>
  <c r="D35" i="17"/>
  <c r="D48" i="17"/>
  <c r="D3" i="17"/>
  <c r="D5" i="17"/>
  <c r="D9" i="17"/>
  <c r="D13" i="17"/>
  <c r="D17" i="17"/>
  <c r="D21" i="17"/>
  <c r="D25" i="17"/>
  <c r="D29" i="17"/>
  <c r="D33" i="17"/>
  <c r="D37" i="17"/>
  <c r="D41" i="17"/>
  <c r="D45" i="17"/>
  <c r="D49" i="17"/>
  <c r="D4" i="16"/>
  <c r="D12" i="16"/>
  <c r="D20" i="16"/>
  <c r="D28" i="16"/>
  <c r="D36" i="16"/>
  <c r="D44" i="16"/>
  <c r="D52" i="16"/>
  <c r="D45" i="16"/>
  <c r="D53" i="16"/>
  <c r="D9" i="16"/>
  <c r="D17" i="16"/>
  <c r="D25" i="16"/>
  <c r="D33" i="16"/>
  <c r="D41" i="16"/>
  <c r="D3" i="13"/>
  <c r="D3" i="12"/>
  <c r="D3" i="10"/>
  <c r="D3" i="9"/>
  <c r="D8" i="7"/>
  <c r="D49" i="7"/>
  <c r="D24" i="7"/>
  <c r="D50" i="7"/>
  <c r="D25" i="7"/>
  <c r="D53" i="7"/>
  <c r="D17" i="7"/>
  <c r="D12" i="7"/>
  <c r="D18" i="7"/>
  <c r="D28" i="7"/>
  <c r="D26" i="7"/>
  <c r="D33" i="7"/>
  <c r="D19" i="7"/>
  <c r="D32" i="7"/>
  <c r="D34" i="7"/>
  <c r="D20" i="7"/>
  <c r="D9" i="7"/>
  <c r="D41" i="7"/>
  <c r="D27" i="7"/>
  <c r="D43" i="7"/>
  <c r="D51" i="7"/>
  <c r="D36" i="7"/>
  <c r="D44" i="7"/>
  <c r="D52" i="7"/>
  <c r="D35" i="7"/>
  <c r="D5" i="7"/>
  <c r="D13" i="7"/>
  <c r="D21" i="7"/>
  <c r="D29" i="7"/>
  <c r="D37" i="7"/>
  <c r="D45" i="7"/>
  <c r="D3" i="7"/>
  <c r="D45" i="5"/>
  <c r="D12" i="5"/>
  <c r="D51" i="5"/>
  <c r="D43" i="5"/>
  <c r="D35" i="5"/>
  <c r="D27" i="5"/>
  <c r="D19" i="5"/>
  <c r="D11" i="5"/>
  <c r="D50" i="5"/>
  <c r="D42" i="5"/>
  <c r="D34" i="5"/>
  <c r="D26" i="5"/>
  <c r="D18" i="5"/>
  <c r="D10" i="5"/>
  <c r="D29" i="5"/>
  <c r="D13" i="5"/>
  <c r="D9" i="5"/>
  <c r="D53" i="5"/>
  <c r="D37" i="5"/>
  <c r="D21" i="5"/>
  <c r="D5" i="5"/>
  <c r="D52" i="5"/>
  <c r="D44" i="5"/>
  <c r="D36" i="5"/>
  <c r="D28" i="5"/>
  <c r="D20" i="5"/>
  <c r="D49" i="5"/>
  <c r="D41" i="5"/>
  <c r="D33" i="5"/>
  <c r="D25" i="5"/>
  <c r="D17" i="5"/>
  <c r="D3" i="5"/>
  <c r="D48" i="5"/>
  <c r="D40" i="5"/>
  <c r="D32" i="5"/>
  <c r="D24" i="5"/>
  <c r="D16" i="5"/>
  <c r="D8" i="5"/>
  <c r="D4" i="5"/>
  <c r="D47" i="5"/>
  <c r="D39" i="5"/>
  <c r="D31" i="5"/>
  <c r="D23" i="5"/>
  <c r="D15" i="5"/>
  <c r="D7" i="5"/>
  <c r="D54" i="5"/>
  <c r="D46" i="5"/>
  <c r="D38" i="5"/>
  <c r="D30" i="5"/>
  <c r="D22" i="5"/>
  <c r="D14" i="5"/>
  <c r="E54" i="23" l="1"/>
  <c r="E3" i="23"/>
  <c r="F54" i="23" s="1"/>
  <c r="E53" i="23"/>
  <c r="E52" i="23"/>
  <c r="E51" i="23"/>
  <c r="E50" i="23"/>
  <c r="E49" i="23"/>
  <c r="E48" i="23"/>
  <c r="E47" i="23"/>
  <c r="E46" i="23"/>
  <c r="E45" i="23"/>
  <c r="E44" i="23"/>
  <c r="E43" i="23"/>
  <c r="E42" i="23"/>
  <c r="E41" i="23"/>
  <c r="E40" i="23"/>
  <c r="E39" i="23"/>
  <c r="E38" i="23"/>
  <c r="E37" i="23"/>
  <c r="E36" i="23"/>
  <c r="E35" i="23"/>
  <c r="E34" i="23"/>
  <c r="E33" i="23"/>
  <c r="E32" i="23"/>
  <c r="E31" i="23"/>
  <c r="E30" i="23"/>
  <c r="E29" i="23"/>
  <c r="E28" i="23"/>
  <c r="E27" i="23"/>
  <c r="E26" i="23"/>
  <c r="E25" i="23"/>
  <c r="E24" i="23"/>
  <c r="E23" i="23"/>
  <c r="E22" i="23"/>
  <c r="E21" i="23"/>
  <c r="E20" i="23"/>
  <c r="E19" i="23"/>
  <c r="E18" i="23"/>
  <c r="E17" i="23"/>
  <c r="E16" i="23"/>
  <c r="E15" i="23"/>
  <c r="E14" i="23"/>
  <c r="E13" i="23"/>
  <c r="E12" i="23"/>
  <c r="E11" i="23"/>
  <c r="E10" i="23"/>
  <c r="E9" i="23"/>
  <c r="E8" i="23"/>
  <c r="E7" i="23"/>
  <c r="E6" i="23"/>
  <c r="E5" i="23"/>
  <c r="E4" i="23"/>
  <c r="E54" i="21"/>
  <c r="E3" i="21"/>
  <c r="F36" i="21" s="1"/>
  <c r="E52" i="21"/>
  <c r="E50" i="21"/>
  <c r="E49" i="21"/>
  <c r="E48" i="21"/>
  <c r="E47" i="21"/>
  <c r="E46" i="21"/>
  <c r="E45" i="20"/>
  <c r="E43" i="21"/>
  <c r="E42" i="21"/>
  <c r="E41" i="20"/>
  <c r="E40" i="21"/>
  <c r="E39" i="20"/>
  <c r="E38" i="20"/>
  <c r="E37" i="21"/>
  <c r="E36" i="21"/>
  <c r="E35" i="21"/>
  <c r="E34" i="20"/>
  <c r="E33" i="20"/>
  <c r="E32" i="20"/>
  <c r="E31" i="21"/>
  <c r="E28" i="21"/>
  <c r="E27" i="20"/>
  <c r="E26" i="20"/>
  <c r="E25" i="21"/>
  <c r="E24" i="21"/>
  <c r="E23" i="20"/>
  <c r="E22" i="21"/>
  <c r="E21" i="21"/>
  <c r="E20" i="21"/>
  <c r="E19" i="21"/>
  <c r="E17" i="21"/>
  <c r="E16" i="21"/>
  <c r="E15" i="20"/>
  <c r="E14" i="21"/>
  <c r="E13" i="21"/>
  <c r="E11" i="21"/>
  <c r="E10" i="21"/>
  <c r="E9" i="20"/>
  <c r="E8" i="20"/>
  <c r="E7" i="21"/>
  <c r="E6" i="21"/>
  <c r="E4" i="21"/>
  <c r="E47" i="20"/>
  <c r="E6" i="20"/>
  <c r="E54" i="19"/>
  <c r="E3"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54" i="18"/>
  <c r="E3" i="18"/>
  <c r="F32" i="18" s="1"/>
  <c r="E53" i="18"/>
  <c r="E52" i="18"/>
  <c r="E51" i="18"/>
  <c r="E50" i="18"/>
  <c r="E49" i="18"/>
  <c r="E48" i="18"/>
  <c r="E47" i="18"/>
  <c r="E46" i="18"/>
  <c r="E45" i="18"/>
  <c r="E44" i="18"/>
  <c r="E43" i="18"/>
  <c r="E42" i="18"/>
  <c r="E41" i="18"/>
  <c r="E40" i="18"/>
  <c r="E39" i="18"/>
  <c r="E38" i="18"/>
  <c r="E37" i="18"/>
  <c r="E36" i="18"/>
  <c r="E35" i="18"/>
  <c r="E34" i="18"/>
  <c r="E33" i="18"/>
  <c r="E32" i="18"/>
  <c r="E31" i="18"/>
  <c r="E30" i="18"/>
  <c r="E29" i="18"/>
  <c r="E28" i="18"/>
  <c r="E27" i="18"/>
  <c r="E26" i="18"/>
  <c r="E25" i="18"/>
  <c r="E24" i="18"/>
  <c r="E23" i="18"/>
  <c r="E22" i="18"/>
  <c r="E21" i="18"/>
  <c r="E20" i="18"/>
  <c r="E19" i="18"/>
  <c r="E18" i="18"/>
  <c r="E17" i="18"/>
  <c r="E16" i="18"/>
  <c r="E15" i="18"/>
  <c r="E14" i="18"/>
  <c r="E13" i="18"/>
  <c r="E12" i="18"/>
  <c r="E11" i="18"/>
  <c r="E10" i="18"/>
  <c r="E9" i="18"/>
  <c r="E8" i="18"/>
  <c r="E7" i="18"/>
  <c r="E6" i="18"/>
  <c r="E5" i="18"/>
  <c r="E4" i="18"/>
  <c r="E54" i="17"/>
  <c r="E54" i="16"/>
  <c r="E54" i="14"/>
  <c r="E54" i="13"/>
  <c r="E54" i="12"/>
  <c r="E54" i="11"/>
  <c r="E54" i="9"/>
  <c r="E54" i="10"/>
  <c r="E54" i="8"/>
  <c r="E54" i="7"/>
  <c r="E54" i="6"/>
  <c r="E54" i="5"/>
  <c r="E53" i="17"/>
  <c r="E53" i="16"/>
  <c r="E53" i="15"/>
  <c r="E53" i="14"/>
  <c r="E53" i="13"/>
  <c r="E53" i="12"/>
  <c r="E53" i="11"/>
  <c r="E53" i="9"/>
  <c r="E53" i="10"/>
  <c r="E53" i="8"/>
  <c r="E53" i="7"/>
  <c r="E53" i="6"/>
  <c r="E53" i="5"/>
  <c r="E52" i="17"/>
  <c r="E52" i="16"/>
  <c r="E52" i="15"/>
  <c r="E52" i="14"/>
  <c r="E52" i="13"/>
  <c r="E52" i="11"/>
  <c r="E52" i="9"/>
  <c r="E52" i="10"/>
  <c r="E52" i="8"/>
  <c r="E52" i="7"/>
  <c r="E52" i="6"/>
  <c r="E52" i="5"/>
  <c r="E51" i="17"/>
  <c r="E51" i="16"/>
  <c r="E51" i="15"/>
  <c r="E51" i="14"/>
  <c r="E51" i="13"/>
  <c r="E51" i="12"/>
  <c r="E51" i="11"/>
  <c r="E51" i="9"/>
  <c r="E51" i="8"/>
  <c r="E51" i="7"/>
  <c r="E51" i="6"/>
  <c r="E51" i="5"/>
  <c r="E50" i="17"/>
  <c r="E50" i="16"/>
  <c r="E50" i="15"/>
  <c r="E50" i="14"/>
  <c r="E50" i="13"/>
  <c r="E50" i="12"/>
  <c r="E50" i="11"/>
  <c r="E50" i="9"/>
  <c r="E50" i="10"/>
  <c r="E50" i="8"/>
  <c r="E50" i="7"/>
  <c r="E50" i="6"/>
  <c r="E50" i="5"/>
  <c r="E49" i="17"/>
  <c r="E49" i="16"/>
  <c r="E49" i="15"/>
  <c r="E49" i="14"/>
  <c r="E49" i="13"/>
  <c r="E49" i="12"/>
  <c r="E49" i="11"/>
  <c r="E49" i="9"/>
  <c r="E49" i="10"/>
  <c r="E49" i="8"/>
  <c r="E49" i="7"/>
  <c r="E49" i="6"/>
  <c r="E49" i="5"/>
  <c r="E48" i="17"/>
  <c r="E48" i="16"/>
  <c r="E48" i="15"/>
  <c r="E48" i="14"/>
  <c r="E48" i="13"/>
  <c r="E48" i="12"/>
  <c r="E48" i="11"/>
  <c r="E48" i="9"/>
  <c r="E48" i="10"/>
  <c r="E48" i="8"/>
  <c r="E48" i="7"/>
  <c r="E48" i="6"/>
  <c r="E48" i="5"/>
  <c r="E47" i="17"/>
  <c r="E47" i="16"/>
  <c r="E47" i="15"/>
  <c r="E47" i="14"/>
  <c r="E47" i="13"/>
  <c r="E47" i="12"/>
  <c r="E47" i="11"/>
  <c r="E47" i="10"/>
  <c r="E47" i="8"/>
  <c r="E47" i="7"/>
  <c r="E47" i="6"/>
  <c r="E47" i="5"/>
  <c r="E46" i="17"/>
  <c r="E46" i="16"/>
  <c r="E46" i="15"/>
  <c r="E46" i="14"/>
  <c r="E46" i="13"/>
  <c r="E46" i="12"/>
  <c r="E46" i="11"/>
  <c r="E46" i="9"/>
  <c r="E46" i="10"/>
  <c r="E46" i="8"/>
  <c r="E46" i="7"/>
  <c r="E46" i="6"/>
  <c r="E46" i="5"/>
  <c r="E45" i="17"/>
  <c r="E45" i="16"/>
  <c r="E45" i="15"/>
  <c r="E45" i="14"/>
  <c r="E45" i="13"/>
  <c r="E45" i="12"/>
  <c r="E45" i="11"/>
  <c r="E45" i="9"/>
  <c r="E45" i="10"/>
  <c r="E45" i="7"/>
  <c r="E45" i="6"/>
  <c r="E45" i="5"/>
  <c r="E44" i="17"/>
  <c r="E44" i="16"/>
  <c r="E44" i="15"/>
  <c r="E44" i="14"/>
  <c r="E44" i="13"/>
  <c r="E44" i="12"/>
  <c r="E44" i="11"/>
  <c r="E44" i="9"/>
  <c r="E44" i="10"/>
  <c r="E44" i="8"/>
  <c r="E44" i="7"/>
  <c r="E44" i="6"/>
  <c r="E44" i="5"/>
  <c r="E43" i="17"/>
  <c r="E43" i="16"/>
  <c r="E43" i="15"/>
  <c r="E43" i="14"/>
  <c r="E43" i="13"/>
  <c r="E43" i="12"/>
  <c r="E43" i="11"/>
  <c r="E43" i="9"/>
  <c r="E43" i="10"/>
  <c r="E43" i="8"/>
  <c r="E43" i="7"/>
  <c r="E43" i="6"/>
  <c r="E43" i="5"/>
  <c r="E42" i="17"/>
  <c r="E42" i="16"/>
  <c r="E42" i="15"/>
  <c r="E42" i="14"/>
  <c r="E42" i="13"/>
  <c r="E42" i="12"/>
  <c r="E42" i="11"/>
  <c r="E42" i="9"/>
  <c r="E42" i="10"/>
  <c r="E42" i="8"/>
  <c r="E42" i="7"/>
  <c r="E42" i="5"/>
  <c r="E41" i="17"/>
  <c r="E41" i="16"/>
  <c r="E41" i="15"/>
  <c r="E41" i="14"/>
  <c r="E41" i="13"/>
  <c r="E41" i="12"/>
  <c r="E41" i="11"/>
  <c r="E41" i="9"/>
  <c r="E41" i="10"/>
  <c r="E41" i="8"/>
  <c r="E41" i="7"/>
  <c r="E41" i="6"/>
  <c r="E41" i="5"/>
  <c r="E40" i="17"/>
  <c r="E40" i="16"/>
  <c r="E40" i="15"/>
  <c r="E40" i="14"/>
  <c r="E40" i="13"/>
  <c r="E40" i="12"/>
  <c r="E40" i="11"/>
  <c r="E40" i="9"/>
  <c r="E40" i="10"/>
  <c r="E40" i="8"/>
  <c r="E40" i="7"/>
  <c r="E40" i="6"/>
  <c r="E40" i="5"/>
  <c r="E39" i="17"/>
  <c r="E39" i="16"/>
  <c r="E39" i="15"/>
  <c r="E39" i="14"/>
  <c r="E39" i="13"/>
  <c r="E39" i="12"/>
  <c r="E39" i="11"/>
  <c r="E39" i="9"/>
  <c r="E39" i="10"/>
  <c r="E39" i="8"/>
  <c r="E39" i="7"/>
  <c r="E39" i="6"/>
  <c r="E39" i="5"/>
  <c r="E38" i="17"/>
  <c r="E38" i="16"/>
  <c r="E38" i="15"/>
  <c r="E38" i="14"/>
  <c r="E38" i="13"/>
  <c r="E38" i="12"/>
  <c r="E38" i="11"/>
  <c r="E38" i="9"/>
  <c r="E38" i="10"/>
  <c r="E38" i="7"/>
  <c r="E38" i="6"/>
  <c r="E38" i="5"/>
  <c r="E37" i="17"/>
  <c r="E37" i="16"/>
  <c r="E37" i="15"/>
  <c r="E37" i="14"/>
  <c r="E37" i="13"/>
  <c r="E37" i="12"/>
  <c r="E37" i="11"/>
  <c r="E37" i="9"/>
  <c r="E37" i="10"/>
  <c r="E37" i="8"/>
  <c r="E37" i="7"/>
  <c r="E37" i="6"/>
  <c r="E36" i="16"/>
  <c r="E36" i="15"/>
  <c r="E36" i="14"/>
  <c r="E36" i="13"/>
  <c r="E36" i="12"/>
  <c r="E36" i="11"/>
  <c r="E36" i="9"/>
  <c r="E36" i="10"/>
  <c r="E36" i="8"/>
  <c r="E36" i="7"/>
  <c r="E36" i="6"/>
  <c r="E36" i="5"/>
  <c r="E35" i="17"/>
  <c r="E35" i="16"/>
  <c r="E35" i="15"/>
  <c r="E35" i="14"/>
  <c r="E35" i="13"/>
  <c r="E35" i="12"/>
  <c r="E35" i="11"/>
  <c r="E35" i="9"/>
  <c r="E35" i="10"/>
  <c r="E35" i="8"/>
  <c r="E35" i="7"/>
  <c r="E35" i="6"/>
  <c r="E35" i="5"/>
  <c r="E34" i="17"/>
  <c r="E34" i="16"/>
  <c r="E34" i="15"/>
  <c r="E34" i="14"/>
  <c r="E34" i="13"/>
  <c r="E34" i="12"/>
  <c r="E34" i="11"/>
  <c r="E34" i="9"/>
  <c r="E34" i="10"/>
  <c r="E34" i="8"/>
  <c r="E34" i="7"/>
  <c r="E34" i="6"/>
  <c r="E34" i="5"/>
  <c r="E33" i="17"/>
  <c r="E33" i="16"/>
  <c r="E33" i="15"/>
  <c r="E33" i="14"/>
  <c r="E33" i="13"/>
  <c r="E33" i="12"/>
  <c r="E33" i="11"/>
  <c r="E33" i="9"/>
  <c r="E33" i="10"/>
  <c r="E33" i="8"/>
  <c r="E33" i="7"/>
  <c r="E33" i="6"/>
  <c r="E33" i="5"/>
  <c r="E32" i="17"/>
  <c r="E32" i="16"/>
  <c r="E32" i="15"/>
  <c r="E32" i="14"/>
  <c r="E32" i="13"/>
  <c r="E32" i="12"/>
  <c r="E32" i="11"/>
  <c r="E32" i="9"/>
  <c r="E32" i="10"/>
  <c r="E32" i="8"/>
  <c r="E32" i="7"/>
  <c r="E32" i="6"/>
  <c r="E32" i="5"/>
  <c r="E31" i="17"/>
  <c r="E31" i="16"/>
  <c r="E31" i="15"/>
  <c r="E31" i="14"/>
  <c r="E31" i="13"/>
  <c r="E31" i="12"/>
  <c r="E31" i="11"/>
  <c r="E31" i="9"/>
  <c r="E31" i="10"/>
  <c r="E31" i="8"/>
  <c r="E31" i="7"/>
  <c r="E31" i="6"/>
  <c r="E31" i="5"/>
  <c r="E30" i="17"/>
  <c r="E30" i="16"/>
  <c r="E30" i="15"/>
  <c r="E30" i="14"/>
  <c r="E30" i="13"/>
  <c r="E30" i="12"/>
  <c r="E30" i="11"/>
  <c r="E30" i="9"/>
  <c r="E30" i="10"/>
  <c r="E30" i="8"/>
  <c r="E30" i="7"/>
  <c r="E30" i="6"/>
  <c r="E30" i="5"/>
  <c r="E29" i="17"/>
  <c r="E29" i="16"/>
  <c r="E29" i="15"/>
  <c r="E29" i="14"/>
  <c r="E29" i="13"/>
  <c r="E29" i="12"/>
  <c r="E29" i="11"/>
  <c r="E29" i="9"/>
  <c r="E29" i="10"/>
  <c r="E29" i="8"/>
  <c r="E29" i="7"/>
  <c r="E29" i="6"/>
  <c r="E29" i="5"/>
  <c r="E28" i="17"/>
  <c r="E28" i="16"/>
  <c r="E28" i="15"/>
  <c r="E28" i="14"/>
  <c r="E28" i="13"/>
  <c r="E28" i="12"/>
  <c r="E28" i="11"/>
  <c r="E28" i="9"/>
  <c r="E28" i="10"/>
  <c r="E28" i="8"/>
  <c r="E28" i="7"/>
  <c r="E28" i="6"/>
  <c r="E28" i="5"/>
  <c r="E27" i="17"/>
  <c r="E27" i="16"/>
  <c r="E27" i="15"/>
  <c r="E27" i="13"/>
  <c r="E27" i="12"/>
  <c r="E27" i="11"/>
  <c r="E27" i="9"/>
  <c r="E27" i="10"/>
  <c r="E27" i="8"/>
  <c r="E27" i="7"/>
  <c r="E27" i="5"/>
  <c r="E26" i="17"/>
  <c r="E26" i="16"/>
  <c r="E26" i="15"/>
  <c r="E26" i="14"/>
  <c r="E26" i="13"/>
  <c r="E26" i="12"/>
  <c r="E26" i="11"/>
  <c r="E26" i="9"/>
  <c r="E26" i="10"/>
  <c r="E26" i="8"/>
  <c r="E26" i="7"/>
  <c r="E26" i="6"/>
  <c r="E26" i="5"/>
  <c r="E25" i="17"/>
  <c r="E25" i="16"/>
  <c r="E25" i="15"/>
  <c r="E25" i="14"/>
  <c r="E25" i="12"/>
  <c r="E25" i="11"/>
  <c r="E25" i="9"/>
  <c r="E25" i="10"/>
  <c r="E25" i="8"/>
  <c r="E25" i="7"/>
  <c r="E25" i="6"/>
  <c r="E25" i="5"/>
  <c r="E24" i="17"/>
  <c r="E24" i="16"/>
  <c r="E24" i="15"/>
  <c r="E24" i="14"/>
  <c r="E24" i="13"/>
  <c r="E24" i="12"/>
  <c r="E24" i="11"/>
  <c r="E24" i="9"/>
  <c r="E24" i="10"/>
  <c r="E24" i="8"/>
  <c r="E24" i="7"/>
  <c r="E24" i="6"/>
  <c r="E24" i="5"/>
  <c r="E23" i="17"/>
  <c r="E23" i="16"/>
  <c r="E23" i="15"/>
  <c r="E23" i="14"/>
  <c r="E23" i="13"/>
  <c r="E23" i="12"/>
  <c r="E23" i="11"/>
  <c r="E23" i="9"/>
  <c r="E23" i="10"/>
  <c r="E23" i="8"/>
  <c r="E23" i="7"/>
  <c r="E23" i="6"/>
  <c r="E23" i="5"/>
  <c r="E22" i="17"/>
  <c r="E22" i="16"/>
  <c r="E22" i="15"/>
  <c r="E22" i="14"/>
  <c r="E22" i="13"/>
  <c r="E22" i="12"/>
  <c r="E22" i="11"/>
  <c r="E22" i="9"/>
  <c r="E22" i="10"/>
  <c r="E22" i="8"/>
  <c r="E22" i="7"/>
  <c r="E22" i="6"/>
  <c r="E22" i="5"/>
  <c r="E21" i="17"/>
  <c r="E21" i="16"/>
  <c r="E21" i="15"/>
  <c r="E21" i="14"/>
  <c r="E21" i="13"/>
  <c r="E21" i="12"/>
  <c r="E21" i="11"/>
  <c r="E21" i="9"/>
  <c r="E21" i="10"/>
  <c r="E21" i="8"/>
  <c r="E21" i="7"/>
  <c r="E21" i="6"/>
  <c r="E21" i="5"/>
  <c r="E20" i="17"/>
  <c r="E20" i="16"/>
  <c r="E20" i="15"/>
  <c r="E20" i="14"/>
  <c r="E20" i="13"/>
  <c r="E20" i="12"/>
  <c r="E20" i="11"/>
  <c r="E20" i="9"/>
  <c r="E20" i="10"/>
  <c r="E20" i="8"/>
  <c r="E20" i="7"/>
  <c r="E20" i="6"/>
  <c r="E20" i="5"/>
  <c r="E19" i="17"/>
  <c r="E19" i="16"/>
  <c r="E19" i="15"/>
  <c r="E19" i="14"/>
  <c r="E19" i="13"/>
  <c r="E19" i="12"/>
  <c r="E19" i="11"/>
  <c r="E19" i="9"/>
  <c r="E19" i="10"/>
  <c r="E19" i="8"/>
  <c r="E19" i="7"/>
  <c r="E19" i="6"/>
  <c r="E19" i="5"/>
  <c r="E18" i="17"/>
  <c r="E18" i="16"/>
  <c r="E18" i="15"/>
  <c r="E18" i="14"/>
  <c r="E18" i="13"/>
  <c r="E18" i="12"/>
  <c r="E18" i="11"/>
  <c r="E18" i="9"/>
  <c r="E18" i="10"/>
  <c r="E18" i="8"/>
  <c r="E18" i="7"/>
  <c r="E18" i="6"/>
  <c r="E18" i="5"/>
  <c r="E17" i="17"/>
  <c r="E17" i="16"/>
  <c r="E17" i="15"/>
  <c r="E17" i="14"/>
  <c r="E17" i="13"/>
  <c r="E17" i="12"/>
  <c r="E17" i="11"/>
  <c r="E17" i="9"/>
  <c r="E17" i="10"/>
  <c r="E17" i="8"/>
  <c r="E17" i="7"/>
  <c r="E17" i="6"/>
  <c r="E17" i="5"/>
  <c r="E16" i="17"/>
  <c r="E16" i="16"/>
  <c r="E16" i="15"/>
  <c r="E16" i="14"/>
  <c r="E16" i="13"/>
  <c r="E16" i="12"/>
  <c r="E16" i="11"/>
  <c r="E16" i="9"/>
  <c r="E16" i="10"/>
  <c r="E16" i="8"/>
  <c r="E16" i="7"/>
  <c r="E16" i="6"/>
  <c r="E16" i="5"/>
  <c r="E15" i="17"/>
  <c r="E15" i="16"/>
  <c r="E15" i="15"/>
  <c r="E15" i="14"/>
  <c r="E15" i="13"/>
  <c r="E15" i="12"/>
  <c r="E15" i="11"/>
  <c r="E15" i="9"/>
  <c r="E15" i="10"/>
  <c r="E15" i="8"/>
  <c r="E15" i="7"/>
  <c r="E15" i="6"/>
  <c r="E15" i="5"/>
  <c r="E14" i="17"/>
  <c r="E14" i="16"/>
  <c r="E14" i="15"/>
  <c r="E14" i="14"/>
  <c r="E14" i="13"/>
  <c r="E14" i="12"/>
  <c r="E14" i="11"/>
  <c r="E14" i="9"/>
  <c r="E14" i="10"/>
  <c r="E14" i="8"/>
  <c r="E14" i="7"/>
  <c r="E14" i="6"/>
  <c r="E14" i="5"/>
  <c r="E13" i="17"/>
  <c r="E13" i="16"/>
  <c r="E13" i="15"/>
  <c r="E13" i="14"/>
  <c r="E13" i="13"/>
  <c r="E13" i="12"/>
  <c r="E13" i="11"/>
  <c r="E13" i="9"/>
  <c r="E13" i="10"/>
  <c r="E13" i="8"/>
  <c r="E13" i="7"/>
  <c r="E13" i="6"/>
  <c r="E13" i="5"/>
  <c r="E12" i="17"/>
  <c r="E12" i="16"/>
  <c r="E12" i="15"/>
  <c r="E12" i="14"/>
  <c r="E12" i="13"/>
  <c r="E12" i="12"/>
  <c r="E12" i="11"/>
  <c r="E12" i="9"/>
  <c r="E12" i="10"/>
  <c r="E12" i="8"/>
  <c r="E12" i="7"/>
  <c r="E12" i="6"/>
  <c r="E12" i="5"/>
  <c r="E11" i="17"/>
  <c r="E11" i="16"/>
  <c r="E11" i="15"/>
  <c r="E11" i="14"/>
  <c r="E11" i="13"/>
  <c r="E11" i="12"/>
  <c r="E11" i="11"/>
  <c r="E11" i="9"/>
  <c r="E11" i="10"/>
  <c r="E11" i="8"/>
  <c r="E11" i="7"/>
  <c r="E11" i="6"/>
  <c r="E11" i="5"/>
  <c r="E10" i="17"/>
  <c r="E10" i="16"/>
  <c r="E10" i="15"/>
  <c r="E10" i="14"/>
  <c r="E10" i="13"/>
  <c r="E10" i="12"/>
  <c r="E10" i="11"/>
  <c r="E10" i="9"/>
  <c r="E10" i="10"/>
  <c r="E10" i="8"/>
  <c r="E10" i="7"/>
  <c r="E10" i="6"/>
  <c r="E10" i="5"/>
  <c r="E9" i="17"/>
  <c r="E9" i="16"/>
  <c r="E9" i="15"/>
  <c r="E9" i="14"/>
  <c r="E9" i="13"/>
  <c r="E9" i="12"/>
  <c r="E9" i="11"/>
  <c r="E9" i="9"/>
  <c r="E9" i="10"/>
  <c r="E9" i="8"/>
  <c r="E9" i="7"/>
  <c r="E9" i="6"/>
  <c r="E9" i="5"/>
  <c r="E8" i="17"/>
  <c r="E8" i="16"/>
  <c r="E8" i="15"/>
  <c r="E8" i="14"/>
  <c r="E8" i="13"/>
  <c r="E8" i="12"/>
  <c r="E8" i="9"/>
  <c r="E8" i="10"/>
  <c r="E8" i="8"/>
  <c r="E8" i="7"/>
  <c r="E8" i="6"/>
  <c r="E8" i="5"/>
  <c r="E7" i="17"/>
  <c r="E7" i="16"/>
  <c r="E7" i="14"/>
  <c r="E7" i="13"/>
  <c r="E7" i="12"/>
  <c r="E7" i="11"/>
  <c r="E7" i="9"/>
  <c r="E7" i="10"/>
  <c r="E7" i="8"/>
  <c r="E7" i="7"/>
  <c r="E7" i="6"/>
  <c r="E7" i="5"/>
  <c r="E6" i="17"/>
  <c r="E6" i="16"/>
  <c r="E6" i="15"/>
  <c r="E6" i="14"/>
  <c r="E6" i="13"/>
  <c r="E6" i="12"/>
  <c r="E6" i="11"/>
  <c r="E6" i="9"/>
  <c r="E6" i="10"/>
  <c r="E6" i="8"/>
  <c r="E6" i="7"/>
  <c r="E6" i="6"/>
  <c r="E6" i="5"/>
  <c r="E5" i="17"/>
  <c r="E5" i="16"/>
  <c r="E5" i="15"/>
  <c r="E5" i="14"/>
  <c r="E5" i="13"/>
  <c r="E5" i="12"/>
  <c r="E5" i="11"/>
  <c r="E5" i="9"/>
  <c r="E5" i="10"/>
  <c r="E5" i="8"/>
  <c r="E5" i="7"/>
  <c r="E5" i="6"/>
  <c r="E5" i="5"/>
  <c r="E4" i="17"/>
  <c r="E4" i="16"/>
  <c r="E4" i="15"/>
  <c r="E4" i="14"/>
  <c r="E4" i="13"/>
  <c r="E4" i="12"/>
  <c r="E4" i="11"/>
  <c r="E4" i="9"/>
  <c r="E4" i="10"/>
  <c r="E4" i="8"/>
  <c r="E4" i="7"/>
  <c r="E4" i="6"/>
  <c r="E4" i="5"/>
  <c r="E3" i="17"/>
  <c r="E3" i="16"/>
  <c r="E3" i="15"/>
  <c r="E3" i="14"/>
  <c r="F8" i="14" s="1"/>
  <c r="E3" i="13"/>
  <c r="F31" i="13" s="1"/>
  <c r="E3" i="12"/>
  <c r="F36" i="12" s="1"/>
  <c r="E3" i="11"/>
  <c r="E3" i="9"/>
  <c r="F41" i="9" s="1"/>
  <c r="E3" i="10"/>
  <c r="E3" i="8"/>
  <c r="E3" i="7"/>
  <c r="E3" i="6"/>
  <c r="F24" i="6" s="1"/>
  <c r="E3" i="5"/>
  <c r="F47" i="5" s="1"/>
  <c r="E7" i="15"/>
  <c r="E8" i="11"/>
  <c r="E25" i="13"/>
  <c r="E27" i="14"/>
  <c r="E36" i="17"/>
  <c r="E37" i="5"/>
  <c r="E38" i="8"/>
  <c r="E45" i="8"/>
  <c r="E47" i="9"/>
  <c r="E51" i="10"/>
  <c r="E52" i="12"/>
  <c r="E54" i="15"/>
  <c r="F14" i="9"/>
  <c r="F32" i="14"/>
  <c r="G32" i="14" s="1"/>
  <c r="F47" i="14"/>
  <c r="G47" i="14" s="1"/>
  <c r="E27" i="6"/>
  <c r="E42" i="6"/>
  <c r="F38" i="17" l="1"/>
  <c r="F7" i="17"/>
  <c r="F42" i="13"/>
  <c r="F25" i="5"/>
  <c r="G25" i="5" s="1"/>
  <c r="F52" i="6"/>
  <c r="G52" i="6" s="1"/>
  <c r="E23" i="21"/>
  <c r="F12" i="12"/>
  <c r="G12" i="12" s="1"/>
  <c r="F35" i="14"/>
  <c r="G35" i="14" s="1"/>
  <c r="F42" i="14"/>
  <c r="F6" i="12"/>
  <c r="G6" i="12" s="1"/>
  <c r="F40" i="13"/>
  <c r="F19" i="14"/>
  <c r="G19" i="14" s="1"/>
  <c r="F19" i="13"/>
  <c r="G19" i="13" s="1"/>
  <c r="F41" i="6"/>
  <c r="G41" i="6" s="1"/>
  <c r="E28" i="20"/>
  <c r="F39" i="14"/>
  <c r="G39" i="14" s="1"/>
  <c r="F19" i="5"/>
  <c r="F6" i="14"/>
  <c r="G6" i="14" s="1"/>
  <c r="F37" i="5"/>
  <c r="G37" i="5" s="1"/>
  <c r="E45" i="21"/>
  <c r="F31" i="19"/>
  <c r="G31" i="19" s="1"/>
  <c r="F19" i="19"/>
  <c r="G19" i="19" s="1"/>
  <c r="F28" i="14"/>
  <c r="G28" i="14" s="1"/>
  <c r="F48" i="14"/>
  <c r="G48" i="14" s="1"/>
  <c r="F12" i="6"/>
  <c r="G12" i="6" s="1"/>
  <c r="F52" i="14"/>
  <c r="G52" i="14" s="1"/>
  <c r="F45" i="14"/>
  <c r="G45" i="14" s="1"/>
  <c r="F10" i="14"/>
  <c r="G10" i="14" s="1"/>
  <c r="F18" i="12"/>
  <c r="G18" i="12" s="1"/>
  <c r="F40" i="6"/>
  <c r="G40" i="6" s="1"/>
  <c r="G38" i="17"/>
  <c r="E49" i="20"/>
  <c r="E16" i="20"/>
  <c r="F21" i="14"/>
  <c r="G21" i="14" s="1"/>
  <c r="F38" i="14"/>
  <c r="G38" i="14" s="1"/>
  <c r="F46" i="12"/>
  <c r="G46" i="12" s="1"/>
  <c r="E19" i="20"/>
  <c r="E42" i="20"/>
  <c r="E20" i="20"/>
  <c r="F4" i="14"/>
  <c r="G4" i="14" s="1"/>
  <c r="F44" i="14"/>
  <c r="G44" i="14" s="1"/>
  <c r="F17" i="14"/>
  <c r="G17" i="14" s="1"/>
  <c r="F28" i="6"/>
  <c r="G28" i="6" s="1"/>
  <c r="F20" i="14"/>
  <c r="G20" i="14" s="1"/>
  <c r="F29" i="14"/>
  <c r="F49" i="14"/>
  <c r="G49" i="14" s="1"/>
  <c r="F14" i="6"/>
  <c r="G14" i="6" s="1"/>
  <c r="E33" i="21"/>
  <c r="F54" i="15"/>
  <c r="F12" i="15"/>
  <c r="G12" i="15" s="1"/>
  <c r="F19" i="15"/>
  <c r="G19" i="15" s="1"/>
  <c r="F11" i="15"/>
  <c r="G11" i="15" s="1"/>
  <c r="F39" i="15"/>
  <c r="F53" i="15"/>
  <c r="G53" i="15" s="1"/>
  <c r="F32" i="10"/>
  <c r="G32" i="10" s="1"/>
  <c r="F7" i="10"/>
  <c r="G7" i="10" s="1"/>
  <c r="F33" i="10"/>
  <c r="G33" i="10" s="1"/>
  <c r="E13" i="20"/>
  <c r="E14" i="20"/>
  <c r="F23" i="14"/>
  <c r="G23" i="14" s="1"/>
  <c r="F30" i="14"/>
  <c r="G30" i="14" s="1"/>
  <c r="F43" i="17"/>
  <c r="G43" i="17" s="1"/>
  <c r="F32" i="6"/>
  <c r="G32" i="6" s="1"/>
  <c r="E52" i="20"/>
  <c r="E35" i="20"/>
  <c r="F48" i="17"/>
  <c r="G48" i="17" s="1"/>
  <c r="E3" i="20"/>
  <c r="F51" i="20" s="1"/>
  <c r="F19" i="17"/>
  <c r="G19" i="17" s="1"/>
  <c r="E22" i="20"/>
  <c r="F40" i="8"/>
  <c r="G40" i="8" s="1"/>
  <c r="F22" i="8"/>
  <c r="G22" i="8" s="1"/>
  <c r="F47" i="8"/>
  <c r="G47" i="8" s="1"/>
  <c r="F30" i="8"/>
  <c r="G30" i="8" s="1"/>
  <c r="F41" i="8"/>
  <c r="G41" i="8" s="1"/>
  <c r="F33" i="8"/>
  <c r="G33" i="8" s="1"/>
  <c r="F19" i="8"/>
  <c r="G19" i="8" s="1"/>
  <c r="F52" i="13"/>
  <c r="G52" i="13" s="1"/>
  <c r="F14" i="13"/>
  <c r="G14" i="13" s="1"/>
  <c r="F27" i="15"/>
  <c r="G27" i="15" s="1"/>
  <c r="F11" i="19"/>
  <c r="G11" i="19" s="1"/>
  <c r="E40" i="20"/>
  <c r="F22" i="13"/>
  <c r="G22" i="13" s="1"/>
  <c r="F50" i="15"/>
  <c r="G50" i="15" s="1"/>
  <c r="F7" i="19"/>
  <c r="G7" i="19" s="1"/>
  <c r="E21" i="20"/>
  <c r="E34" i="21"/>
  <c r="E43" i="20"/>
  <c r="F16" i="13"/>
  <c r="G16" i="13" s="1"/>
  <c r="F12" i="5"/>
  <c r="G12" i="5" s="1"/>
  <c r="F49" i="15"/>
  <c r="G49" i="15" s="1"/>
  <c r="F21" i="15"/>
  <c r="G21" i="15" s="1"/>
  <c r="F25" i="19"/>
  <c r="G25" i="19" s="1"/>
  <c r="E46" i="20"/>
  <c r="E41" i="21"/>
  <c r="G54" i="23"/>
  <c r="F18" i="13"/>
  <c r="G18" i="13" s="1"/>
  <c r="F54" i="5"/>
  <c r="G54" i="5" s="1"/>
  <c r="F51" i="15"/>
  <c r="G51" i="15" s="1"/>
  <c r="F14" i="15"/>
  <c r="G14" i="15" s="1"/>
  <c r="F9" i="19"/>
  <c r="G9" i="19" s="1"/>
  <c r="F21" i="19"/>
  <c r="G21" i="19" s="1"/>
  <c r="E9" i="21"/>
  <c r="F13" i="16"/>
  <c r="G13" i="16" s="1"/>
  <c r="F17" i="16"/>
  <c r="G17" i="16" s="1"/>
  <c r="F15" i="11"/>
  <c r="G15" i="11" s="1"/>
  <c r="F28" i="11"/>
  <c r="G28" i="11" s="1"/>
  <c r="F27" i="11"/>
  <c r="G27" i="11" s="1"/>
  <c r="F48" i="11"/>
  <c r="G48" i="11" s="1"/>
  <c r="F22" i="11"/>
  <c r="G22" i="11" s="1"/>
  <c r="F51" i="11"/>
  <c r="G51" i="11" s="1"/>
  <c r="F40" i="11"/>
  <c r="G40" i="11" s="1"/>
  <c r="F29" i="8"/>
  <c r="G29" i="8" s="1"/>
  <c r="F7" i="8"/>
  <c r="G7" i="8" s="1"/>
  <c r="F51" i="10"/>
  <c r="G51" i="10" s="1"/>
  <c r="F8" i="10"/>
  <c r="G8" i="10" s="1"/>
  <c r="F40" i="18"/>
  <c r="G40" i="18" s="1"/>
  <c r="F44" i="18"/>
  <c r="G44" i="18" s="1"/>
  <c r="F48" i="18"/>
  <c r="G48" i="18" s="1"/>
  <c r="F52" i="18"/>
  <c r="G52" i="18" s="1"/>
  <c r="F13" i="19"/>
  <c r="G13" i="19" s="1"/>
  <c r="F39" i="19"/>
  <c r="G39" i="19" s="1"/>
  <c r="F43" i="19"/>
  <c r="G43" i="19" s="1"/>
  <c r="E17" i="20"/>
  <c r="F3" i="14"/>
  <c r="G3" i="14" s="1"/>
  <c r="F13" i="14"/>
  <c r="G13" i="14" s="1"/>
  <c r="F16" i="14"/>
  <c r="G16" i="14" s="1"/>
  <c r="F34" i="5"/>
  <c r="G34" i="5" s="1"/>
  <c r="F50" i="12"/>
  <c r="G50" i="12" s="1"/>
  <c r="F31" i="8"/>
  <c r="G31" i="8" s="1"/>
  <c r="F23" i="8"/>
  <c r="G23" i="8" s="1"/>
  <c r="F48" i="8"/>
  <c r="G48" i="8" s="1"/>
  <c r="F4" i="10"/>
  <c r="G4" i="10" s="1"/>
  <c r="F25" i="10"/>
  <c r="G25" i="10" s="1"/>
  <c r="F3" i="15"/>
  <c r="G3" i="15" s="1"/>
  <c r="F9" i="15"/>
  <c r="G9" i="15" s="1"/>
  <c r="F4" i="15"/>
  <c r="G4" i="15" s="1"/>
  <c r="F37" i="15"/>
  <c r="G37" i="15" s="1"/>
  <c r="F53" i="6"/>
  <c r="G53" i="6" s="1"/>
  <c r="F40" i="9"/>
  <c r="G40" i="9" s="1"/>
  <c r="F24" i="18"/>
  <c r="G24" i="18" s="1"/>
  <c r="F28" i="18"/>
  <c r="G28" i="18" s="1"/>
  <c r="F5" i="19"/>
  <c r="G5" i="19" s="1"/>
  <c r="F23" i="19"/>
  <c r="G23" i="19" s="1"/>
  <c r="E7" i="20"/>
  <c r="E31" i="20"/>
  <c r="E54" i="20"/>
  <c r="E39" i="21"/>
  <c r="F37" i="19"/>
  <c r="G37" i="19" s="1"/>
  <c r="F53" i="19"/>
  <c r="G53" i="19" s="1"/>
  <c r="E10" i="20"/>
  <c r="F29" i="17"/>
  <c r="G29" i="17" s="1"/>
  <c r="F38" i="12"/>
  <c r="G38" i="12" s="1"/>
  <c r="F36" i="8"/>
  <c r="G36" i="8" s="1"/>
  <c r="F54" i="8"/>
  <c r="G54" i="8" s="1"/>
  <c r="F18" i="8"/>
  <c r="G18" i="8" s="1"/>
  <c r="F13" i="10"/>
  <c r="G13" i="10" s="1"/>
  <c r="F31" i="15"/>
  <c r="G31" i="15" s="1"/>
  <c r="F7" i="15"/>
  <c r="G7" i="15" s="1"/>
  <c r="F43" i="15"/>
  <c r="G43" i="15" s="1"/>
  <c r="F36" i="15"/>
  <c r="G36" i="15" s="1"/>
  <c r="F22" i="15"/>
  <c r="G22" i="15" s="1"/>
  <c r="F15" i="6"/>
  <c r="G15" i="6" s="1"/>
  <c r="F15" i="19"/>
  <c r="G15" i="19" s="1"/>
  <c r="F29" i="19"/>
  <c r="G29" i="19" s="1"/>
  <c r="F33" i="19"/>
  <c r="G33" i="19" s="1"/>
  <c r="F41" i="19"/>
  <c r="G41" i="19" s="1"/>
  <c r="F45" i="19"/>
  <c r="G45" i="19" s="1"/>
  <c r="F49" i="19"/>
  <c r="G49" i="19" s="1"/>
  <c r="E11" i="20"/>
  <c r="E36" i="20"/>
  <c r="E48" i="20"/>
  <c r="E26" i="21"/>
  <c r="E32" i="21"/>
  <c r="F6" i="23"/>
  <c r="G6" i="23" s="1"/>
  <c r="F16" i="23"/>
  <c r="G16" i="23" s="1"/>
  <c r="F41" i="10"/>
  <c r="G41" i="10" s="1"/>
  <c r="F30" i="17"/>
  <c r="G30" i="17" s="1"/>
  <c r="F52" i="8"/>
  <c r="G52" i="8" s="1"/>
  <c r="G36" i="12"/>
  <c r="F15" i="12"/>
  <c r="G15" i="12" s="1"/>
  <c r="F12" i="8"/>
  <c r="F21" i="8"/>
  <c r="F50" i="8"/>
  <c r="G50" i="8" s="1"/>
  <c r="F45" i="10"/>
  <c r="G45" i="10" s="1"/>
  <c r="F24" i="15"/>
  <c r="G24" i="15" s="1"/>
  <c r="F26" i="15"/>
  <c r="G26" i="15" s="1"/>
  <c r="F5" i="15"/>
  <c r="G5" i="15" s="1"/>
  <c r="F46" i="15"/>
  <c r="F3" i="19"/>
  <c r="G3" i="19" s="1"/>
  <c r="E24" i="20"/>
  <c r="E50" i="20"/>
  <c r="E8" i="21"/>
  <c r="E27" i="21"/>
  <c r="G32" i="18"/>
  <c r="F23" i="10"/>
  <c r="G23" i="10" s="1"/>
  <c r="F8" i="8"/>
  <c r="G8" i="8" s="1"/>
  <c r="F26" i="8"/>
  <c r="G26" i="8" s="1"/>
  <c r="F29" i="10"/>
  <c r="G29" i="10" s="1"/>
  <c r="F48" i="15"/>
  <c r="G48" i="15" s="1"/>
  <c r="F8" i="15"/>
  <c r="G8" i="15" s="1"/>
  <c r="F18" i="15"/>
  <c r="G18" i="15" s="1"/>
  <c r="F44" i="15"/>
  <c r="G44" i="15" s="1"/>
  <c r="F30" i="15"/>
  <c r="G30" i="15" s="1"/>
  <c r="F33" i="12"/>
  <c r="G33" i="12" s="1"/>
  <c r="F44" i="8"/>
  <c r="G44" i="8" s="1"/>
  <c r="F37" i="8"/>
  <c r="G37" i="8" s="1"/>
  <c r="F20" i="10"/>
  <c r="G20" i="10" s="1"/>
  <c r="F30" i="10"/>
  <c r="G30" i="10" s="1"/>
  <c r="F17" i="15"/>
  <c r="G17" i="15" s="1"/>
  <c r="F40" i="15"/>
  <c r="G40" i="15" s="1"/>
  <c r="F34" i="15"/>
  <c r="G34" i="15" s="1"/>
  <c r="F13" i="15"/>
  <c r="G13" i="15" s="1"/>
  <c r="E25" i="20"/>
  <c r="E15" i="21"/>
  <c r="E38" i="21"/>
  <c r="F30" i="23"/>
  <c r="G30" i="23" s="1"/>
  <c r="F40" i="23"/>
  <c r="G40" i="23" s="1"/>
  <c r="F5" i="17"/>
  <c r="G5" i="17" s="1"/>
  <c r="F12" i="17"/>
  <c r="G12" i="17" s="1"/>
  <c r="F18" i="17"/>
  <c r="G18" i="17" s="1"/>
  <c r="F49" i="17"/>
  <c r="G49" i="17" s="1"/>
  <c r="F16" i="17"/>
  <c r="G16" i="17" s="1"/>
  <c r="F27" i="17"/>
  <c r="G27" i="17" s="1"/>
  <c r="F54" i="17"/>
  <c r="G54" i="17" s="1"/>
  <c r="F53" i="17"/>
  <c r="G53" i="17" s="1"/>
  <c r="F4" i="17"/>
  <c r="G4" i="17" s="1"/>
  <c r="F10" i="17"/>
  <c r="G10" i="17" s="1"/>
  <c r="F33" i="17"/>
  <c r="G33" i="17" s="1"/>
  <c r="F11" i="17"/>
  <c r="G11" i="17" s="1"/>
  <c r="G7" i="17"/>
  <c r="F22" i="17"/>
  <c r="G22" i="17" s="1"/>
  <c r="F13" i="17"/>
  <c r="G13" i="17" s="1"/>
  <c r="F50" i="17"/>
  <c r="G50" i="17" s="1"/>
  <c r="F32" i="17"/>
  <c r="G32" i="17" s="1"/>
  <c r="F41" i="17"/>
  <c r="G41" i="17" s="1"/>
  <c r="F14" i="17"/>
  <c r="G14" i="17" s="1"/>
  <c r="F52" i="17"/>
  <c r="G52" i="17" s="1"/>
  <c r="F42" i="17"/>
  <c r="G42" i="17" s="1"/>
  <c r="F3" i="17"/>
  <c r="G3" i="17" s="1"/>
  <c r="F47" i="17"/>
  <c r="G47" i="17" s="1"/>
  <c r="F25" i="17"/>
  <c r="G25" i="17" s="1"/>
  <c r="F20" i="17"/>
  <c r="G20" i="17" s="1"/>
  <c r="F6" i="17"/>
  <c r="G6" i="17" s="1"/>
  <c r="F44" i="17"/>
  <c r="G44" i="17" s="1"/>
  <c r="F15" i="17"/>
  <c r="G15" i="17" s="1"/>
  <c r="F9" i="17"/>
  <c r="G9" i="17" s="1"/>
  <c r="F17" i="17"/>
  <c r="G17" i="17" s="1"/>
  <c r="F31" i="17"/>
  <c r="G31" i="17" s="1"/>
  <c r="F51" i="17"/>
  <c r="G51" i="17" s="1"/>
  <c r="F45" i="17"/>
  <c r="G45" i="17" s="1"/>
  <c r="F36" i="17"/>
  <c r="G36" i="17" s="1"/>
  <c r="F34" i="17"/>
  <c r="G34" i="17" s="1"/>
  <c r="F26" i="17"/>
  <c r="G26" i="17" s="1"/>
  <c r="F24" i="17"/>
  <c r="G24" i="17" s="1"/>
  <c r="F46" i="17"/>
  <c r="G46" i="17" s="1"/>
  <c r="F8" i="17"/>
  <c r="G8" i="17" s="1"/>
  <c r="F28" i="17"/>
  <c r="G28" i="17" s="1"/>
  <c r="F39" i="17"/>
  <c r="G39" i="17" s="1"/>
  <c r="F37" i="17"/>
  <c r="G37" i="17" s="1"/>
  <c r="F6" i="9"/>
  <c r="G6" i="9" s="1"/>
  <c r="F5" i="9"/>
  <c r="G5" i="9" s="1"/>
  <c r="F53" i="9"/>
  <c r="G53" i="9" s="1"/>
  <c r="F18" i="9"/>
  <c r="G18" i="9" s="1"/>
  <c r="F17" i="9"/>
  <c r="G17" i="9" s="1"/>
  <c r="F25" i="9"/>
  <c r="G25" i="9" s="1"/>
  <c r="F30" i="9"/>
  <c r="G30" i="9" s="1"/>
  <c r="F13" i="9"/>
  <c r="F4" i="9"/>
  <c r="G4" i="9" s="1"/>
  <c r="F10" i="9"/>
  <c r="G10" i="9" s="1"/>
  <c r="F48" i="9"/>
  <c r="G48" i="9" s="1"/>
  <c r="F27" i="9"/>
  <c r="G27" i="9" s="1"/>
  <c r="F39" i="9"/>
  <c r="G39" i="9" s="1"/>
  <c r="F22" i="9"/>
  <c r="G22" i="9" s="1"/>
  <c r="F52" i="9"/>
  <c r="G52" i="9" s="1"/>
  <c r="F50" i="9"/>
  <c r="F51" i="9"/>
  <c r="G51" i="9" s="1"/>
  <c r="F32" i="9"/>
  <c r="G32" i="9" s="1"/>
  <c r="F45" i="9"/>
  <c r="G45" i="9" s="1"/>
  <c r="F28" i="9"/>
  <c r="G28" i="9" s="1"/>
  <c r="F16" i="9"/>
  <c r="G16" i="9" s="1"/>
  <c r="F9" i="9"/>
  <c r="G9" i="9" s="1"/>
  <c r="F20" i="9"/>
  <c r="G20" i="9" s="1"/>
  <c r="F35" i="9"/>
  <c r="G35" i="9" s="1"/>
  <c r="F7" i="9"/>
  <c r="G7" i="9" s="1"/>
  <c r="F11" i="9"/>
  <c r="G11" i="9" s="1"/>
  <c r="F38" i="9"/>
  <c r="G38" i="9" s="1"/>
  <c r="F31" i="9"/>
  <c r="G31" i="9" s="1"/>
  <c r="F37" i="9"/>
  <c r="G37" i="9" s="1"/>
  <c r="F12" i="9"/>
  <c r="G12" i="9" s="1"/>
  <c r="F19" i="9"/>
  <c r="G19" i="9" s="1"/>
  <c r="F47" i="9"/>
  <c r="G47" i="9" s="1"/>
  <c r="F29" i="9"/>
  <c r="G29" i="9" s="1"/>
  <c r="F42" i="9"/>
  <c r="G42" i="9" s="1"/>
  <c r="F3" i="9"/>
  <c r="G3" i="9" s="1"/>
  <c r="F15" i="9"/>
  <c r="G15" i="9" s="1"/>
  <c r="F24" i="9"/>
  <c r="G24" i="9" s="1"/>
  <c r="F54" i="9"/>
  <c r="G54" i="9" s="1"/>
  <c r="F49" i="9"/>
  <c r="G49" i="9" s="1"/>
  <c r="F8" i="9"/>
  <c r="G8" i="9" s="1"/>
  <c r="F46" i="9"/>
  <c r="G46" i="9" s="1"/>
  <c r="F44" i="9"/>
  <c r="G44" i="9" s="1"/>
  <c r="F34" i="9"/>
  <c r="G34" i="9" s="1"/>
  <c r="F33" i="9"/>
  <c r="G33" i="9" s="1"/>
  <c r="F23" i="9"/>
  <c r="G23" i="9" s="1"/>
  <c r="F21" i="9"/>
  <c r="G21" i="9" s="1"/>
  <c r="F43" i="9"/>
  <c r="G43" i="9" s="1"/>
  <c r="F35" i="17"/>
  <c r="G35" i="17" s="1"/>
  <c r="F40" i="17"/>
  <c r="G40" i="17" s="1"/>
  <c r="F26" i="9"/>
  <c r="G26" i="9" s="1"/>
  <c r="F23" i="17"/>
  <c r="G23" i="17" s="1"/>
  <c r="F21" i="17"/>
  <c r="G21" i="17" s="1"/>
  <c r="F36" i="9"/>
  <c r="G36" i="9" s="1"/>
  <c r="F50" i="11"/>
  <c r="G50" i="11" s="1"/>
  <c r="F33" i="11"/>
  <c r="F8" i="11"/>
  <c r="G8" i="11" s="1"/>
  <c r="F6" i="11"/>
  <c r="G6" i="11" s="1"/>
  <c r="F5" i="11"/>
  <c r="G5" i="11" s="1"/>
  <c r="F4" i="11"/>
  <c r="G4" i="11" s="1"/>
  <c r="F41" i="11"/>
  <c r="G41" i="11" s="1"/>
  <c r="F54" i="11"/>
  <c r="G54" i="11" s="1"/>
  <c r="F39" i="11"/>
  <c r="G39" i="11" s="1"/>
  <c r="F19" i="11"/>
  <c r="G19" i="11" s="1"/>
  <c r="F47" i="11"/>
  <c r="G47" i="11" s="1"/>
  <c r="F43" i="11"/>
  <c r="G43" i="11" s="1"/>
  <c r="F25" i="11"/>
  <c r="G25" i="11" s="1"/>
  <c r="F46" i="11"/>
  <c r="G46" i="11" s="1"/>
  <c r="F23" i="11"/>
  <c r="G23" i="11" s="1"/>
  <c r="F31" i="11"/>
  <c r="G31" i="11" s="1"/>
  <c r="F12" i="11"/>
  <c r="G12" i="11" s="1"/>
  <c r="F14" i="11"/>
  <c r="G14" i="11" s="1"/>
  <c r="F52" i="11"/>
  <c r="G52" i="11" s="1"/>
  <c r="F45" i="11"/>
  <c r="G45" i="11" s="1"/>
  <c r="F42" i="11"/>
  <c r="G42" i="11" s="1"/>
  <c r="F24" i="11"/>
  <c r="G24" i="11" s="1"/>
  <c r="F36" i="11"/>
  <c r="G36" i="11" s="1"/>
  <c r="F29" i="11"/>
  <c r="G29" i="11" s="1"/>
  <c r="F30" i="11"/>
  <c r="G30" i="11" s="1"/>
  <c r="F26" i="11"/>
  <c r="G26" i="11" s="1"/>
  <c r="F16" i="11"/>
  <c r="G16" i="11" s="1"/>
  <c r="F7" i="11"/>
  <c r="G7" i="11" s="1"/>
  <c r="F20" i="11"/>
  <c r="G20" i="11" s="1"/>
  <c r="F11" i="11"/>
  <c r="G11" i="11" s="1"/>
  <c r="F3" i="11"/>
  <c r="G3" i="11" s="1"/>
  <c r="F18" i="11"/>
  <c r="G18" i="11" s="1"/>
  <c r="F53" i="11"/>
  <c r="G53" i="11" s="1"/>
  <c r="F35" i="11"/>
  <c r="G35" i="11" s="1"/>
  <c r="F13" i="11"/>
  <c r="G13" i="11" s="1"/>
  <c r="F38" i="11"/>
  <c r="G38" i="11" s="1"/>
  <c r="F10" i="11"/>
  <c r="G10" i="11" s="1"/>
  <c r="F21" i="11"/>
  <c r="G21" i="11" s="1"/>
  <c r="F44" i="11"/>
  <c r="G44" i="11" s="1"/>
  <c r="F37" i="11"/>
  <c r="G37" i="11" s="1"/>
  <c r="F16" i="10"/>
  <c r="G16" i="10" s="1"/>
  <c r="E30" i="20"/>
  <c r="E30" i="21"/>
  <c r="G13" i="9"/>
  <c r="E44" i="21"/>
  <c r="E44" i="20"/>
  <c r="F49" i="10"/>
  <c r="G49" i="10" s="1"/>
  <c r="F46" i="13"/>
  <c r="G46" i="13" s="1"/>
  <c r="F6" i="13"/>
  <c r="G6" i="13" s="1"/>
  <c r="F35" i="13"/>
  <c r="G35" i="13" s="1"/>
  <c r="F41" i="13"/>
  <c r="G41" i="13" s="1"/>
  <c r="F21" i="13"/>
  <c r="G21" i="13" s="1"/>
  <c r="F17" i="13"/>
  <c r="G17" i="13" s="1"/>
  <c r="F7" i="13"/>
  <c r="G7" i="13" s="1"/>
  <c r="F5" i="13"/>
  <c r="G5" i="13" s="1"/>
  <c r="F8" i="13"/>
  <c r="G8" i="13" s="1"/>
  <c r="F4" i="13"/>
  <c r="G4" i="13" s="1"/>
  <c r="F20" i="5"/>
  <c r="G20" i="5" s="1"/>
  <c r="F51" i="12"/>
  <c r="G51" i="12" s="1"/>
  <c r="F35" i="10"/>
  <c r="G35" i="10" s="1"/>
  <c r="F27" i="10"/>
  <c r="G27" i="10" s="1"/>
  <c r="F24" i="10"/>
  <c r="G24" i="10" s="1"/>
  <c r="F10" i="10"/>
  <c r="G10" i="10" s="1"/>
  <c r="G36" i="21"/>
  <c r="F26" i="12"/>
  <c r="G26" i="12" s="1"/>
  <c r="F53" i="12"/>
  <c r="G53" i="12" s="1"/>
  <c r="F4" i="12"/>
  <c r="G4" i="12" s="1"/>
  <c r="F7" i="12"/>
  <c r="G7" i="12" s="1"/>
  <c r="F13" i="12"/>
  <c r="G13" i="12" s="1"/>
  <c r="F11" i="12"/>
  <c r="G11" i="12" s="1"/>
  <c r="F16" i="12"/>
  <c r="G16" i="12" s="1"/>
  <c r="F44" i="12"/>
  <c r="G44" i="12" s="1"/>
  <c r="F41" i="12"/>
  <c r="G41" i="12" s="1"/>
  <c r="G40" i="13"/>
  <c r="F49" i="12"/>
  <c r="G49" i="12" s="1"/>
  <c r="F15" i="10"/>
  <c r="G15" i="10" s="1"/>
  <c r="F41" i="5"/>
  <c r="G41" i="5" s="1"/>
  <c r="F45" i="5"/>
  <c r="G45" i="5" s="1"/>
  <c r="F40" i="5"/>
  <c r="G40" i="5" s="1"/>
  <c r="F18" i="5"/>
  <c r="G18" i="5" s="1"/>
  <c r="F33" i="5"/>
  <c r="G33" i="5" s="1"/>
  <c r="F32" i="5"/>
  <c r="G32" i="5" s="1"/>
  <c r="F13" i="5"/>
  <c r="G13" i="5" s="1"/>
  <c r="F24" i="5"/>
  <c r="G24" i="5" s="1"/>
  <c r="F50" i="5"/>
  <c r="G50" i="5" s="1"/>
  <c r="F11" i="13"/>
  <c r="G11" i="13" s="1"/>
  <c r="F12" i="13"/>
  <c r="G12" i="13" s="1"/>
  <c r="F11" i="5"/>
  <c r="G11" i="5" s="1"/>
  <c r="F7" i="5"/>
  <c r="G7" i="5" s="1"/>
  <c r="F21" i="12"/>
  <c r="G21" i="12" s="1"/>
  <c r="F19" i="10"/>
  <c r="G19" i="10" s="1"/>
  <c r="F12" i="10"/>
  <c r="G12" i="10" s="1"/>
  <c r="F14" i="10"/>
  <c r="G14" i="10" s="1"/>
  <c r="G42" i="14"/>
  <c r="F18" i="10"/>
  <c r="G18" i="10" s="1"/>
  <c r="F17" i="10"/>
  <c r="G17" i="10" s="1"/>
  <c r="F54" i="10"/>
  <c r="G54" i="10" s="1"/>
  <c r="F6" i="10"/>
  <c r="G6" i="10" s="1"/>
  <c r="F43" i="10"/>
  <c r="G43" i="10" s="1"/>
  <c r="F39" i="10"/>
  <c r="G39" i="10" s="1"/>
  <c r="F5" i="10"/>
  <c r="G5" i="10" s="1"/>
  <c r="F36" i="10"/>
  <c r="G36" i="10" s="1"/>
  <c r="F34" i="10"/>
  <c r="G34" i="10" s="1"/>
  <c r="F46" i="10"/>
  <c r="G46" i="10" s="1"/>
  <c r="F47" i="10"/>
  <c r="G47" i="10" s="1"/>
  <c r="F44" i="10"/>
  <c r="G44" i="10" s="1"/>
  <c r="F53" i="10"/>
  <c r="G53" i="10" s="1"/>
  <c r="F3" i="10"/>
  <c r="G3" i="10" s="1"/>
  <c r="F26" i="10"/>
  <c r="G26" i="10" s="1"/>
  <c r="F9" i="10"/>
  <c r="G9" i="10" s="1"/>
  <c r="F38" i="10"/>
  <c r="G38" i="10" s="1"/>
  <c r="F31" i="10"/>
  <c r="G31" i="10" s="1"/>
  <c r="F28" i="10"/>
  <c r="G28" i="10" s="1"/>
  <c r="F37" i="10"/>
  <c r="G37" i="10" s="1"/>
  <c r="F52" i="10"/>
  <c r="G52" i="10" s="1"/>
  <c r="G29" i="14"/>
  <c r="F23" i="12"/>
  <c r="G23" i="12" s="1"/>
  <c r="F29" i="12"/>
  <c r="G29" i="12" s="1"/>
  <c r="F40" i="10"/>
  <c r="G40" i="10" s="1"/>
  <c r="F42" i="10"/>
  <c r="G42" i="10" s="1"/>
  <c r="F26" i="16"/>
  <c r="G26" i="16" s="1"/>
  <c r="F52" i="16"/>
  <c r="G52" i="16" s="1"/>
  <c r="F14" i="16"/>
  <c r="G14" i="16" s="1"/>
  <c r="G42" i="13"/>
  <c r="F20" i="21"/>
  <c r="G20" i="21" s="1"/>
  <c r="F14" i="21"/>
  <c r="G14" i="21" s="1"/>
  <c r="F40" i="21"/>
  <c r="G40" i="21" s="1"/>
  <c r="F34" i="21"/>
  <c r="F52" i="21"/>
  <c r="G52" i="21" s="1"/>
  <c r="F46" i="21"/>
  <c r="G46" i="21" s="1"/>
  <c r="F28" i="21"/>
  <c r="G28" i="21" s="1"/>
  <c r="F16" i="21"/>
  <c r="G16" i="21" s="1"/>
  <c r="F10" i="21"/>
  <c r="G10" i="21" s="1"/>
  <c r="F4" i="21"/>
  <c r="G4" i="21" s="1"/>
  <c r="F50" i="21"/>
  <c r="G50" i="21" s="1"/>
  <c r="F44" i="21"/>
  <c r="F38" i="21"/>
  <c r="F32" i="21"/>
  <c r="F26" i="21"/>
  <c r="F8" i="21"/>
  <c r="F48" i="21"/>
  <c r="G48" i="21" s="1"/>
  <c r="F22" i="21"/>
  <c r="G22" i="21" s="1"/>
  <c r="F42" i="21"/>
  <c r="G42" i="21" s="1"/>
  <c r="F30" i="21"/>
  <c r="F12" i="21"/>
  <c r="F54" i="21"/>
  <c r="G54" i="21" s="1"/>
  <c r="F24" i="21"/>
  <c r="G24" i="21" s="1"/>
  <c r="F18" i="21"/>
  <c r="F6" i="21"/>
  <c r="G6" i="21" s="1"/>
  <c r="F32" i="13"/>
  <c r="G32" i="13" s="1"/>
  <c r="F28" i="5"/>
  <c r="G28" i="5" s="1"/>
  <c r="F30" i="5"/>
  <c r="G30" i="5" s="1"/>
  <c r="F21" i="10"/>
  <c r="G21" i="10" s="1"/>
  <c r="F11" i="10"/>
  <c r="G11" i="10" s="1"/>
  <c r="F22" i="10"/>
  <c r="G22" i="10" s="1"/>
  <c r="F48" i="10"/>
  <c r="G48" i="10" s="1"/>
  <c r="F50" i="10"/>
  <c r="G50" i="10" s="1"/>
  <c r="F52" i="20"/>
  <c r="F45" i="20"/>
  <c r="G45" i="20" s="1"/>
  <c r="F12" i="20"/>
  <c r="F54" i="20"/>
  <c r="F4" i="20"/>
  <c r="G33" i="11"/>
  <c r="E51" i="20"/>
  <c r="E51" i="21"/>
  <c r="G46" i="15"/>
  <c r="F25" i="8"/>
  <c r="G25" i="8" s="1"/>
  <c r="F5" i="8"/>
  <c r="G5" i="8" s="1"/>
  <c r="F13" i="8"/>
  <c r="G13" i="8" s="1"/>
  <c r="E5" i="20"/>
  <c r="E5" i="21"/>
  <c r="G54" i="15"/>
  <c r="E53" i="21"/>
  <c r="E53" i="20"/>
  <c r="E12" i="20"/>
  <c r="E12" i="21"/>
  <c r="E18" i="20"/>
  <c r="E18" i="21"/>
  <c r="G14" i="9"/>
  <c r="G50" i="9"/>
  <c r="F54" i="18"/>
  <c r="G54" i="18" s="1"/>
  <c r="F20" i="18"/>
  <c r="G20" i="18" s="1"/>
  <c r="F12" i="18"/>
  <c r="G12" i="18" s="1"/>
  <c r="F8" i="18"/>
  <c r="G8" i="18" s="1"/>
  <c r="F4" i="18"/>
  <c r="G4" i="18" s="1"/>
  <c r="E29" i="20"/>
  <c r="E29" i="21"/>
  <c r="G24" i="6"/>
  <c r="G8" i="14"/>
  <c r="F48" i="23"/>
  <c r="G48" i="23" s="1"/>
  <c r="F38" i="23"/>
  <c r="G38" i="23" s="1"/>
  <c r="F24" i="23"/>
  <c r="G24" i="23" s="1"/>
  <c r="F14" i="23"/>
  <c r="G14" i="23" s="1"/>
  <c r="F46" i="23"/>
  <c r="G46" i="23" s="1"/>
  <c r="F32" i="23"/>
  <c r="G32" i="23" s="1"/>
  <c r="F22" i="23"/>
  <c r="G22" i="23" s="1"/>
  <c r="F8" i="23"/>
  <c r="G8" i="23" s="1"/>
  <c r="G39" i="15"/>
  <c r="F35" i="19"/>
  <c r="G35" i="19" s="1"/>
  <c r="F51" i="19"/>
  <c r="G51" i="19" s="1"/>
  <c r="F27" i="19"/>
  <c r="G27" i="19" s="1"/>
  <c r="F47" i="19"/>
  <c r="G47" i="19" s="1"/>
  <c r="E4" i="20"/>
  <c r="E37" i="20"/>
  <c r="F17" i="19"/>
  <c r="G17" i="19" s="1"/>
  <c r="F54" i="7"/>
  <c r="G54" i="7" s="1"/>
  <c r="F37" i="7"/>
  <c r="G37" i="7" s="1"/>
  <c r="F20" i="7"/>
  <c r="G20" i="7" s="1"/>
  <c r="F43" i="7"/>
  <c r="G43" i="7" s="1"/>
  <c r="F25" i="7"/>
  <c r="G25" i="7" s="1"/>
  <c r="F19" i="7"/>
  <c r="G19" i="7" s="1"/>
  <c r="F15" i="7"/>
  <c r="G15" i="7" s="1"/>
  <c r="F14" i="7"/>
  <c r="G14" i="7" s="1"/>
  <c r="F52" i="7"/>
  <c r="G52" i="7" s="1"/>
  <c r="F34" i="7"/>
  <c r="G34" i="7" s="1"/>
  <c r="F27" i="7"/>
  <c r="G27" i="7" s="1"/>
  <c r="F39" i="7"/>
  <c r="G39" i="7" s="1"/>
  <c r="F47" i="7"/>
  <c r="G47" i="7" s="1"/>
  <c r="F6" i="7"/>
  <c r="G6" i="7" s="1"/>
  <c r="F44" i="7"/>
  <c r="G44" i="7" s="1"/>
  <c r="F4" i="7"/>
  <c r="G4" i="7" s="1"/>
  <c r="F11" i="7"/>
  <c r="G11" i="7" s="1"/>
  <c r="F7" i="7"/>
  <c r="G7" i="7" s="1"/>
  <c r="F32" i="7"/>
  <c r="G32" i="7" s="1"/>
  <c r="F53" i="7"/>
  <c r="G53" i="7" s="1"/>
  <c r="F8" i="7"/>
  <c r="G8" i="7" s="1"/>
  <c r="F33" i="7"/>
  <c r="G33" i="7" s="1"/>
  <c r="F48" i="7"/>
  <c r="G48" i="7" s="1"/>
  <c r="F24" i="7"/>
  <c r="G24" i="7" s="1"/>
  <c r="F46" i="7"/>
  <c r="G46" i="7" s="1"/>
  <c r="F45" i="7"/>
  <c r="G45" i="7" s="1"/>
  <c r="F36" i="7"/>
  <c r="G36" i="7" s="1"/>
  <c r="F42" i="7"/>
  <c r="G42" i="7" s="1"/>
  <c r="F23" i="7"/>
  <c r="G23" i="7" s="1"/>
  <c r="F38" i="7"/>
  <c r="G38" i="7" s="1"/>
  <c r="F26" i="7"/>
  <c r="G26" i="7" s="1"/>
  <c r="F17" i="7"/>
  <c r="G17" i="7" s="1"/>
  <c r="F21" i="7"/>
  <c r="G21" i="7" s="1"/>
  <c r="F9" i="7"/>
  <c r="G9" i="7" s="1"/>
  <c r="F31" i="7"/>
  <c r="G31" i="7" s="1"/>
  <c r="F22" i="7"/>
  <c r="G22" i="7" s="1"/>
  <c r="F12" i="7"/>
  <c r="G12" i="7" s="1"/>
  <c r="F10" i="7"/>
  <c r="G10" i="7" s="1"/>
  <c r="F16" i="7"/>
  <c r="G16" i="7" s="1"/>
  <c r="F50" i="7"/>
  <c r="G50" i="7" s="1"/>
  <c r="F29" i="7"/>
  <c r="G29" i="7" s="1"/>
  <c r="F28" i="7"/>
  <c r="G28" i="7" s="1"/>
  <c r="F18" i="7"/>
  <c r="G18" i="7" s="1"/>
  <c r="F41" i="7"/>
  <c r="G41" i="7" s="1"/>
  <c r="F51" i="7"/>
  <c r="G51" i="7" s="1"/>
  <c r="F30" i="7"/>
  <c r="G30" i="7" s="1"/>
  <c r="F35" i="7"/>
  <c r="G35" i="7" s="1"/>
  <c r="F13" i="7"/>
  <c r="G13" i="7" s="1"/>
  <c r="F40" i="7"/>
  <c r="G40" i="7" s="1"/>
  <c r="F3" i="7"/>
  <c r="G3" i="7" s="1"/>
  <c r="F5" i="7"/>
  <c r="G5" i="7" s="1"/>
  <c r="F49" i="7"/>
  <c r="G49" i="7" s="1"/>
  <c r="F3" i="6"/>
  <c r="G3" i="6" s="1"/>
  <c r="F30" i="6"/>
  <c r="G30" i="6" s="1"/>
  <c r="F12" i="16"/>
  <c r="G12" i="16" s="1"/>
  <c r="F37" i="14"/>
  <c r="G37" i="14" s="1"/>
  <c r="F11" i="14"/>
  <c r="G11" i="14" s="1"/>
  <c r="F38" i="13"/>
  <c r="G38" i="13" s="1"/>
  <c r="F26" i="5"/>
  <c r="G26" i="5" s="1"/>
  <c r="F22" i="5"/>
  <c r="G22" i="5" s="1"/>
  <c r="F19" i="6"/>
  <c r="G19" i="6" s="1"/>
  <c r="F44" i="6"/>
  <c r="G44" i="6" s="1"/>
  <c r="F49" i="6"/>
  <c r="G49" i="6" s="1"/>
  <c r="F47" i="16"/>
  <c r="F21" i="16"/>
  <c r="G21" i="16" s="1"/>
  <c r="F54" i="16"/>
  <c r="G54" i="16" s="1"/>
  <c r="F51" i="14"/>
  <c r="G51" i="14" s="1"/>
  <c r="F36" i="14"/>
  <c r="G36" i="14" s="1"/>
  <c r="F27" i="14"/>
  <c r="G27" i="14" s="1"/>
  <c r="F22" i="14"/>
  <c r="G22" i="14" s="1"/>
  <c r="F40" i="14"/>
  <c r="G40" i="14" s="1"/>
  <c r="F34" i="14"/>
  <c r="G34" i="14" s="1"/>
  <c r="F39" i="13"/>
  <c r="G39" i="13" s="1"/>
  <c r="F47" i="13"/>
  <c r="G47" i="13" s="1"/>
  <c r="F49" i="13"/>
  <c r="G49" i="13" s="1"/>
  <c r="F26" i="13"/>
  <c r="G26" i="13" s="1"/>
  <c r="F36" i="13"/>
  <c r="G36" i="13" s="1"/>
  <c r="F47" i="12"/>
  <c r="G47" i="12" s="1"/>
  <c r="F3" i="12"/>
  <c r="G3" i="12" s="1"/>
  <c r="F39" i="12"/>
  <c r="G39" i="12" s="1"/>
  <c r="F21" i="6"/>
  <c r="G21" i="6" s="1"/>
  <c r="F45" i="6"/>
  <c r="G45" i="6" s="1"/>
  <c r="F16" i="6"/>
  <c r="G16" i="6" s="1"/>
  <c r="F18" i="16"/>
  <c r="G18" i="16" s="1"/>
  <c r="F10" i="8"/>
  <c r="G10" i="8" s="1"/>
  <c r="F32" i="8"/>
  <c r="G32" i="8" s="1"/>
  <c r="F14" i="8"/>
  <c r="G14" i="8" s="1"/>
  <c r="F35" i="8"/>
  <c r="G35" i="8" s="1"/>
  <c r="F20" i="8"/>
  <c r="G20" i="8" s="1"/>
  <c r="F43" i="8"/>
  <c r="G43" i="8" s="1"/>
  <c r="F42" i="8"/>
  <c r="G42" i="8" s="1"/>
  <c r="F17" i="8"/>
  <c r="G17" i="8" s="1"/>
  <c r="F46" i="8"/>
  <c r="G46" i="8" s="1"/>
  <c r="F6" i="8"/>
  <c r="G6" i="8" s="1"/>
  <c r="F51" i="8"/>
  <c r="G51" i="8" s="1"/>
  <c r="F15" i="8"/>
  <c r="G15" i="8" s="1"/>
  <c r="F27" i="8"/>
  <c r="G27" i="8" s="1"/>
  <c r="F49" i="8"/>
  <c r="G49" i="8" s="1"/>
  <c r="F24" i="8"/>
  <c r="G24" i="8" s="1"/>
  <c r="F38" i="8"/>
  <c r="G38" i="8" s="1"/>
  <c r="F53" i="8"/>
  <c r="G53" i="8" s="1"/>
  <c r="F4" i="8"/>
  <c r="G4" i="8" s="1"/>
  <c r="F28" i="8"/>
  <c r="G28" i="8" s="1"/>
  <c r="F34" i="8"/>
  <c r="G34" i="8" s="1"/>
  <c r="F9" i="8"/>
  <c r="G9" i="8" s="1"/>
  <c r="F16" i="8"/>
  <c r="G16" i="8" s="1"/>
  <c r="F39" i="8"/>
  <c r="G39" i="8" s="1"/>
  <c r="F3" i="8"/>
  <c r="G3" i="8" s="1"/>
  <c r="F45" i="8"/>
  <c r="G45" i="8" s="1"/>
  <c r="F11" i="8"/>
  <c r="G11" i="8" s="1"/>
  <c r="F29" i="16"/>
  <c r="G29" i="16" s="1"/>
  <c r="G47" i="16"/>
  <c r="F54" i="14"/>
  <c r="G54" i="14" s="1"/>
  <c r="F25" i="14"/>
  <c r="G25" i="14" s="1"/>
  <c r="F29" i="13"/>
  <c r="G29" i="13" s="1"/>
  <c r="F16" i="5"/>
  <c r="G16" i="5" s="1"/>
  <c r="F39" i="5"/>
  <c r="G39" i="5" s="1"/>
  <c r="F5" i="5"/>
  <c r="G5" i="5" s="1"/>
  <c r="F53" i="14"/>
  <c r="G53" i="14" s="1"/>
  <c r="F31" i="14"/>
  <c r="G31" i="14" s="1"/>
  <c r="F9" i="13"/>
  <c r="G9" i="13" s="1"/>
  <c r="F34" i="13"/>
  <c r="G34" i="13" s="1"/>
  <c r="F44" i="13"/>
  <c r="G44" i="13" s="1"/>
  <c r="F36" i="5"/>
  <c r="G36" i="5" s="1"/>
  <c r="F43" i="5"/>
  <c r="G43" i="5" s="1"/>
  <c r="F10" i="5"/>
  <c r="G10" i="5" s="1"/>
  <c r="F27" i="6"/>
  <c r="G27" i="6" s="1"/>
  <c r="F3" i="16"/>
  <c r="G3" i="16" s="1"/>
  <c r="F53" i="16"/>
  <c r="G53" i="16" s="1"/>
  <c r="F30" i="12"/>
  <c r="G30" i="12" s="1"/>
  <c r="F45" i="12"/>
  <c r="G45" i="12" s="1"/>
  <c r="F28" i="12"/>
  <c r="G28" i="12" s="1"/>
  <c r="F10" i="12"/>
  <c r="G10" i="12" s="1"/>
  <c r="F40" i="12"/>
  <c r="G40" i="12" s="1"/>
  <c r="F35" i="12"/>
  <c r="G35" i="12" s="1"/>
  <c r="F48" i="12"/>
  <c r="G48" i="12" s="1"/>
  <c r="F22" i="12"/>
  <c r="G22" i="12" s="1"/>
  <c r="F5" i="12"/>
  <c r="G5" i="12" s="1"/>
  <c r="F42" i="12"/>
  <c r="G42" i="12" s="1"/>
  <c r="F25" i="12"/>
  <c r="G25" i="12" s="1"/>
  <c r="F24" i="12"/>
  <c r="G24" i="12" s="1"/>
  <c r="F17" i="12"/>
  <c r="G17" i="12" s="1"/>
  <c r="F54" i="12"/>
  <c r="G54" i="12" s="1"/>
  <c r="F37" i="12"/>
  <c r="G37" i="12" s="1"/>
  <c r="F20" i="12"/>
  <c r="G20" i="12" s="1"/>
  <c r="F43" i="12"/>
  <c r="G43" i="12" s="1"/>
  <c r="F9" i="12"/>
  <c r="G9" i="12" s="1"/>
  <c r="F19" i="12"/>
  <c r="G19" i="12" s="1"/>
  <c r="F32" i="12"/>
  <c r="G32" i="12" s="1"/>
  <c r="F14" i="12"/>
  <c r="G14" i="12" s="1"/>
  <c r="F52" i="12"/>
  <c r="G52" i="12" s="1"/>
  <c r="F34" i="12"/>
  <c r="G34" i="12" s="1"/>
  <c r="F27" i="12"/>
  <c r="G27" i="12" s="1"/>
  <c r="F8" i="12"/>
  <c r="G8" i="12" s="1"/>
  <c r="F31" i="12"/>
  <c r="G31" i="12" s="1"/>
  <c r="G21" i="8"/>
  <c r="F24" i="16"/>
  <c r="G24" i="16" s="1"/>
  <c r="F53" i="5"/>
  <c r="G53" i="5" s="1"/>
  <c r="F15" i="5"/>
  <c r="G15" i="5" s="1"/>
  <c r="F9" i="5"/>
  <c r="G9" i="5" s="1"/>
  <c r="F4" i="5"/>
  <c r="G4" i="5" s="1"/>
  <c r="F27" i="5"/>
  <c r="G27" i="5" s="1"/>
  <c r="F35" i="5"/>
  <c r="G35" i="5" s="1"/>
  <c r="F21" i="5"/>
  <c r="G21" i="5" s="1"/>
  <c r="F38" i="5"/>
  <c r="G38" i="5" s="1"/>
  <c r="F23" i="5"/>
  <c r="G23" i="5" s="1"/>
  <c r="F49" i="5"/>
  <c r="G49" i="5" s="1"/>
  <c r="F42" i="5"/>
  <c r="G42" i="5" s="1"/>
  <c r="F48" i="5"/>
  <c r="G48" i="5" s="1"/>
  <c r="F51" i="5"/>
  <c r="G51" i="5" s="1"/>
  <c r="F6" i="5"/>
  <c r="G6" i="5" s="1"/>
  <c r="F46" i="5"/>
  <c r="G46" i="5" s="1"/>
  <c r="F17" i="5"/>
  <c r="G17" i="5" s="1"/>
  <c r="F29" i="5"/>
  <c r="G29" i="5" s="1"/>
  <c r="F14" i="5"/>
  <c r="G14" i="5" s="1"/>
  <c r="F31" i="5"/>
  <c r="G31" i="5" s="1"/>
  <c r="F8" i="5"/>
  <c r="G8" i="5" s="1"/>
  <c r="F3" i="5"/>
  <c r="G3" i="5" s="1"/>
  <c r="F44" i="5"/>
  <c r="G44" i="5" s="1"/>
  <c r="F52" i="5"/>
  <c r="G52" i="5" s="1"/>
  <c r="F53" i="13"/>
  <c r="G53" i="13" s="1"/>
  <c r="F13" i="13"/>
  <c r="G13" i="13" s="1"/>
  <c r="F50" i="13"/>
  <c r="G50" i="13" s="1"/>
  <c r="F3" i="13"/>
  <c r="G3" i="13" s="1"/>
  <c r="F15" i="13"/>
  <c r="G15" i="13" s="1"/>
  <c r="F25" i="13"/>
  <c r="G25" i="13" s="1"/>
  <c r="F30" i="13"/>
  <c r="G30" i="13" s="1"/>
  <c r="F45" i="13"/>
  <c r="G45" i="13" s="1"/>
  <c r="F28" i="13"/>
  <c r="G28" i="13" s="1"/>
  <c r="F10" i="13"/>
  <c r="G10" i="13" s="1"/>
  <c r="F48" i="13"/>
  <c r="G48" i="13" s="1"/>
  <c r="F43" i="13"/>
  <c r="G43" i="13" s="1"/>
  <c r="F24" i="13"/>
  <c r="G24" i="13" s="1"/>
  <c r="F54" i="13"/>
  <c r="G54" i="13" s="1"/>
  <c r="F37" i="13"/>
  <c r="G37" i="13" s="1"/>
  <c r="F20" i="13"/>
  <c r="G20" i="13" s="1"/>
  <c r="F51" i="13"/>
  <c r="G51" i="13" s="1"/>
  <c r="F33" i="13"/>
  <c r="G33" i="13" s="1"/>
  <c r="F27" i="13"/>
  <c r="G27" i="13" s="1"/>
  <c r="F23" i="13"/>
  <c r="G23" i="13" s="1"/>
  <c r="G19" i="5"/>
  <c r="G31" i="13"/>
  <c r="G47" i="5"/>
  <c r="F42" i="16"/>
  <c r="G42" i="16" s="1"/>
  <c r="F10" i="16"/>
  <c r="G10" i="16" s="1"/>
  <c r="F25" i="16"/>
  <c r="G25" i="16" s="1"/>
  <c r="F40" i="16"/>
  <c r="G40" i="16" s="1"/>
  <c r="F8" i="16"/>
  <c r="G8" i="16" s="1"/>
  <c r="F30" i="16"/>
  <c r="G30" i="16" s="1"/>
  <c r="F39" i="16"/>
  <c r="G39" i="16" s="1"/>
  <c r="F37" i="16"/>
  <c r="G37" i="16" s="1"/>
  <c r="F19" i="16"/>
  <c r="G19" i="16" s="1"/>
  <c r="F20" i="16"/>
  <c r="G20" i="16" s="1"/>
  <c r="F28" i="16"/>
  <c r="G28" i="16" s="1"/>
  <c r="F45" i="16"/>
  <c r="G45" i="16" s="1"/>
  <c r="F27" i="16"/>
  <c r="G27" i="16" s="1"/>
  <c r="F50" i="16"/>
  <c r="G50" i="16" s="1"/>
  <c r="F49" i="16"/>
  <c r="G49" i="16" s="1"/>
  <c r="F9" i="16"/>
  <c r="G9" i="16" s="1"/>
  <c r="F16" i="16"/>
  <c r="G16" i="16" s="1"/>
  <c r="F22" i="16"/>
  <c r="G22" i="16" s="1"/>
  <c r="F7" i="16"/>
  <c r="G7" i="16" s="1"/>
  <c r="F51" i="16"/>
  <c r="G51" i="16" s="1"/>
  <c r="F4" i="16"/>
  <c r="G4" i="16" s="1"/>
  <c r="F31" i="16"/>
  <c r="G31" i="16" s="1"/>
  <c r="F44" i="16"/>
  <c r="G44" i="16" s="1"/>
  <c r="F48" i="16"/>
  <c r="G48" i="16" s="1"/>
  <c r="F6" i="16"/>
  <c r="G6" i="16" s="1"/>
  <c r="F36" i="16"/>
  <c r="G36" i="16" s="1"/>
  <c r="F41" i="16"/>
  <c r="G41" i="16" s="1"/>
  <c r="F46" i="16"/>
  <c r="G46" i="16" s="1"/>
  <c r="F5" i="16"/>
  <c r="G5" i="16" s="1"/>
  <c r="F43" i="16"/>
  <c r="G43" i="16" s="1"/>
  <c r="F34" i="16"/>
  <c r="G34" i="16" s="1"/>
  <c r="F32" i="16"/>
  <c r="G32" i="16" s="1"/>
  <c r="F23" i="16"/>
  <c r="G23" i="16" s="1"/>
  <c r="F15" i="16"/>
  <c r="G15" i="16" s="1"/>
  <c r="F33" i="16"/>
  <c r="G33" i="16" s="1"/>
  <c r="F38" i="16"/>
  <c r="G38" i="16" s="1"/>
  <c r="F35" i="16"/>
  <c r="G35" i="16" s="1"/>
  <c r="F11" i="16"/>
  <c r="G11" i="16" s="1"/>
  <c r="F34" i="6"/>
  <c r="G34" i="6" s="1"/>
  <c r="F54" i="6"/>
  <c r="G54" i="6" s="1"/>
  <c r="F22" i="6"/>
  <c r="G22" i="6" s="1"/>
  <c r="F31" i="6"/>
  <c r="G31" i="6" s="1"/>
  <c r="F13" i="6"/>
  <c r="G13" i="6" s="1"/>
  <c r="F37" i="6"/>
  <c r="G37" i="6" s="1"/>
  <c r="F4" i="6"/>
  <c r="G4" i="6" s="1"/>
  <c r="F51" i="6"/>
  <c r="G51" i="6" s="1"/>
  <c r="F33" i="6"/>
  <c r="G33" i="6" s="1"/>
  <c r="F48" i="6"/>
  <c r="G48" i="6" s="1"/>
  <c r="F10" i="6"/>
  <c r="G10" i="6" s="1"/>
  <c r="F46" i="6"/>
  <c r="G46" i="6" s="1"/>
  <c r="F6" i="6"/>
  <c r="G6" i="6" s="1"/>
  <c r="F36" i="6"/>
  <c r="G36" i="6" s="1"/>
  <c r="F50" i="6"/>
  <c r="G50" i="6" s="1"/>
  <c r="F25" i="6"/>
  <c r="G25" i="6" s="1"/>
  <c r="F8" i="6"/>
  <c r="G8" i="6" s="1"/>
  <c r="F29" i="6"/>
  <c r="G29" i="6" s="1"/>
  <c r="F11" i="6"/>
  <c r="G11" i="6" s="1"/>
  <c r="F42" i="6"/>
  <c r="G42" i="6" s="1"/>
  <c r="F39" i="6"/>
  <c r="G39" i="6" s="1"/>
  <c r="F5" i="6"/>
  <c r="G5" i="6" s="1"/>
  <c r="F20" i="6"/>
  <c r="G20" i="6" s="1"/>
  <c r="F26" i="6"/>
  <c r="G26" i="6" s="1"/>
  <c r="F17" i="6"/>
  <c r="G17" i="6" s="1"/>
  <c r="F47" i="6"/>
  <c r="G47" i="6" s="1"/>
  <c r="F23" i="6"/>
  <c r="G23" i="6" s="1"/>
  <c r="F18" i="6"/>
  <c r="G18" i="6" s="1"/>
  <c r="F9" i="6"/>
  <c r="G9" i="6" s="1"/>
  <c r="F38" i="6"/>
  <c r="G38" i="6" s="1"/>
  <c r="F43" i="6"/>
  <c r="G43" i="6" s="1"/>
  <c r="F7" i="6"/>
  <c r="G7" i="6" s="1"/>
  <c r="F35" i="6"/>
  <c r="G35" i="6" s="1"/>
  <c r="F26" i="14"/>
  <c r="G26" i="14" s="1"/>
  <c r="F41" i="14"/>
  <c r="G41" i="14" s="1"/>
  <c r="F9" i="14"/>
  <c r="G9" i="14" s="1"/>
  <c r="F24" i="14"/>
  <c r="G24" i="14" s="1"/>
  <c r="F46" i="14"/>
  <c r="G46" i="14" s="1"/>
  <c r="F14" i="14"/>
  <c r="G14" i="14" s="1"/>
  <c r="F15" i="14"/>
  <c r="G15" i="14" s="1"/>
  <c r="F43" i="14"/>
  <c r="G43" i="14" s="1"/>
  <c r="F12" i="14"/>
  <c r="G12" i="14" s="1"/>
  <c r="F7" i="14"/>
  <c r="G7" i="14" s="1"/>
  <c r="F5" i="14"/>
  <c r="G5" i="14" s="1"/>
  <c r="F50" i="14"/>
  <c r="G50" i="14" s="1"/>
  <c r="F18" i="14"/>
  <c r="G18" i="14" s="1"/>
  <c r="F33" i="14"/>
  <c r="G33" i="14" s="1"/>
  <c r="G12" i="8"/>
  <c r="G41" i="9"/>
  <c r="F38" i="15"/>
  <c r="G38" i="15" s="1"/>
  <c r="F6" i="15"/>
  <c r="G6" i="15" s="1"/>
  <c r="F29" i="15"/>
  <c r="G29" i="15" s="1"/>
  <c r="F52" i="15"/>
  <c r="G52" i="15" s="1"/>
  <c r="F20" i="15"/>
  <c r="G20" i="15" s="1"/>
  <c r="F42" i="15"/>
  <c r="G42" i="15" s="1"/>
  <c r="F10" i="15"/>
  <c r="G10" i="15" s="1"/>
  <c r="F41" i="15"/>
  <c r="G41" i="15" s="1"/>
  <c r="F16" i="15"/>
  <c r="G16" i="15" s="1"/>
  <c r="F23" i="15"/>
  <c r="G23" i="15" s="1"/>
  <c r="F35" i="15"/>
  <c r="G35" i="15" s="1"/>
  <c r="F33" i="15"/>
  <c r="G33" i="15" s="1"/>
  <c r="F47" i="15"/>
  <c r="G47" i="15" s="1"/>
  <c r="F45" i="15"/>
  <c r="G45" i="15" s="1"/>
  <c r="F28" i="15"/>
  <c r="G28" i="15" s="1"/>
  <c r="F25" i="15"/>
  <c r="G25" i="15" s="1"/>
  <c r="F32" i="15"/>
  <c r="G32" i="15" s="1"/>
  <c r="F15" i="15"/>
  <c r="G15" i="15" s="1"/>
  <c r="F34" i="11"/>
  <c r="G34" i="11" s="1"/>
  <c r="F49" i="11"/>
  <c r="G49" i="11" s="1"/>
  <c r="F17" i="11"/>
  <c r="G17" i="11" s="1"/>
  <c r="F32" i="11"/>
  <c r="G32" i="11" s="1"/>
  <c r="F9" i="11"/>
  <c r="G9" i="11" s="1"/>
  <c r="F16" i="18"/>
  <c r="G16" i="18" s="1"/>
  <c r="F36" i="18"/>
  <c r="G36" i="18" s="1"/>
  <c r="F3" i="18"/>
  <c r="G3" i="18" s="1"/>
  <c r="F53" i="18"/>
  <c r="G53" i="18" s="1"/>
  <c r="F51" i="18"/>
  <c r="G51" i="18" s="1"/>
  <c r="F49" i="18"/>
  <c r="G49" i="18" s="1"/>
  <c r="F47" i="18"/>
  <c r="G47" i="18" s="1"/>
  <c r="F45" i="18"/>
  <c r="G45" i="18" s="1"/>
  <c r="F43" i="18"/>
  <c r="G43" i="18" s="1"/>
  <c r="F41" i="18"/>
  <c r="G41" i="18" s="1"/>
  <c r="F39" i="18"/>
  <c r="G39" i="18" s="1"/>
  <c r="F37" i="18"/>
  <c r="G37" i="18" s="1"/>
  <c r="F35" i="18"/>
  <c r="G35" i="18" s="1"/>
  <c r="F33" i="18"/>
  <c r="G33" i="18" s="1"/>
  <c r="F31" i="18"/>
  <c r="G31" i="18" s="1"/>
  <c r="F29" i="18"/>
  <c r="G29" i="18" s="1"/>
  <c r="F27" i="18"/>
  <c r="G27" i="18" s="1"/>
  <c r="F25" i="18"/>
  <c r="G25" i="18" s="1"/>
  <c r="F23" i="18"/>
  <c r="G23" i="18" s="1"/>
  <c r="F21" i="18"/>
  <c r="G21" i="18" s="1"/>
  <c r="F19" i="18"/>
  <c r="G19" i="18" s="1"/>
  <c r="F17" i="18"/>
  <c r="G17" i="18" s="1"/>
  <c r="F15" i="18"/>
  <c r="G15" i="18" s="1"/>
  <c r="F13" i="18"/>
  <c r="G13" i="18" s="1"/>
  <c r="F11" i="18"/>
  <c r="G11" i="18" s="1"/>
  <c r="F9" i="18"/>
  <c r="G9" i="18" s="1"/>
  <c r="F7" i="18"/>
  <c r="G7" i="18" s="1"/>
  <c r="F5" i="18"/>
  <c r="G5" i="18" s="1"/>
  <c r="F50" i="18"/>
  <c r="G50" i="18" s="1"/>
  <c r="F42" i="18"/>
  <c r="G42" i="18" s="1"/>
  <c r="F34" i="18"/>
  <c r="G34" i="18" s="1"/>
  <c r="F26" i="18"/>
  <c r="G26" i="18" s="1"/>
  <c r="F18" i="18"/>
  <c r="G18" i="18" s="1"/>
  <c r="F10" i="18"/>
  <c r="G10" i="18" s="1"/>
  <c r="F46" i="18"/>
  <c r="G46" i="18" s="1"/>
  <c r="F38" i="18"/>
  <c r="G38" i="18" s="1"/>
  <c r="F30" i="18"/>
  <c r="G30" i="18" s="1"/>
  <c r="F22" i="18"/>
  <c r="G22" i="18" s="1"/>
  <c r="F14" i="18"/>
  <c r="G14" i="18" s="1"/>
  <c r="F6" i="18"/>
  <c r="G6" i="18" s="1"/>
  <c r="F53" i="23"/>
  <c r="G53" i="23" s="1"/>
  <c r="F51" i="23"/>
  <c r="G51" i="23" s="1"/>
  <c r="F49" i="23"/>
  <c r="G49" i="23" s="1"/>
  <c r="F47" i="23"/>
  <c r="G47" i="23" s="1"/>
  <c r="F45" i="23"/>
  <c r="G45" i="23" s="1"/>
  <c r="F43" i="23"/>
  <c r="G43" i="23" s="1"/>
  <c r="F41" i="23"/>
  <c r="G41" i="23" s="1"/>
  <c r="F39" i="23"/>
  <c r="G39" i="23" s="1"/>
  <c r="F37" i="23"/>
  <c r="G37" i="23" s="1"/>
  <c r="F35" i="23"/>
  <c r="G35" i="23" s="1"/>
  <c r="F33" i="23"/>
  <c r="G33" i="23" s="1"/>
  <c r="F31" i="23"/>
  <c r="G31" i="23" s="1"/>
  <c r="F29" i="23"/>
  <c r="G29" i="23" s="1"/>
  <c r="F27" i="23"/>
  <c r="G27" i="23" s="1"/>
  <c r="F25" i="23"/>
  <c r="G25" i="23" s="1"/>
  <c r="F23" i="23"/>
  <c r="G23" i="23" s="1"/>
  <c r="F21" i="23"/>
  <c r="G21" i="23" s="1"/>
  <c r="F19" i="23"/>
  <c r="G19" i="23" s="1"/>
  <c r="F17" i="23"/>
  <c r="G17" i="23" s="1"/>
  <c r="F15" i="23"/>
  <c r="G15" i="23" s="1"/>
  <c r="F13" i="23"/>
  <c r="G13" i="23" s="1"/>
  <c r="F11" i="23"/>
  <c r="G11" i="23" s="1"/>
  <c r="F9" i="23"/>
  <c r="G9" i="23" s="1"/>
  <c r="F7" i="23"/>
  <c r="G7" i="23" s="1"/>
  <c r="F5" i="23"/>
  <c r="G5" i="23" s="1"/>
  <c r="F3" i="23"/>
  <c r="G3" i="23" s="1"/>
  <c r="F4" i="23"/>
  <c r="G4" i="23" s="1"/>
  <c r="F12" i="23"/>
  <c r="G12" i="23" s="1"/>
  <c r="F20" i="23"/>
  <c r="G20" i="23" s="1"/>
  <c r="F28" i="23"/>
  <c r="G28" i="23" s="1"/>
  <c r="F36" i="23"/>
  <c r="G36" i="23" s="1"/>
  <c r="F44" i="23"/>
  <c r="G44" i="23" s="1"/>
  <c r="F52" i="23"/>
  <c r="G52" i="23" s="1"/>
  <c r="F54" i="19"/>
  <c r="G54" i="19" s="1"/>
  <c r="F52" i="19"/>
  <c r="G52" i="19" s="1"/>
  <c r="F50" i="19"/>
  <c r="G50" i="19" s="1"/>
  <c r="F48" i="19"/>
  <c r="G48" i="19" s="1"/>
  <c r="F46" i="19"/>
  <c r="G46" i="19" s="1"/>
  <c r="F44" i="19"/>
  <c r="G44" i="19" s="1"/>
  <c r="F42" i="19"/>
  <c r="G42" i="19" s="1"/>
  <c r="F40" i="19"/>
  <c r="G40" i="19" s="1"/>
  <c r="F38" i="19"/>
  <c r="G38" i="19" s="1"/>
  <c r="F36" i="19"/>
  <c r="G36" i="19" s="1"/>
  <c r="F34" i="19"/>
  <c r="G34" i="19" s="1"/>
  <c r="F32" i="19"/>
  <c r="G32" i="19" s="1"/>
  <c r="F30" i="19"/>
  <c r="G30" i="19" s="1"/>
  <c r="F28" i="19"/>
  <c r="G28" i="19" s="1"/>
  <c r="F26" i="19"/>
  <c r="G26" i="19" s="1"/>
  <c r="F24" i="19"/>
  <c r="G24" i="19" s="1"/>
  <c r="F22" i="19"/>
  <c r="G22" i="19" s="1"/>
  <c r="F20" i="19"/>
  <c r="G20" i="19" s="1"/>
  <c r="F18" i="19"/>
  <c r="G18" i="19" s="1"/>
  <c r="F16" i="19"/>
  <c r="G16" i="19" s="1"/>
  <c r="F14" i="19"/>
  <c r="G14" i="19" s="1"/>
  <c r="F12" i="19"/>
  <c r="G12" i="19" s="1"/>
  <c r="F10" i="19"/>
  <c r="G10" i="19" s="1"/>
  <c r="F8" i="19"/>
  <c r="G8" i="19" s="1"/>
  <c r="F6" i="19"/>
  <c r="G6" i="19" s="1"/>
  <c r="F4" i="19"/>
  <c r="G4" i="19" s="1"/>
  <c r="F53" i="21"/>
  <c r="F51" i="21"/>
  <c r="G51" i="21" s="1"/>
  <c r="F49" i="21"/>
  <c r="G49" i="21" s="1"/>
  <c r="F47" i="21"/>
  <c r="G47" i="21" s="1"/>
  <c r="F45" i="21"/>
  <c r="F43" i="21"/>
  <c r="G43" i="21" s="1"/>
  <c r="F41" i="21"/>
  <c r="G41" i="21" s="1"/>
  <c r="F39" i="21"/>
  <c r="F37" i="21"/>
  <c r="G37" i="21" s="1"/>
  <c r="F35" i="21"/>
  <c r="G35" i="21" s="1"/>
  <c r="F33" i="21"/>
  <c r="F31" i="21"/>
  <c r="G31" i="21" s="1"/>
  <c r="F29" i="21"/>
  <c r="F27" i="21"/>
  <c r="F25" i="21"/>
  <c r="G25" i="21" s="1"/>
  <c r="F23" i="21"/>
  <c r="G23" i="21" s="1"/>
  <c r="F21" i="21"/>
  <c r="G21" i="21" s="1"/>
  <c r="F19" i="21"/>
  <c r="G19" i="21" s="1"/>
  <c r="F17" i="21"/>
  <c r="G17" i="21" s="1"/>
  <c r="F15" i="21"/>
  <c r="F13" i="21"/>
  <c r="G13" i="21" s="1"/>
  <c r="F11" i="21"/>
  <c r="G11" i="21" s="1"/>
  <c r="F9" i="21"/>
  <c r="G9" i="21" s="1"/>
  <c r="F7" i="21"/>
  <c r="G7" i="21" s="1"/>
  <c r="F5" i="21"/>
  <c r="F3" i="21"/>
  <c r="G3" i="21" s="1"/>
  <c r="F10" i="23"/>
  <c r="G10" i="23" s="1"/>
  <c r="F18" i="23"/>
  <c r="G18" i="23" s="1"/>
  <c r="F26" i="23"/>
  <c r="G26" i="23" s="1"/>
  <c r="F34" i="23"/>
  <c r="G34" i="23" s="1"/>
  <c r="F42" i="23"/>
  <c r="G42" i="23" s="1"/>
  <c r="F50" i="23"/>
  <c r="G50" i="23" s="1"/>
  <c r="F42" i="20"/>
  <c r="G42" i="20" s="1"/>
  <c r="F44" i="20"/>
  <c r="F7" i="20" l="1"/>
  <c r="G7" i="20" s="1"/>
  <c r="F14" i="20"/>
  <c r="G14" i="20" s="1"/>
  <c r="F5" i="20"/>
  <c r="F48" i="20"/>
  <c r="F15" i="20"/>
  <c r="G15" i="20" s="1"/>
  <c r="F29" i="20"/>
  <c r="G29" i="20" s="1"/>
  <c r="F26" i="20"/>
  <c r="G26" i="20" s="1"/>
  <c r="F25" i="20"/>
  <c r="G25" i="20" s="1"/>
  <c r="G45" i="21"/>
  <c r="F47" i="20"/>
  <c r="G47" i="20" s="1"/>
  <c r="F20" i="20"/>
  <c r="G20" i="20" s="1"/>
  <c r="F13" i="20"/>
  <c r="G13" i="20" s="1"/>
  <c r="F3" i="20"/>
  <c r="G3" i="20" s="1"/>
  <c r="F27" i="20"/>
  <c r="G27" i="20" s="1"/>
  <c r="F23" i="20"/>
  <c r="G23" i="20" s="1"/>
  <c r="F11" i="20"/>
  <c r="G11" i="20" s="1"/>
  <c r="F31" i="20"/>
  <c r="G31" i="20" s="1"/>
  <c r="F38" i="20"/>
  <c r="G38" i="20" s="1"/>
  <c r="F10" i="20"/>
  <c r="G10" i="20" s="1"/>
  <c r="F21" i="20"/>
  <c r="F17" i="20"/>
  <c r="G17" i="20" s="1"/>
  <c r="F18" i="20"/>
  <c r="G18" i="20" s="1"/>
  <c r="F46" i="20"/>
  <c r="G46" i="20" s="1"/>
  <c r="F16" i="20"/>
  <c r="G16" i="20" s="1"/>
  <c r="F41" i="20"/>
  <c r="G41" i="20" s="1"/>
  <c r="F36" i="20"/>
  <c r="G36" i="20" s="1"/>
  <c r="F50" i="20"/>
  <c r="G50" i="20" s="1"/>
  <c r="G33" i="21"/>
  <c r="F39" i="20"/>
  <c r="G39" i="20" s="1"/>
  <c r="F40" i="20"/>
  <c r="G40" i="20" s="1"/>
  <c r="F24" i="20"/>
  <c r="G24" i="20" s="1"/>
  <c r="F49" i="20"/>
  <c r="G49" i="20" s="1"/>
  <c r="F19" i="20"/>
  <c r="G19" i="20" s="1"/>
  <c r="F53" i="20"/>
  <c r="G53" i="20" s="1"/>
  <c r="G5" i="20"/>
  <c r="F34" i="20"/>
  <c r="G34" i="20" s="1"/>
  <c r="G51" i="20"/>
  <c r="F32" i="20"/>
  <c r="G32" i="20" s="1"/>
  <c r="F28" i="20"/>
  <c r="G28" i="20" s="1"/>
  <c r="F43" i="20"/>
  <c r="G43" i="20" s="1"/>
  <c r="F22" i="20"/>
  <c r="F30" i="20"/>
  <c r="G30" i="20" s="1"/>
  <c r="F37" i="20"/>
  <c r="G37" i="20" s="1"/>
  <c r="F8" i="20"/>
  <c r="G8" i="20" s="1"/>
  <c r="F35" i="20"/>
  <c r="G35" i="20" s="1"/>
  <c r="F6" i="20"/>
  <c r="G6" i="20" s="1"/>
  <c r="F33" i="20"/>
  <c r="G33" i="20" s="1"/>
  <c r="F9" i="20"/>
  <c r="G9" i="20" s="1"/>
  <c r="G22" i="20"/>
  <c r="G54" i="20"/>
  <c r="G44" i="20"/>
  <c r="G32" i="21"/>
  <c r="G12" i="21"/>
  <c r="G48" i="20"/>
  <c r="G21" i="20"/>
  <c r="G15" i="21"/>
  <c r="G52" i="20"/>
  <c r="G34" i="21"/>
  <c r="G29" i="21"/>
  <c r="G8" i="21"/>
  <c r="G27" i="21"/>
  <c r="G38" i="21"/>
  <c r="G53" i="21"/>
  <c r="G39" i="21"/>
  <c r="G26" i="21"/>
  <c r="G12" i="20"/>
  <c r="G30" i="21"/>
  <c r="G18" i="21"/>
  <c r="G4" i="20"/>
  <c r="G44" i="21"/>
  <c r="G5" i="21"/>
</calcChain>
</file>

<file path=xl/sharedStrings.xml><?xml version="1.0" encoding="utf-8"?>
<sst xmlns="http://schemas.openxmlformats.org/spreadsheetml/2006/main" count="2333" uniqueCount="191">
  <si>
    <t>Code</t>
  </si>
  <si>
    <t xml:space="preserve">State </t>
  </si>
  <si>
    <t>AL</t>
  </si>
  <si>
    <t>Alabama</t>
  </si>
  <si>
    <t>AK</t>
  </si>
  <si>
    <t>Alaska</t>
  </si>
  <si>
    <t>AZ</t>
  </si>
  <si>
    <t>Arizona</t>
  </si>
  <si>
    <t>AR</t>
  </si>
  <si>
    <t>Arkansas</t>
  </si>
  <si>
    <t>CA</t>
  </si>
  <si>
    <t>California</t>
  </si>
  <si>
    <t>CO</t>
  </si>
  <si>
    <t>Colorado</t>
  </si>
  <si>
    <t>CT</t>
  </si>
  <si>
    <t>Connecticut</t>
  </si>
  <si>
    <t>DE</t>
  </si>
  <si>
    <t>Delaware</t>
  </si>
  <si>
    <t>DC</t>
  </si>
  <si>
    <t>District of Columbia</t>
  </si>
  <si>
    <t>FL</t>
  </si>
  <si>
    <t>Florida</t>
  </si>
  <si>
    <t>GA</t>
  </si>
  <si>
    <t>Georgia</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</si>
  <si>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</si>
  <si>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</si>
  <si>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</si>
  <si>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</si>
  <si>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</si>
  <si>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</si>
  <si>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</si>
  <si>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</si>
  <si>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</si>
  <si>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</si>
  <si>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</si>
  <si>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</si>
  <si>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</si>
  <si>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</si>
  <si>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</si>
  <si>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</si>
  <si>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</si>
  <si>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</si>
  <si>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</si>
  <si>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</si>
  <si>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</si>
  <si>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</si>
  <si>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</si>
  <si>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</si>
  <si>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</si>
  <si>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</si>
  <si>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</si>
  <si>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</si>
  <si>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</si>
  <si>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</si>
  <si>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</si>
  <si>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</si>
  <si>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</si>
  <si>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</si>
  <si>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</si>
  <si>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</si>
  <si>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</si>
  <si>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</si>
  <si>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</si>
  <si>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</si>
  <si>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</si>
  <si>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</si>
  <si>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</si>
  <si>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</si>
  <si>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</si>
  <si>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</si>
  <si>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</si>
  <si>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</si>
  <si>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</si>
  <si>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</si>
  <si>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</si>
  <si>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</si>
  <si>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</si>
  <si>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</si>
  <si>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</si>
  <si>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</si>
  <si>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</si>
  <si>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</si>
  <si>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</si>
  <si>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</si>
  <si>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</si>
  <si>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</si>
  <si>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</si>
  <si>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</si>
  <si>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</si>
  <si>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</si>
  <si>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US</t>
  </si>
  <si>
    <t>United States</t>
  </si>
  <si>
    <t>UT</t>
  </si>
  <si>
    <t>Utah</t>
  </si>
  <si>
    <t>VT</t>
  </si>
  <si>
    <t>Vermont</t>
  </si>
  <si>
    <t>VA</t>
  </si>
  <si>
    <t>Virginia</t>
  </si>
  <si>
    <t>WA</t>
  </si>
  <si>
    <t>Washington</t>
  </si>
  <si>
    <t>WV</t>
  </si>
  <si>
    <t>West Virginia</t>
  </si>
  <si>
    <t>WI</t>
  </si>
  <si>
    <t>Wisconsin</t>
  </si>
  <si>
    <t>WY</t>
  </si>
  <si>
    <t>Wyoming</t>
  </si>
  <si>
    <t>Utilities</t>
  </si>
  <si>
    <t>K-12</t>
  </si>
  <si>
    <t>Fire</t>
  </si>
  <si>
    <t>State</t>
  </si>
  <si>
    <t>Mean</t>
  </si>
  <si>
    <t xml:space="preserve">Category </t>
  </si>
  <si>
    <t>Zone</t>
  </si>
  <si>
    <t>Higher</t>
  </si>
  <si>
    <t>Housing</t>
  </si>
  <si>
    <t>Resources</t>
  </si>
  <si>
    <t>Parks</t>
  </si>
  <si>
    <t>Corrections</t>
  </si>
  <si>
    <t>Transit</t>
  </si>
  <si>
    <t>ONET Index</t>
  </si>
  <si>
    <t>Highway</t>
  </si>
  <si>
    <t>Police</t>
  </si>
  <si>
    <t>Admin</t>
  </si>
  <si>
    <t>Financial</t>
  </si>
  <si>
    <t>Judicial</t>
  </si>
  <si>
    <t>Unexplained Difference</t>
  </si>
  <si>
    <t>Disc.</t>
  </si>
  <si>
    <t>Some College</t>
  </si>
  <si>
    <t>Bachelor's Degree</t>
  </si>
  <si>
    <t>Graduate Degree</t>
  </si>
  <si>
    <t>Mean Annual Wage for Worker with a Bachelor's Degree</t>
  </si>
  <si>
    <t>Average Annual Salary for K12 Employees</t>
  </si>
  <si>
    <r>
      <rPr>
        <b/>
        <sz val="12"/>
        <color theme="1"/>
        <rFont val="Calibri"/>
        <family val="2"/>
        <scheme val="minor"/>
      </rPr>
      <t>Source:</t>
    </r>
    <r>
      <rPr>
        <sz val="12"/>
        <color theme="1"/>
        <rFont val="Calibri"/>
        <family val="2"/>
        <scheme val="minor"/>
      </rPr>
      <t xml:space="preserve"> Payroll information from US Census Bureau State and Local Government Employment and Payroll Data. State wage data from Bureau of Labor Statistics State Occupational Employment and Wage Estimates by Occupation and State. Occupations were matched with education levels based on Occupational Information Network (ONET) Crosswalks. 
</t>
    </r>
    <r>
      <rPr>
        <b/>
        <sz val="12"/>
        <color theme="1"/>
        <rFont val="Calibri"/>
        <family val="2"/>
        <scheme val="minor"/>
      </rPr>
      <t>Notes:</t>
    </r>
    <r>
      <rPr>
        <sz val="12"/>
        <color theme="1"/>
        <rFont val="Calibri"/>
        <family val="2"/>
        <scheme val="minor"/>
      </rPr>
      <t xml:space="preserve"> The ONET index is created by dividing mean state wage by mean national wage (for a given education level), representing how much more or less workers in a state were paid than the national average. The expected wage multiplies the average national payroll by the state's ONET index, producing a measure of what an employee of this expenditure class would make based on labor market factors in a state. The unexplained difference is actual payroll minus expected wage, or the portion of actual payroll that deviates from the wage that labor market forces would predict for workers in that state. </t>
    </r>
  </si>
  <si>
    <t>Expected Wage</t>
  </si>
  <si>
    <t>Mean Annual Wage for Worker with a Graduate Degree</t>
  </si>
  <si>
    <t>Average Annual Salary for Higher Education Employees</t>
  </si>
  <si>
    <t>Table 2 - Explained and Unexplained Higher Education Wages</t>
  </si>
  <si>
    <t>Table 1 - Explained and Unexplained K12 Education Wages</t>
  </si>
  <si>
    <t>Mean Annual Wage for Worker with Some College Education</t>
  </si>
  <si>
    <t>Average Annual Salary for Highway Employees</t>
  </si>
  <si>
    <t>Table 3 - Explained and Unexplained Highway Wages</t>
  </si>
  <si>
    <t>Table 4 - Explained and Unexplained Public Transit Wages</t>
  </si>
  <si>
    <t>Table 5 - Explained and Unexplained Correction Wages</t>
  </si>
  <si>
    <t>Table 6 - Explained and Unexplained Police Wages</t>
  </si>
  <si>
    <t>Average Annual Salary for Transit Employees</t>
  </si>
  <si>
    <t>Average Annual Salary for Corrections Employees</t>
  </si>
  <si>
    <t>Average Annual Salary for Police Employees</t>
  </si>
  <si>
    <t>Table 7 - Explained and Unexplained Fire Wages</t>
  </si>
  <si>
    <t>Average Annual Salary for Fire Employees</t>
  </si>
  <si>
    <t>Table 8 - Explained and Unexplained Housing and Urban Development Wages</t>
  </si>
  <si>
    <t>Average Annual Salary for Housing Employees</t>
  </si>
  <si>
    <t>Table 9 - Explained and Unexplained Park Wages</t>
  </si>
  <si>
    <t>Average Annual Salary for Park Employees</t>
  </si>
  <si>
    <t>Table 10 - Explained and Unexplained Natural Resource Wages</t>
  </si>
  <si>
    <t>Average Annual Salary for Natural Resource Employees</t>
  </si>
  <si>
    <t>Average Annual Salary for Financial Administration Employees</t>
  </si>
  <si>
    <t>Average Annual Salary for Judicial Employees</t>
  </si>
  <si>
    <t>Average Annual Salary for General Administration Employees</t>
  </si>
  <si>
    <t xml:space="preserve">Total </t>
  </si>
  <si>
    <t>Some High School (1)</t>
  </si>
  <si>
    <t>High School Graduate (2)</t>
  </si>
  <si>
    <t>Some College (3)</t>
  </si>
  <si>
    <t>Bachelor's Degree (4)</t>
  </si>
  <si>
    <t>Graduate Degree (5)</t>
  </si>
  <si>
    <t>No Code (0)</t>
  </si>
  <si>
    <t>K12</t>
  </si>
  <si>
    <t>Highways</t>
  </si>
  <si>
    <t xml:space="preserve">Housing and Community Development </t>
  </si>
  <si>
    <t xml:space="preserve">Parks </t>
  </si>
  <si>
    <t>Natural Resources</t>
  </si>
  <si>
    <t>Sewerage</t>
  </si>
  <si>
    <t>Solid Waste</t>
  </si>
  <si>
    <t>Water</t>
  </si>
  <si>
    <t xml:space="preserve">Electric </t>
  </si>
  <si>
    <t>Gas</t>
  </si>
  <si>
    <t>k12</t>
  </si>
  <si>
    <r>
      <rPr>
        <b/>
        <sz val="12"/>
        <color theme="1"/>
        <rFont val="Calibri"/>
        <family val="2"/>
        <scheme val="minor"/>
      </rPr>
      <t>Source:</t>
    </r>
    <r>
      <rPr>
        <sz val="12"/>
        <color theme="1"/>
        <rFont val="Calibri"/>
        <family val="2"/>
        <scheme val="minor"/>
      </rPr>
      <t xml:space="preserve"> US Census Bureau. 2012 State and Local Government Payroll downloadable data file – Aggregated data by government function for each state area. Released March 6, 2014.
</t>
    </r>
    <r>
      <rPr>
        <b/>
        <sz val="12"/>
        <color theme="1"/>
        <rFont val="Calibri"/>
        <family val="2"/>
        <scheme val="minor"/>
      </rPr>
      <t>Notes:</t>
    </r>
    <r>
      <rPr>
        <sz val="12"/>
        <color theme="1"/>
        <rFont val="Calibri"/>
        <family val="2"/>
        <scheme val="minor"/>
      </rPr>
      <t xml:space="preserve"> Calculations based on US Census Data and author calculations, which take March payroll figures multiplied by the number of months worked (12 in all cases but education and natural resources, which use 10), then divided by number of full time equivilent workers.  </t>
    </r>
  </si>
  <si>
    <r>
      <rPr>
        <b/>
        <sz val="12"/>
        <color theme="1"/>
        <rFont val="Calibri"/>
        <family val="2"/>
        <scheme val="minor"/>
      </rPr>
      <t xml:space="preserve">Source: </t>
    </r>
    <r>
      <rPr>
        <sz val="12"/>
        <color theme="1"/>
        <rFont val="Calibri"/>
        <family val="2"/>
        <scheme val="minor"/>
      </rPr>
      <t xml:space="preserve">Occupational Information Network (ONET) Crosswalks and Author's Calculations.  </t>
    </r>
  </si>
  <si>
    <t>Table 11 - Explained and Unexplained Solid Waste Wages</t>
  </si>
  <si>
    <t>Table 12 - Explained and Unexplained Sewerage Wages</t>
  </si>
  <si>
    <t>Table 13 - Explained and Unexplained Water Supply Wages</t>
  </si>
  <si>
    <t>Table 15 - Explained and Unexplained Gas Supply Wages</t>
  </si>
  <si>
    <t>Table 16 - Explained and Unexplained Financial Administration Wages</t>
  </si>
  <si>
    <t>Table 17 - Explained and Unexplained Judicial Wages</t>
  </si>
  <si>
    <t>Table 18 - Explained and Unexplained General Administration Wages</t>
  </si>
  <si>
    <t>Table 19 - Payroll Per Employee (2012)</t>
  </si>
  <si>
    <t xml:space="preserve">Table 20 - Mean Annual Wage by State and ONET Code </t>
  </si>
  <si>
    <t>Table 21 - Crosswalk</t>
  </si>
  <si>
    <t>Average Annual Salary for Water Supply Employees</t>
  </si>
  <si>
    <t>Table 14 - Explained and Unexplained Electric Utility Wages</t>
  </si>
  <si>
    <r>
      <rPr>
        <b/>
        <sz val="12"/>
        <color theme="1"/>
        <rFont val="Calibri"/>
        <family val="2"/>
        <scheme val="minor"/>
      </rPr>
      <t>Source:</t>
    </r>
    <r>
      <rPr>
        <sz val="12"/>
        <color theme="1"/>
        <rFont val="Calibri"/>
        <family val="2"/>
        <scheme val="minor"/>
      </rPr>
      <t xml:space="preserve"> State wage data from Bureau of Labor Statistics State Occupational Employment and Wage Estimates by Occupation and State. Occupations were matched with education levels based on Occupational Information Network (ONET) Crosswalks, obtained from the ONET Resource Center, Production Database – O*NET 20.1. Job Zones. Updated October 2015. 
</t>
    </r>
    <r>
      <rPr>
        <b/>
        <sz val="12"/>
        <color theme="1"/>
        <rFont val="Calibri"/>
        <family val="2"/>
        <scheme val="minor"/>
      </rPr>
      <t>Notes:</t>
    </r>
    <r>
      <rPr>
        <sz val="12"/>
        <color theme="1"/>
        <rFont val="Calibri"/>
        <family val="2"/>
        <scheme val="minor"/>
      </rPr>
      <t xml:space="preserve"> The data are by state and occupation, so we calculate the average wage by occupations in an ONET code by state. US totals calculated using the average of the mean wages by ONET cagegory across all 50 states, plus DC, Guam, Puerto Rico, and the Virgin Islands.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</si>
</sst>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_-;\-* #,##0.00_-;_-* &quot;-&quot;??_-;_-@_-"/>
  </numFmts>
  <fonts count="7" x14ac:knownFonts="1">
    <font>
      <sz val="12"/>
      <color theme="1"/>
      <name val="Calibri"/>
      <family val="2"/>
      <scheme val="minor"/>
    </font>
    <font>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2"/>
      <color theme="1"/>
      <name val="Cambria"/>
      <family val="1"/>
    </font>
    <font>
      <b/>
      <sz val="12"/>
      <color theme="1"/>
      <name val="Calibri"/>
      <family val="2"/>
      <scheme val="minor"/>
    </font>
  </fonts>
  <fills count="2">
    <fill>
      <patternFill patternType="none"/>
    </fill>
    <fill>
      <patternFill patternType="gray125"/>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s>
  <cellStyleXfs count="16">
    <xf numFmtId="0" fontId="0" fillId="0" borderId="0"/>
    <xf numFmtId="164"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6">
    <xf numFmtId="0" fontId="0" fillId="0" borderId="0" xfId="0"/>
    <xf numFmtId="164" fontId="0" fillId="0" borderId="0" xfId="1" applyFont="1"/>
    <xf numFmtId="0" fontId="5" fillId="0" borderId="0" xfId="0" applyFont="1" applyAlignment="1">
      <alignment vertical="center"/>
    </xf>
    <xf numFmtId="0" fontId="0" fillId="0" borderId="5" xfId="0" applyBorder="1"/>
    <xf numFmtId="0" fontId="0" fillId="0" borderId="11" xfId="0" applyBorder="1"/>
    <xf numFmtId="0" fontId="0" fillId="0" borderId="12" xfId="0" applyBorder="1"/>
    <xf numFmtId="0" fontId="0" fillId="0" borderId="13" xfId="0" applyBorder="1"/>
    <xf numFmtId="164" fontId="0" fillId="0" borderId="11" xfId="1" applyFont="1" applyBorder="1"/>
    <xf numFmtId="164" fontId="0" fillId="0" borderId="12" xfId="1" applyFont="1" applyBorder="1"/>
    <xf numFmtId="164" fontId="0" fillId="0" borderId="13" xfId="1" applyFont="1" applyBorder="1"/>
    <xf numFmtId="164" fontId="0" fillId="0" borderId="11" xfId="0" applyNumberFormat="1" applyBorder="1"/>
    <xf numFmtId="164" fontId="0" fillId="0" borderId="12" xfId="0" applyNumberFormat="1" applyBorder="1"/>
    <xf numFmtId="164" fontId="0" fillId="0" borderId="13" xfId="0" applyNumberFormat="1" applyBorder="1"/>
    <xf numFmtId="43" fontId="0" fillId="0" borderId="11" xfId="0" applyNumberFormat="1" applyBorder="1"/>
    <xf numFmtId="43" fontId="0" fillId="0" borderId="12" xfId="0" applyNumberFormat="1" applyBorder="1"/>
    <xf numFmtId="0" fontId="6" fillId="0" borderId="11" xfId="0" applyFont="1" applyBorder="1" applyAlignment="1">
      <alignment horizontal="center" vertical="center"/>
    </xf>
    <xf numFmtId="0" fontId="6" fillId="0" borderId="11" xfId="0" applyFont="1" applyBorder="1" applyAlignment="1">
      <alignment horizontal="center" vertical="center" wrapText="1"/>
    </xf>
    <xf numFmtId="0" fontId="0" fillId="0" borderId="5" xfId="0" applyBorder="1" applyAlignment="1"/>
    <xf numFmtId="0" fontId="0" fillId="0" borderId="14" xfId="0" applyBorder="1"/>
    <xf numFmtId="0" fontId="2" fillId="0" borderId="4" xfId="0" applyFont="1" applyBorder="1"/>
    <xf numFmtId="0" fontId="0" fillId="0" borderId="4" xfId="0" applyBorder="1"/>
    <xf numFmtId="0" fontId="0" fillId="0" borderId="9" xfId="0" applyBorder="1"/>
    <xf numFmtId="0" fontId="0" fillId="0" borderId="15" xfId="0" applyBorder="1"/>
    <xf numFmtId="0" fontId="6" fillId="0" borderId="1" xfId="0" applyFont="1" applyBorder="1"/>
    <xf numFmtId="0" fontId="6" fillId="0" borderId="2" xfId="0" applyFont="1" applyBorder="1"/>
    <xf numFmtId="0" fontId="6" fillId="0" borderId="3" xfId="0" applyFont="1" applyBorder="1"/>
    <xf numFmtId="0" fontId="0" fillId="0" borderId="0" xfId="0" applyBorder="1" applyAlignment="1">
      <alignment vertical="top" wrapText="1"/>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0" fillId="0" borderId="7" xfId="0" applyBorder="1" applyAlignment="1">
      <alignment horizontal="left" wrapText="1"/>
    </xf>
    <xf numFmtId="0" fontId="0" fillId="0" borderId="8" xfId="0" applyBorder="1" applyAlignment="1">
      <alignment horizontal="left" wrapText="1"/>
    </xf>
    <xf numFmtId="0" fontId="0" fillId="0" borderId="6" xfId="0" applyBorder="1" applyAlignment="1">
      <alignment horizontal="left" wrapText="1"/>
    </xf>
    <xf numFmtId="0" fontId="0" fillId="0" borderId="4" xfId="0" applyBorder="1" applyAlignment="1">
      <alignment horizontal="left" wrapText="1"/>
    </xf>
    <xf numFmtId="0" fontId="0" fillId="0" borderId="0" xfId="0" applyBorder="1" applyAlignment="1">
      <alignment horizontal="left" wrapText="1"/>
    </xf>
    <xf numFmtId="0" fontId="0" fillId="0" borderId="14"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5" xfId="0" applyBorder="1" applyAlignment="1">
      <alignment horizontal="left"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5" xfId="0" applyFont="1" applyBorder="1" applyAlignment="1">
      <alignment horizontal="center" vertical="center"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6"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5" xfId="0" applyBorder="1" applyAlignment="1">
      <alignment horizontal="left" vertical="top"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1" xfId="0" applyBorder="1" applyAlignment="1">
      <alignment horizontal="left" vertical="center" wrapText="1"/>
    </xf>
    <xf numFmtId="0" fontId="0" fillId="0" borderId="13" xfId="0" applyBorder="1" applyAlignment="1">
      <alignment horizontal="left" vertical="center"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14" xfId="0" applyBorder="1" applyAlignment="1">
      <alignment horizontal="left" vertical="top" wrapText="1"/>
    </xf>
    <xf numFmtId="0" fontId="6" fillId="0" borderId="10" xfId="0" applyFont="1" applyBorder="1" applyAlignment="1">
      <alignment horizontal="center"/>
    </xf>
    <xf numFmtId="0" fontId="0" fillId="0" borderId="7" xfId="0" applyFill="1" applyBorder="1" applyAlignment="1">
      <alignment horizontal="left" vertical="top" wrapText="1"/>
    </xf>
    <xf numFmtId="0" fontId="0" fillId="0" borderId="8" xfId="0" applyFill="1" applyBorder="1" applyAlignment="1">
      <alignment horizontal="left" vertical="top" wrapText="1"/>
    </xf>
    <xf numFmtId="0" fontId="0" fillId="0" borderId="6" xfId="0" applyFill="1" applyBorder="1" applyAlignment="1">
      <alignment horizontal="left" vertical="top" wrapText="1"/>
    </xf>
    <xf numFmtId="0" fontId="0" fillId="0" borderId="4" xfId="0" applyFill="1" applyBorder="1" applyAlignment="1">
      <alignment horizontal="left" vertical="top" wrapText="1"/>
    </xf>
    <xf numFmtId="0" fontId="0" fillId="0" borderId="0" xfId="0" applyFill="1" applyBorder="1" applyAlignment="1">
      <alignment horizontal="left" vertical="top" wrapText="1"/>
    </xf>
    <xf numFmtId="0" fontId="0" fillId="0" borderId="14" xfId="0" applyFill="1" applyBorder="1" applyAlignment="1">
      <alignment horizontal="left" vertical="top" wrapText="1"/>
    </xf>
    <xf numFmtId="0" fontId="0" fillId="0" borderId="9" xfId="0" applyFill="1" applyBorder="1" applyAlignment="1">
      <alignment horizontal="left" vertical="top" wrapText="1"/>
    </xf>
    <xf numFmtId="0" fontId="0" fillId="0" borderId="10" xfId="0" applyFill="1" applyBorder="1" applyAlignment="1">
      <alignment horizontal="left" vertical="top" wrapText="1"/>
    </xf>
    <xf numFmtId="0" fontId="0" fillId="0" borderId="15" xfId="0" applyFill="1" applyBorder="1" applyAlignment="1">
      <alignment horizontal="left" vertical="top" wrapText="1"/>
    </xf>
  </cellXfs>
  <cellStyles count="16">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I6" sqref="I6"/>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x14ac:dyDescent="0.25">
      <c r="A1" s="27" t="s">
        <v>137</v>
      </c>
      <c r="B1" s="28"/>
      <c r="C1" s="28"/>
      <c r="D1" s="28"/>
      <c r="E1" s="28"/>
      <c r="F1" s="28"/>
      <c r="G1" s="28"/>
      <c r="I1" t="s">
        <v>175</v>
      </c>
    </row>
    <row r="2" spans="1:9" ht="32.1" customHeight="1" x14ac:dyDescent="0.25">
      <c r="A2" s="15" t="s">
        <v>0</v>
      </c>
      <c r="B2" s="15" t="s">
        <v>1</v>
      </c>
      <c r="C2" s="16" t="s">
        <v>130</v>
      </c>
      <c r="D2" s="15" t="s">
        <v>119</v>
      </c>
      <c r="E2" s="16" t="s">
        <v>131</v>
      </c>
      <c r="F2" s="15" t="s">
        <v>133</v>
      </c>
      <c r="G2" s="15" t="s">
        <v>125</v>
      </c>
    </row>
    <row r="3" spans="1:9" x14ac:dyDescent="0.25">
      <c r="A3" s="4" t="s">
        <v>90</v>
      </c>
      <c r="B3" s="4" t="s">
        <v>91</v>
      </c>
      <c r="C3" s="7">
        <f>INDEX('Mean Zone'!$C$4:$I$55,MATCH($B3,'Mean Zone'!$B$4:$B$55,0),MATCH("Bachelor's Degree (4)",'Mean Zone'!$C$2:$I$2,0))</f>
        <v>64150.225074074064</v>
      </c>
      <c r="D3" s="10">
        <f>C3/$C$3</f>
        <v>1</v>
      </c>
      <c r="E3" s="7">
        <f>INDEX('Payroll per Employee'!$C$3:$T$54,MATCH($B3,'Payroll per Employee'!$B$3:$B$54,0),MATCH('K-12'!$I$1,'Payroll per Employee'!$C$2:$T$2,0))</f>
        <v>39247.356305238187</v>
      </c>
      <c r="F3" s="10">
        <f>$E$3*D3</f>
        <v>39247.356305238187</v>
      </c>
      <c r="G3" s="13">
        <f>E3-F3</f>
        <v>0</v>
      </c>
    </row>
    <row r="4" spans="1:9" x14ac:dyDescent="0.25">
      <c r="A4" s="5" t="s">
        <v>2</v>
      </c>
      <c r="B4" s="5" t="s">
        <v>3</v>
      </c>
      <c r="C4" s="8">
        <f>INDEX('Mean Zone'!$C$4:$I$55,MATCH($B4,'Mean Zone'!$B$4:$B$55,0),MATCH("Bachelor's Degree (4)",'Mean Zone'!$C$2:$I$2,0))</f>
        <v>63081.487719698503</v>
      </c>
      <c r="D4" s="11">
        <f>C4/$C$3</f>
        <v>0.9833400841050598</v>
      </c>
      <c r="E4" s="8">
        <f>INDEX('Payroll per Employee'!$C$3:$T$54,MATCH($B4,'Payroll per Employee'!$B$3:$B$54,0),MATCH('K-12'!$I$1,'Payroll per Employee'!$C$2:$T$2,0))</f>
        <v>31204.118912831444</v>
      </c>
      <c r="F4" s="11">
        <f>$E$3*D4</f>
        <v>38593.498650094167</v>
      </c>
      <c r="G4" s="14">
        <f>E4-F4</f>
        <v>-7389.3797372627232</v>
      </c>
    </row>
    <row r="5" spans="1:9" x14ac:dyDescent="0.25">
      <c r="A5" s="5" t="s">
        <v>4</v>
      </c>
      <c r="B5" s="5" t="s">
        <v>5</v>
      </c>
      <c r="C5" s="8">
        <f>INDEX('Mean Zone'!$C$4:$I$55,MATCH($B5,'Mean Zone'!$B$4:$B$55,0),MATCH("Bachelor's Degree (4)",'Mean Zone'!$C$2:$I$2,0))</f>
        <v>70242.904103554596</v>
      </c>
      <c r="D5" s="11">
        <f t="shared" ref="D5:D54" si="0">C5/$C$3</f>
        <v>1.0949751777557342</v>
      </c>
      <c r="E5" s="8">
        <f>INDEX('Payroll per Employee'!$C$3:$T$54,MATCH($B5,'Payroll per Employee'!$B$3:$B$54,0),MATCH('K-12'!$I$1,'Payroll per Employee'!$C$2:$T$2,0))</f>
        <v>44070.32218874526</v>
      </c>
      <c r="F5" s="11">
        <f t="shared" ref="F5:F54" si="1">$E$3*D5</f>
        <v>42974.88094677082</v>
      </c>
      <c r="G5" s="14">
        <f t="shared" ref="G5:G54" si="2">E5-F5</f>
        <v>1095.4412419744403</v>
      </c>
    </row>
    <row r="6" spans="1:9" x14ac:dyDescent="0.25">
      <c r="A6" s="5" t="s">
        <v>6</v>
      </c>
      <c r="B6" s="5" t="s">
        <v>7</v>
      </c>
      <c r="C6" s="8">
        <f>INDEX('Mean Zone'!$C$4:$I$55,MATCH($B6,'Mean Zone'!$B$4:$B$55,0),MATCH("Bachelor's Degree (4)",'Mean Zone'!$C$2:$I$2,0))</f>
        <v>62856.643550241402</v>
      </c>
      <c r="D6" s="11">
        <f t="shared" si="0"/>
        <v>0.97983512104066717</v>
      </c>
      <c r="E6" s="8">
        <f>INDEX('Payroll per Employee'!$C$3:$T$54,MATCH($B6,'Payroll per Employee'!$B$3:$B$54,0),MATCH('K-12'!$I$1,'Payroll per Employee'!$C$2:$T$2,0))</f>
        <v>32702.080666313475</v>
      </c>
      <c r="F6" s="11">
        <f t="shared" si="1"/>
        <v>38455.938115869249</v>
      </c>
      <c r="G6" s="14">
        <f t="shared" si="2"/>
        <v>-5753.8574495557732</v>
      </c>
    </row>
    <row r="7" spans="1:9" x14ac:dyDescent="0.25">
      <c r="A7" s="5" t="s">
        <v>8</v>
      </c>
      <c r="B7" s="5" t="s">
        <v>9</v>
      </c>
      <c r="C7" s="8">
        <f>INDEX('Mean Zone'!$C$4:$I$55,MATCH($B7,'Mean Zone'!$B$4:$B$55,0),MATCH("Bachelor's Degree (4)",'Mean Zone'!$C$2:$I$2,0))</f>
        <v>58173.853081583598</v>
      </c>
      <c r="D7" s="11">
        <f t="shared" si="0"/>
        <v>0.9068378640045367</v>
      </c>
      <c r="E7" s="8">
        <f>INDEX('Payroll per Employee'!$C$3:$T$54,MATCH($B7,'Payroll per Employee'!$B$3:$B$54,0),MATCH('K-12'!$I$1,'Payroll per Employee'!$C$2:$T$2,0))</f>
        <v>30641.014168839589</v>
      </c>
      <c r="F7" s="11">
        <f t="shared" si="1"/>
        <v>35590.988759667183</v>
      </c>
      <c r="G7" s="14">
        <f t="shared" si="2"/>
        <v>-4949.9745908275945</v>
      </c>
    </row>
    <row r="8" spans="1:9" x14ac:dyDescent="0.25">
      <c r="A8" s="5" t="s">
        <v>10</v>
      </c>
      <c r="B8" s="5" t="s">
        <v>11</v>
      </c>
      <c r="C8" s="8">
        <f>INDEX('Mean Zone'!$C$4:$I$55,MATCH($B8,'Mean Zone'!$B$4:$B$55,0),MATCH("Bachelor's Degree (4)",'Mean Zone'!$C$2:$I$2,0))</f>
        <v>78113.635791720706</v>
      </c>
      <c r="D8" s="11">
        <f t="shared" si="0"/>
        <v>1.2176673690781776</v>
      </c>
      <c r="E8" s="8">
        <f>INDEX('Payroll per Employee'!$C$3:$T$54,MATCH($B8,'Payroll per Employee'!$B$3:$B$54,0),MATCH('K-12'!$I$1,'Payroll per Employee'!$C$2:$T$2,0))</f>
        <v>49023.623004809808</v>
      </c>
      <c r="F8" s="11">
        <f t="shared" si="1"/>
        <v>47790.225095473208</v>
      </c>
      <c r="G8" s="14">
        <f t="shared" si="2"/>
        <v>1233.3979093365997</v>
      </c>
    </row>
    <row r="9" spans="1:9" x14ac:dyDescent="0.25">
      <c r="A9" s="5" t="s">
        <v>12</v>
      </c>
      <c r="B9" s="5" t="s">
        <v>13</v>
      </c>
      <c r="C9" s="8">
        <f>INDEX('Mean Zone'!$C$4:$I$55,MATCH($B9,'Mean Zone'!$B$4:$B$55,0),MATCH("Bachelor's Degree (4)",'Mean Zone'!$C$2:$I$2,0))</f>
        <v>69999.840711413897</v>
      </c>
      <c r="D9" s="11">
        <f t="shared" si="0"/>
        <v>1.0911862059811217</v>
      </c>
      <c r="E9" s="8">
        <f>INDEX('Payroll per Employee'!$C$3:$T$54,MATCH($B9,'Payroll per Employee'!$B$3:$B$54,0),MATCH('K-12'!$I$1,'Payroll per Employee'!$C$2:$T$2,0))</f>
        <v>35501.327374754139</v>
      </c>
      <c r="F9" s="11">
        <f t="shared" si="1"/>
        <v>42826.173821502111</v>
      </c>
      <c r="G9" s="14">
        <f t="shared" si="2"/>
        <v>-7324.8464467479716</v>
      </c>
    </row>
    <row r="10" spans="1:9" x14ac:dyDescent="0.25">
      <c r="A10" s="5" t="s">
        <v>14</v>
      </c>
      <c r="B10" s="5" t="s">
        <v>15</v>
      </c>
      <c r="C10" s="8">
        <f>INDEX('Mean Zone'!$C$4:$I$55,MATCH($B10,'Mean Zone'!$B$4:$B$55,0),MATCH("Bachelor's Degree (4)",'Mean Zone'!$C$2:$I$2,0))</f>
        <v>75990.326731272493</v>
      </c>
      <c r="D10" s="11">
        <f t="shared" si="0"/>
        <v>1.1845683572197401</v>
      </c>
      <c r="E10" s="8">
        <f>INDEX('Payroll per Employee'!$C$3:$T$54,MATCH($B10,'Payroll per Employee'!$B$3:$B$54,0),MATCH('K-12'!$I$1,'Payroll per Employee'!$C$2:$T$2,0))</f>
        <v>49978.455975331097</v>
      </c>
      <c r="F10" s="11">
        <f t="shared" si="1"/>
        <v>46491.176383713806</v>
      </c>
      <c r="G10" s="14">
        <f t="shared" si="2"/>
        <v>3487.2795916172909</v>
      </c>
    </row>
    <row r="11" spans="1:9" x14ac:dyDescent="0.25">
      <c r="A11" s="5" t="s">
        <v>16</v>
      </c>
      <c r="B11" s="5" t="s">
        <v>17</v>
      </c>
      <c r="C11" s="8">
        <f>INDEX('Mean Zone'!$C$4:$I$55,MATCH($B11,'Mean Zone'!$B$4:$B$55,0),MATCH("Bachelor's Degree (4)",'Mean Zone'!$C$2:$I$2,0))</f>
        <v>71559.517539457302</v>
      </c>
      <c r="D11" s="11">
        <f t="shared" si="0"/>
        <v>1.1154990875998916</v>
      </c>
      <c r="E11" s="8">
        <f>INDEX('Payroll per Employee'!$C$3:$T$54,MATCH($B11,'Payroll per Employee'!$B$3:$B$54,0),MATCH('K-12'!$I$1,'Payroll per Employee'!$C$2:$T$2,0))</f>
        <v>43589.980868109531</v>
      </c>
      <c r="F11" s="11">
        <f t="shared" si="1"/>
        <v>43780.390149201048</v>
      </c>
      <c r="G11" s="14">
        <f t="shared" si="2"/>
        <v>-190.40928109151719</v>
      </c>
    </row>
    <row r="12" spans="1:9" x14ac:dyDescent="0.25">
      <c r="A12" s="5" t="s">
        <v>18</v>
      </c>
      <c r="B12" s="5" t="s">
        <v>19</v>
      </c>
      <c r="C12" s="8">
        <f>INDEX('Mean Zone'!$C$4:$I$55,MATCH($B12,'Mean Zone'!$B$4:$B$55,0),MATCH("Bachelor's Degree (4)",'Mean Zone'!$C$2:$I$2,0))</f>
        <v>79582.026996587505</v>
      </c>
      <c r="D12" s="11">
        <f t="shared" si="0"/>
        <v>1.2405572529900619</v>
      </c>
      <c r="E12" s="8">
        <f>INDEX('Payroll per Employee'!$C$3:$T$54,MATCH($B12,'Payroll per Employee'!$B$3:$B$54,0),MATCH('K-12'!$I$1,'Payroll per Employee'!$C$2:$T$2,0))</f>
        <v>56868.034757611393</v>
      </c>
      <c r="F12" s="11">
        <f t="shared" si="1"/>
        <v>48688.592525148473</v>
      </c>
      <c r="G12" s="14">
        <f t="shared" si="2"/>
        <v>8179.4422324629195</v>
      </c>
    </row>
    <row r="13" spans="1:9" x14ac:dyDescent="0.25">
      <c r="A13" s="5" t="s">
        <v>20</v>
      </c>
      <c r="B13" s="5" t="s">
        <v>21</v>
      </c>
      <c r="C13" s="8">
        <f>INDEX('Mean Zone'!$C$4:$I$55,MATCH($B13,'Mean Zone'!$B$4:$B$55,0),MATCH("Bachelor's Degree (4)",'Mean Zone'!$C$2:$I$2,0))</f>
        <v>64096.649507062699</v>
      </c>
      <c r="D13" s="11">
        <f t="shared" si="0"/>
        <v>0.99916484210383516</v>
      </c>
      <c r="E13" s="8">
        <f>INDEX('Payroll per Employee'!$C$3:$T$54,MATCH($B13,'Payroll per Employee'!$B$3:$B$54,0),MATCH('K-12'!$I$1,'Payroll per Employee'!$C$2:$T$2,0))</f>
        <v>31178.54553437385</v>
      </c>
      <c r="F13" s="11">
        <f t="shared" si="1"/>
        <v>39214.578565716271</v>
      </c>
      <c r="G13" s="14">
        <f t="shared" si="2"/>
        <v>-8036.0330313424201</v>
      </c>
    </row>
    <row r="14" spans="1:9" x14ac:dyDescent="0.25">
      <c r="A14" s="5" t="s">
        <v>22</v>
      </c>
      <c r="B14" s="5" t="s">
        <v>23</v>
      </c>
      <c r="C14" s="8">
        <f>INDEX('Mean Zone'!$C$4:$I$55,MATCH($B14,'Mean Zone'!$B$4:$B$55,0),MATCH("Bachelor's Degree (4)",'Mean Zone'!$C$2:$I$2,0))</f>
        <v>66874.352947758904</v>
      </c>
      <c r="D14" s="11">
        <f t="shared" si="0"/>
        <v>1.0424648217607857</v>
      </c>
      <c r="E14" s="8">
        <f>INDEX('Payroll per Employee'!$C$3:$T$54,MATCH($B14,'Payroll per Employee'!$B$3:$B$54,0),MATCH('K-12'!$I$1,'Payroll per Employee'!$C$2:$T$2,0))</f>
        <v>33574.691328728972</v>
      </c>
      <c r="F14" s="11">
        <f t="shared" si="1"/>
        <v>40913.988295322175</v>
      </c>
      <c r="G14" s="14">
        <f t="shared" si="2"/>
        <v>-7339.2969665932033</v>
      </c>
    </row>
    <row r="15" spans="1:9" x14ac:dyDescent="0.25">
      <c r="A15" s="5" t="s">
        <v>24</v>
      </c>
      <c r="B15" s="5" t="s">
        <v>25</v>
      </c>
      <c r="C15" s="8">
        <f>INDEX('Mean Zone'!$C$4:$I$55,MATCH($B15,'Mean Zone'!$B$4:$B$55,0),MATCH("Bachelor's Degree (4)",'Mean Zone'!$C$2:$I$2,0))</f>
        <v>61463.286316465899</v>
      </c>
      <c r="D15" s="11">
        <f t="shared" si="0"/>
        <v>0.95811489742233069</v>
      </c>
      <c r="E15" s="8">
        <f>INDEX('Payroll per Employee'!$C$3:$T$54,MATCH($B15,'Payroll per Employee'!$B$3:$B$54,0),MATCH('K-12'!$I$1,'Payroll per Employee'!$C$2:$T$2,0))</f>
        <v>37987.333670334796</v>
      </c>
      <c r="F15" s="11">
        <f t="shared" si="1"/>
        <v>37603.47676049095</v>
      </c>
      <c r="G15" s="14">
        <f t="shared" si="2"/>
        <v>383.85690984384564</v>
      </c>
    </row>
    <row r="16" spans="1:9" x14ac:dyDescent="0.25">
      <c r="A16" s="5" t="s">
        <v>26</v>
      </c>
      <c r="B16" s="5" t="s">
        <v>27</v>
      </c>
      <c r="C16" s="8">
        <f>INDEX('Mean Zone'!$C$4:$I$55,MATCH($B16,'Mean Zone'!$B$4:$B$55,0),MATCH("Bachelor's Degree (4)",'Mean Zone'!$C$2:$I$2,0))</f>
        <v>57854.6714439641</v>
      </c>
      <c r="D16" s="11">
        <f t="shared" si="0"/>
        <v>0.90186232982284154</v>
      </c>
      <c r="E16" s="8">
        <f>INDEX('Payroll per Employee'!$C$3:$T$54,MATCH($B16,'Payroll per Employee'!$B$3:$B$54,0),MATCH('K-12'!$I$1,'Payroll per Employee'!$C$2:$T$2,0))</f>
        <v>28432.419029615627</v>
      </c>
      <c r="F16" s="11">
        <f t="shared" si="1"/>
        <v>35395.7121968293</v>
      </c>
      <c r="G16" s="14">
        <f t="shared" si="2"/>
        <v>-6963.2931672136729</v>
      </c>
    </row>
    <row r="17" spans="1:7" x14ac:dyDescent="0.25">
      <c r="A17" s="5" t="s">
        <v>28</v>
      </c>
      <c r="B17" s="5" t="s">
        <v>29</v>
      </c>
      <c r="C17" s="8">
        <f>INDEX('Mean Zone'!$C$4:$I$55,MATCH($B17,'Mean Zone'!$B$4:$B$55,0),MATCH("Bachelor's Degree (4)",'Mean Zone'!$C$2:$I$2,0))</f>
        <v>69075.883064698704</v>
      </c>
      <c r="D17" s="11">
        <f t="shared" si="0"/>
        <v>1.0767831755061965</v>
      </c>
      <c r="E17" s="8">
        <f>INDEX('Payroll per Employee'!$C$3:$T$54,MATCH($B17,'Payroll per Employee'!$B$3:$B$54,0),MATCH('K-12'!$I$1,'Payroll per Employee'!$C$2:$T$2,0))</f>
        <v>42619.850937724303</v>
      </c>
      <c r="F17" s="11">
        <f t="shared" si="1"/>
        <v>42260.892952577517</v>
      </c>
      <c r="G17" s="14">
        <f t="shared" si="2"/>
        <v>358.95798514678609</v>
      </c>
    </row>
    <row r="18" spans="1:7" x14ac:dyDescent="0.25">
      <c r="A18" s="5" t="s">
        <v>30</v>
      </c>
      <c r="B18" s="5" t="s">
        <v>31</v>
      </c>
      <c r="C18" s="8">
        <f>INDEX('Mean Zone'!$C$4:$I$55,MATCH($B18,'Mean Zone'!$B$4:$B$55,0),MATCH("Bachelor's Degree (4)",'Mean Zone'!$C$2:$I$2,0))</f>
        <v>61065.027356064398</v>
      </c>
      <c r="D18" s="11">
        <f t="shared" si="0"/>
        <v>0.95190667352379199</v>
      </c>
      <c r="E18" s="8">
        <f>INDEX('Payroll per Employee'!$C$3:$T$54,MATCH($B18,'Payroll per Employee'!$B$3:$B$54,0),MATCH('K-12'!$I$1,'Payroll per Employee'!$C$2:$T$2,0))</f>
        <v>33900.085786546748</v>
      </c>
      <c r="F18" s="11">
        <f t="shared" si="1"/>
        <v>37359.820385122308</v>
      </c>
      <c r="G18" s="14">
        <f t="shared" si="2"/>
        <v>-3459.7345985755601</v>
      </c>
    </row>
    <row r="19" spans="1:7" x14ac:dyDescent="0.25">
      <c r="A19" s="5" t="s">
        <v>32</v>
      </c>
      <c r="B19" s="5" t="s">
        <v>33</v>
      </c>
      <c r="C19" s="8">
        <f>INDEX('Mean Zone'!$C$4:$I$55,MATCH($B19,'Mean Zone'!$B$4:$B$55,0),MATCH("Bachelor's Degree (4)",'Mean Zone'!$C$2:$I$2,0))</f>
        <v>59107.944780441503</v>
      </c>
      <c r="D19" s="11">
        <f t="shared" si="0"/>
        <v>0.92139886823763661</v>
      </c>
      <c r="E19" s="8">
        <f>INDEX('Payroll per Employee'!$C$3:$T$54,MATCH($B19,'Payroll per Employee'!$B$3:$B$54,0),MATCH('K-12'!$I$1,'Payroll per Employee'!$C$2:$T$2,0))</f>
        <v>34945.838102699614</v>
      </c>
      <c r="F19" s="11">
        <f t="shared" si="1"/>
        <v>36162.46968096574</v>
      </c>
      <c r="G19" s="14">
        <f t="shared" si="2"/>
        <v>-1216.6315782661259</v>
      </c>
    </row>
    <row r="20" spans="1:7" x14ac:dyDescent="0.25">
      <c r="A20" s="5" t="s">
        <v>34</v>
      </c>
      <c r="B20" s="5" t="s">
        <v>35</v>
      </c>
      <c r="C20" s="8">
        <f>INDEX('Mean Zone'!$C$4:$I$55,MATCH($B20,'Mean Zone'!$B$4:$B$55,0),MATCH("Bachelor's Degree (4)",'Mean Zone'!$C$2:$I$2,0))</f>
        <v>63455.5447272452</v>
      </c>
      <c r="D20" s="11">
        <f t="shared" si="0"/>
        <v>0.98917103804348749</v>
      </c>
      <c r="E20" s="8">
        <f>INDEX('Payroll per Employee'!$C$3:$T$54,MATCH($B20,'Payroll per Employee'!$B$3:$B$54,0),MATCH('K-12'!$I$1,'Payroll per Employee'!$C$2:$T$2,0))</f>
        <v>31145.734693395669</v>
      </c>
      <c r="F20" s="11">
        <f t="shared" si="1"/>
        <v>38822.348176915075</v>
      </c>
      <c r="G20" s="14">
        <f t="shared" si="2"/>
        <v>-7676.6134835194061</v>
      </c>
    </row>
    <row r="21" spans="1:7" x14ac:dyDescent="0.25">
      <c r="A21" s="5" t="s">
        <v>36</v>
      </c>
      <c r="B21" s="5" t="s">
        <v>37</v>
      </c>
      <c r="C21" s="8">
        <f>INDEX('Mean Zone'!$C$4:$I$55,MATCH($B21,'Mean Zone'!$B$4:$B$55,0),MATCH("Bachelor's Degree (4)",'Mean Zone'!$C$2:$I$2,0))</f>
        <v>58554.075443045302</v>
      </c>
      <c r="D21" s="11">
        <f t="shared" si="0"/>
        <v>0.91276492600662107</v>
      </c>
      <c r="E21" s="8">
        <f>INDEX('Payroll per Employee'!$C$3:$T$54,MATCH($B21,'Payroll per Employee'!$B$3:$B$54,0),MATCH('K-12'!$I$1,'Payroll per Employee'!$C$2:$T$2,0))</f>
        <v>30351.179503999709</v>
      </c>
      <c r="F21" s="11">
        <f t="shared" si="1"/>
        <v>35823.610273906226</v>
      </c>
      <c r="G21" s="14">
        <f t="shared" si="2"/>
        <v>-5472.4307699065175</v>
      </c>
    </row>
    <row r="22" spans="1:7" x14ac:dyDescent="0.25">
      <c r="A22" s="5" t="s">
        <v>38</v>
      </c>
      <c r="B22" s="5" t="s">
        <v>39</v>
      </c>
      <c r="C22" s="8">
        <f>INDEX('Mean Zone'!$C$4:$I$55,MATCH($B22,'Mean Zone'!$B$4:$B$55,0),MATCH("Bachelor's Degree (4)",'Mean Zone'!$C$2:$I$2,0))</f>
        <v>59232.198762659202</v>
      </c>
      <c r="D22" s="11">
        <f t="shared" si="0"/>
        <v>0.92333579023711865</v>
      </c>
      <c r="E22" s="8">
        <f>INDEX('Payroll per Employee'!$C$3:$T$54,MATCH($B22,'Payroll per Employee'!$B$3:$B$54,0),MATCH('K-12'!$I$1,'Payroll per Employee'!$C$2:$T$2,0))</f>
        <v>31145.117545756737</v>
      </c>
      <c r="F22" s="11">
        <f t="shared" si="1"/>
        <v>36238.48874881486</v>
      </c>
      <c r="G22" s="14">
        <f t="shared" si="2"/>
        <v>-5093.3712030581228</v>
      </c>
    </row>
    <row r="23" spans="1:7" x14ac:dyDescent="0.25">
      <c r="A23" s="5" t="s">
        <v>40</v>
      </c>
      <c r="B23" s="5" t="s">
        <v>41</v>
      </c>
      <c r="C23" s="8">
        <f>INDEX('Mean Zone'!$C$4:$I$55,MATCH($B23,'Mean Zone'!$B$4:$B$55,0),MATCH("Bachelor's Degree (4)",'Mean Zone'!$C$2:$I$2,0))</f>
        <v>58610.585233343903</v>
      </c>
      <c r="D23" s="11">
        <f t="shared" si="0"/>
        <v>0.91364582377795933</v>
      </c>
      <c r="E23" s="8">
        <f>INDEX('Payroll per Employee'!$C$3:$T$54,MATCH($B23,'Payroll per Employee'!$B$3:$B$54,0),MATCH('K-12'!$I$1,'Payroll per Employee'!$C$2:$T$2,0))</f>
        <v>33299.261664194353</v>
      </c>
      <c r="F23" s="11">
        <f t="shared" si="1"/>
        <v>35858.18318260643</v>
      </c>
      <c r="G23" s="14">
        <f t="shared" si="2"/>
        <v>-2558.9215184120767</v>
      </c>
    </row>
    <row r="24" spans="1:7" x14ac:dyDescent="0.25">
      <c r="A24" s="5" t="s">
        <v>42</v>
      </c>
      <c r="B24" s="5" t="s">
        <v>43</v>
      </c>
      <c r="C24" s="8">
        <f>INDEX('Mean Zone'!$C$4:$I$55,MATCH($B24,'Mean Zone'!$B$4:$B$55,0),MATCH("Bachelor's Degree (4)",'Mean Zone'!$C$2:$I$2,0))</f>
        <v>75110.942911732898</v>
      </c>
      <c r="D24" s="11">
        <f t="shared" si="0"/>
        <v>1.1708601618311163</v>
      </c>
      <c r="E24" s="8">
        <f>INDEX('Payroll per Employee'!$C$3:$T$54,MATCH($B24,'Payroll per Employee'!$B$3:$B$54,0),MATCH('K-12'!$I$1,'Payroll per Employee'!$C$2:$T$2,0))</f>
        <v>50635.921221968405</v>
      </c>
      <c r="F24" s="11">
        <f t="shared" si="1"/>
        <v>45953.165954994663</v>
      </c>
      <c r="G24" s="14">
        <f t="shared" si="2"/>
        <v>4682.7552669737415</v>
      </c>
    </row>
    <row r="25" spans="1:7" x14ac:dyDescent="0.25">
      <c r="A25" s="5" t="s">
        <v>44</v>
      </c>
      <c r="B25" s="5" t="s">
        <v>45</v>
      </c>
      <c r="C25" s="8">
        <f>INDEX('Mean Zone'!$C$4:$I$55,MATCH($B25,'Mean Zone'!$B$4:$B$55,0),MATCH("Bachelor's Degree (4)",'Mean Zone'!$C$2:$I$2,0))</f>
        <v>77379.723190793899</v>
      </c>
      <c r="D25" s="11">
        <f t="shared" si="0"/>
        <v>1.2062268386657065</v>
      </c>
      <c r="E25" s="8">
        <f>INDEX('Payroll per Employee'!$C$3:$T$54,MATCH($B25,'Payroll per Employee'!$B$3:$B$54,0),MATCH('K-12'!$I$1,'Payroll per Employee'!$C$2:$T$2,0))</f>
        <v>46193.197734528927</v>
      </c>
      <c r="F25" s="11">
        <f t="shared" si="1"/>
        <v>47341.214522054041</v>
      </c>
      <c r="G25" s="14">
        <f t="shared" si="2"/>
        <v>-1148.0167875251136</v>
      </c>
    </row>
    <row r="26" spans="1:7" x14ac:dyDescent="0.25">
      <c r="A26" s="5" t="s">
        <v>46</v>
      </c>
      <c r="B26" s="5" t="s">
        <v>47</v>
      </c>
      <c r="C26" s="8">
        <f>INDEX('Mean Zone'!$C$4:$I$55,MATCH($B26,'Mean Zone'!$B$4:$B$55,0),MATCH("Bachelor's Degree (4)",'Mean Zone'!$C$2:$I$2,0))</f>
        <v>64605.198222724001</v>
      </c>
      <c r="D26" s="11">
        <f t="shared" si="0"/>
        <v>1.00709230790889</v>
      </c>
      <c r="E26" s="8">
        <f>INDEX('Payroll per Employee'!$C$3:$T$54,MATCH($B26,'Payroll per Employee'!$B$3:$B$54,0),MATCH('K-12'!$I$1,'Payroll per Employee'!$C$2:$T$2,0))</f>
        <v>42219.755714912571</v>
      </c>
      <c r="F26" s="11">
        <f t="shared" si="1"/>
        <v>39525.710640764853</v>
      </c>
      <c r="G26" s="14">
        <f t="shared" si="2"/>
        <v>2694.045074147718</v>
      </c>
    </row>
    <row r="27" spans="1:7" x14ac:dyDescent="0.25">
      <c r="A27" s="5" t="s">
        <v>48</v>
      </c>
      <c r="B27" s="5" t="s">
        <v>49</v>
      </c>
      <c r="C27" s="8">
        <f>INDEX('Mean Zone'!$C$4:$I$55,MATCH($B27,'Mean Zone'!$B$4:$B$55,0),MATCH("Bachelor's Degree (4)",'Mean Zone'!$C$2:$I$2,0))</f>
        <v>68181.862039530402</v>
      </c>
      <c r="D27" s="11">
        <f t="shared" si="0"/>
        <v>1.0628468093572707</v>
      </c>
      <c r="E27" s="8">
        <f>INDEX('Payroll per Employee'!$C$3:$T$54,MATCH($B27,'Payroll per Employee'!$B$3:$B$54,0),MATCH('K-12'!$I$1,'Payroll per Employee'!$C$2:$T$2,0))</f>
        <v>53374.999951389764</v>
      </c>
      <c r="F27" s="11">
        <f t="shared" si="1"/>
        <v>41713.927424730369</v>
      </c>
      <c r="G27" s="14">
        <f t="shared" si="2"/>
        <v>11661.072526659394</v>
      </c>
    </row>
    <row r="28" spans="1:7" x14ac:dyDescent="0.25">
      <c r="A28" s="5" t="s">
        <v>50</v>
      </c>
      <c r="B28" s="5" t="s">
        <v>51</v>
      </c>
      <c r="C28" s="8">
        <f>INDEX('Mean Zone'!$C$4:$I$55,MATCH($B28,'Mean Zone'!$B$4:$B$55,0),MATCH("Bachelor's Degree (4)",'Mean Zone'!$C$2:$I$2,0))</f>
        <v>55264.836411303302</v>
      </c>
      <c r="D28" s="11">
        <f t="shared" si="0"/>
        <v>0.86149091990697102</v>
      </c>
      <c r="E28" s="8">
        <f>INDEX('Payroll per Employee'!$C$3:$T$54,MATCH($B28,'Payroll per Employee'!$B$3:$B$54,0),MATCH('K-12'!$I$1,'Payroll per Employee'!$C$2:$T$2,0))</f>
        <v>27336.514143544809</v>
      </c>
      <c r="F28" s="11">
        <f t="shared" si="1"/>
        <v>33811.241087316303</v>
      </c>
      <c r="G28" s="14">
        <f t="shared" si="2"/>
        <v>-6474.7269437714931</v>
      </c>
    </row>
    <row r="29" spans="1:7" x14ac:dyDescent="0.25">
      <c r="A29" s="5" t="s">
        <v>52</v>
      </c>
      <c r="B29" s="5" t="s">
        <v>53</v>
      </c>
      <c r="C29" s="8">
        <f>INDEX('Mean Zone'!$C$4:$I$55,MATCH($B29,'Mean Zone'!$B$4:$B$55,0),MATCH("Bachelor's Degree (4)",'Mean Zone'!$C$2:$I$2,0))</f>
        <v>61924.944877608301</v>
      </c>
      <c r="D29" s="11">
        <f t="shared" si="0"/>
        <v>0.96531142028112549</v>
      </c>
      <c r="E29" s="8">
        <f>INDEX('Payroll per Employee'!$C$3:$T$54,MATCH($B29,'Payroll per Employee'!$B$3:$B$54,0),MATCH('K-12'!$I$1,'Payroll per Employee'!$C$2:$T$2,0))</f>
        <v>32884.615037186471</v>
      </c>
      <c r="F29" s="11">
        <f t="shared" si="1"/>
        <v>37885.921257288857</v>
      </c>
      <c r="G29" s="14">
        <f t="shared" si="2"/>
        <v>-5001.3062201023859</v>
      </c>
    </row>
    <row r="30" spans="1:7" x14ac:dyDescent="0.25">
      <c r="A30" s="5" t="s">
        <v>54</v>
      </c>
      <c r="B30" s="5" t="s">
        <v>55</v>
      </c>
      <c r="C30" s="8">
        <f>INDEX('Mean Zone'!$C$4:$I$55,MATCH($B30,'Mean Zone'!$B$4:$B$55,0),MATCH("Bachelor's Degree (4)",'Mean Zone'!$C$2:$I$2,0))</f>
        <v>55934.372565026599</v>
      </c>
      <c r="D30" s="11">
        <f t="shared" si="0"/>
        <v>0.87192792387617279</v>
      </c>
      <c r="E30" s="8">
        <f>INDEX('Payroll per Employee'!$C$3:$T$54,MATCH($B30,'Payroll per Employee'!$B$3:$B$54,0),MATCH('K-12'!$I$1,'Payroll per Employee'!$C$2:$T$2,0))</f>
        <v>35578.400710379959</v>
      </c>
      <c r="F30" s="11">
        <f t="shared" si="1"/>
        <v>34220.865900854755</v>
      </c>
      <c r="G30" s="14">
        <f t="shared" si="2"/>
        <v>1357.5348095252048</v>
      </c>
    </row>
    <row r="31" spans="1:7" x14ac:dyDescent="0.25">
      <c r="A31" s="5" t="s">
        <v>56</v>
      </c>
      <c r="B31" s="5" t="s">
        <v>57</v>
      </c>
      <c r="C31" s="8">
        <f>INDEX('Mean Zone'!$C$4:$I$55,MATCH($B31,'Mean Zone'!$B$4:$B$55,0),MATCH("Bachelor's Degree (4)",'Mean Zone'!$C$2:$I$2,0))</f>
        <v>61533.478282762</v>
      </c>
      <c r="D31" s="11">
        <f t="shared" si="0"/>
        <v>0.95920907856066728</v>
      </c>
      <c r="E31" s="8">
        <f>INDEX('Payroll per Employee'!$C$3:$T$54,MATCH($B31,'Payroll per Employee'!$B$3:$B$54,0),MATCH('K-12'!$I$1,'Payroll per Employee'!$C$2:$T$2,0))</f>
        <v>34946.937711646999</v>
      </c>
      <c r="F31" s="11">
        <f t="shared" si="1"/>
        <v>37646.420477489715</v>
      </c>
      <c r="G31" s="14">
        <f t="shared" si="2"/>
        <v>-2699.4827658427166</v>
      </c>
    </row>
    <row r="32" spans="1:7" x14ac:dyDescent="0.25">
      <c r="A32" s="5" t="s">
        <v>58</v>
      </c>
      <c r="B32" s="5" t="s">
        <v>59</v>
      </c>
      <c r="C32" s="8">
        <f>INDEX('Mean Zone'!$C$4:$I$55,MATCH($B32,'Mean Zone'!$B$4:$B$55,0),MATCH("Bachelor's Degree (4)",'Mean Zone'!$C$2:$I$2,0))</f>
        <v>64080.105492766197</v>
      </c>
      <c r="D32" s="11">
        <f t="shared" si="0"/>
        <v>0.99890694722852647</v>
      </c>
      <c r="E32" s="8">
        <f>INDEX('Payroll per Employee'!$C$3:$T$54,MATCH($B32,'Payroll per Employee'!$B$3:$B$54,0),MATCH('K-12'!$I$1,'Payroll per Employee'!$C$2:$T$2,0))</f>
        <v>47019.101871941064</v>
      </c>
      <c r="F32" s="11">
        <f t="shared" si="1"/>
        <v>39204.456873655734</v>
      </c>
      <c r="G32" s="14">
        <f t="shared" si="2"/>
        <v>7814.6449982853301</v>
      </c>
    </row>
    <row r="33" spans="1:7" x14ac:dyDescent="0.25">
      <c r="A33" s="5" t="s">
        <v>60</v>
      </c>
      <c r="B33" s="5" t="s">
        <v>61</v>
      </c>
      <c r="C33" s="8">
        <f>INDEX('Mean Zone'!$C$4:$I$55,MATCH($B33,'Mean Zone'!$B$4:$B$55,0),MATCH("Bachelor's Degree (4)",'Mean Zone'!$C$2:$I$2,0))</f>
        <v>67858.954987753401</v>
      </c>
      <c r="D33" s="11">
        <f t="shared" si="0"/>
        <v>1.0578132018928519</v>
      </c>
      <c r="E33" s="8">
        <f>INDEX('Payroll per Employee'!$C$3:$T$54,MATCH($B33,'Payroll per Employee'!$B$3:$B$54,0),MATCH('K-12'!$I$1,'Payroll per Employee'!$C$2:$T$2,0))</f>
        <v>36965.099283183656</v>
      </c>
      <c r="F33" s="11">
        <f t="shared" si="1"/>
        <v>41516.371639073615</v>
      </c>
      <c r="G33" s="14">
        <f t="shared" si="2"/>
        <v>-4551.2723558899597</v>
      </c>
    </row>
    <row r="34" spans="1:7" x14ac:dyDescent="0.25">
      <c r="A34" s="5" t="s">
        <v>62</v>
      </c>
      <c r="B34" s="5" t="s">
        <v>63</v>
      </c>
      <c r="C34" s="8">
        <f>INDEX('Mean Zone'!$C$4:$I$55,MATCH($B34,'Mean Zone'!$B$4:$B$55,0),MATCH("Bachelor's Degree (4)",'Mean Zone'!$C$2:$I$2,0))</f>
        <v>78005.843384694905</v>
      </c>
      <c r="D34" s="11">
        <f t="shared" si="0"/>
        <v>1.2159870568594546</v>
      </c>
      <c r="E34" s="8">
        <f>INDEX('Payroll per Employee'!$C$3:$T$54,MATCH($B34,'Payroll per Employee'!$B$3:$B$54,0),MATCH('K-12'!$I$1,'Payroll per Employee'!$C$2:$T$2,0))</f>
        <v>53893.542582771457</v>
      </c>
      <c r="F34" s="11">
        <f t="shared" si="1"/>
        <v>47724.277283120944</v>
      </c>
      <c r="G34" s="14">
        <f t="shared" si="2"/>
        <v>6169.265299650513</v>
      </c>
    </row>
    <row r="35" spans="1:7" x14ac:dyDescent="0.25">
      <c r="A35" s="5" t="s">
        <v>64</v>
      </c>
      <c r="B35" s="5" t="s">
        <v>65</v>
      </c>
      <c r="C35" s="8">
        <f>INDEX('Mean Zone'!$C$4:$I$55,MATCH($B35,'Mean Zone'!$B$4:$B$55,0),MATCH("Bachelor's Degree (4)",'Mean Zone'!$C$2:$I$2,0))</f>
        <v>61914.808446768999</v>
      </c>
      <c r="D35" s="11">
        <f t="shared" si="0"/>
        <v>0.96515340944285333</v>
      </c>
      <c r="E35" s="8">
        <f>INDEX('Payroll per Employee'!$C$3:$T$54,MATCH($B35,'Payroll per Employee'!$B$3:$B$54,0),MATCH('K-12'!$I$1,'Payroll per Employee'!$C$2:$T$2,0))</f>
        <v>32010.382574034356</v>
      </c>
      <c r="F35" s="11">
        <f t="shared" si="1"/>
        <v>37879.7197496191</v>
      </c>
      <c r="G35" s="14">
        <f t="shared" si="2"/>
        <v>-5869.3371755847438</v>
      </c>
    </row>
    <row r="36" spans="1:7" x14ac:dyDescent="0.25">
      <c r="A36" s="5" t="s">
        <v>66</v>
      </c>
      <c r="B36" s="5" t="s">
        <v>67</v>
      </c>
      <c r="C36" s="8">
        <f>INDEX('Mean Zone'!$C$4:$I$55,MATCH($B36,'Mean Zone'!$B$4:$B$55,0),MATCH("Bachelor's Degree (4)",'Mean Zone'!$C$2:$I$2,0))</f>
        <v>81155.859583681595</v>
      </c>
      <c r="D36" s="11">
        <f t="shared" si="0"/>
        <v>1.2650908003825578</v>
      </c>
      <c r="E36" s="8">
        <f>INDEX('Payroll per Employee'!$C$3:$T$54,MATCH($B36,'Payroll per Employee'!$B$3:$B$54,0),MATCH('K-12'!$I$1,'Payroll per Employee'!$C$2:$T$2,0))</f>
        <v>50410.056947851583</v>
      </c>
      <c r="F36" s="11">
        <f t="shared" si="1"/>
        <v>49651.469401093207</v>
      </c>
      <c r="G36" s="14">
        <f t="shared" si="2"/>
        <v>758.58754675837554</v>
      </c>
    </row>
    <row r="37" spans="1:7" x14ac:dyDescent="0.25">
      <c r="A37" s="5" t="s">
        <v>68</v>
      </c>
      <c r="B37" s="5" t="s">
        <v>69</v>
      </c>
      <c r="C37" s="8">
        <f>INDEX('Mean Zone'!$C$4:$I$55,MATCH($B37,'Mean Zone'!$B$4:$B$55,0),MATCH("Bachelor's Degree (4)",'Mean Zone'!$C$2:$I$2,0))</f>
        <v>65179.065790362503</v>
      </c>
      <c r="D37" s="11">
        <f t="shared" si="0"/>
        <v>1.0160379907490651</v>
      </c>
      <c r="E37" s="8">
        <f>INDEX('Payroll per Employee'!$C$3:$T$54,MATCH($B37,'Payroll per Employee'!$B$3:$B$54,0),MATCH('K-12'!$I$1,'Payroll per Employee'!$C$2:$T$2,0))</f>
        <v>31799.456995677887</v>
      </c>
      <c r="F37" s="11">
        <f t="shared" si="1"/>
        <v>39876.805042586857</v>
      </c>
      <c r="G37" s="14">
        <f t="shared" si="2"/>
        <v>-8077.34804690897</v>
      </c>
    </row>
    <row r="38" spans="1:7" x14ac:dyDescent="0.25">
      <c r="A38" s="5" t="s">
        <v>70</v>
      </c>
      <c r="B38" s="5" t="s">
        <v>71</v>
      </c>
      <c r="C38" s="8">
        <f>INDEX('Mean Zone'!$C$4:$I$55,MATCH($B38,'Mean Zone'!$B$4:$B$55,0),MATCH("Bachelor's Degree (4)",'Mean Zone'!$C$2:$I$2,0))</f>
        <v>56229.674471166698</v>
      </c>
      <c r="D38" s="11">
        <f t="shared" si="0"/>
        <v>0.87653121101661713</v>
      </c>
      <c r="E38" s="8">
        <f>INDEX('Payroll per Employee'!$C$3:$T$54,MATCH($B38,'Payroll per Employee'!$B$3:$B$54,0),MATCH('K-12'!$I$1,'Payroll per Employee'!$C$2:$T$2,0))</f>
        <v>35758.386393371133</v>
      </c>
      <c r="F38" s="11">
        <f t="shared" si="1"/>
        <v>34401.532751431092</v>
      </c>
      <c r="G38" s="14">
        <f t="shared" si="2"/>
        <v>1356.8536419400407</v>
      </c>
    </row>
    <row r="39" spans="1:7" x14ac:dyDescent="0.25">
      <c r="A39" s="5" t="s">
        <v>72</v>
      </c>
      <c r="B39" s="5" t="s">
        <v>73</v>
      </c>
      <c r="C39" s="8">
        <f>INDEX('Mean Zone'!$C$4:$I$55,MATCH($B39,'Mean Zone'!$B$4:$B$55,0),MATCH("Bachelor's Degree (4)",'Mean Zone'!$C$2:$I$2,0))</f>
        <v>64460.946468083697</v>
      </c>
      <c r="D39" s="11">
        <f t="shared" si="0"/>
        <v>1.0048436524369297</v>
      </c>
      <c r="E39" s="8">
        <f>INDEX('Payroll per Employee'!$C$3:$T$54,MATCH($B39,'Payroll per Employee'!$B$3:$B$54,0),MATCH('K-12'!$I$1,'Payroll per Employee'!$C$2:$T$2,0))</f>
        <v>38902.917481130149</v>
      </c>
      <c r="F39" s="11">
        <f t="shared" si="1"/>
        <v>39437.456858249105</v>
      </c>
      <c r="G39" s="14">
        <f t="shared" si="2"/>
        <v>-534.5393771189556</v>
      </c>
    </row>
    <row r="40" spans="1:7" x14ac:dyDescent="0.25">
      <c r="A40" s="5" t="s">
        <v>74</v>
      </c>
      <c r="B40" s="5" t="s">
        <v>75</v>
      </c>
      <c r="C40" s="8">
        <f>INDEX('Mean Zone'!$C$4:$I$55,MATCH($B40,'Mean Zone'!$B$4:$B$55,0),MATCH("Bachelor's Degree (4)",'Mean Zone'!$C$2:$I$2,0))</f>
        <v>56945.135069318501</v>
      </c>
      <c r="D40" s="11">
        <f t="shared" si="0"/>
        <v>0.88768410404740017</v>
      </c>
      <c r="E40" s="8">
        <f>INDEX('Payroll per Employee'!$C$3:$T$54,MATCH($B40,'Payroll per Employee'!$B$3:$B$54,0),MATCH('K-12'!$I$1,'Payroll per Employee'!$C$2:$T$2,0))</f>
        <v>28857.222927586245</v>
      </c>
      <c r="F40" s="11">
        <f t="shared" si="1"/>
        <v>34839.254318044441</v>
      </c>
      <c r="G40" s="14">
        <f t="shared" si="2"/>
        <v>-5982.0313904581963</v>
      </c>
    </row>
    <row r="41" spans="1:7" x14ac:dyDescent="0.25">
      <c r="A41" s="5" t="s">
        <v>76</v>
      </c>
      <c r="B41" s="5" t="s">
        <v>77</v>
      </c>
      <c r="C41" s="8">
        <f>INDEX('Mean Zone'!$C$4:$I$55,MATCH($B41,'Mean Zone'!$B$4:$B$55,0),MATCH("Bachelor's Degree (4)",'Mean Zone'!$C$2:$I$2,0))</f>
        <v>65717.523561465001</v>
      </c>
      <c r="D41" s="11">
        <f t="shared" si="0"/>
        <v>1.024431691168366</v>
      </c>
      <c r="E41" s="8">
        <f>INDEX('Payroll per Employee'!$C$3:$T$54,MATCH($B41,'Payroll per Employee'!$B$3:$B$54,0),MATCH('K-12'!$I$1,'Payroll per Employee'!$C$2:$T$2,0))</f>
        <v>37736.441812959805</v>
      </c>
      <c r="F41" s="11">
        <f t="shared" si="1"/>
        <v>40206.23559366259</v>
      </c>
      <c r="G41" s="14">
        <f t="shared" si="2"/>
        <v>-2469.7937807027847</v>
      </c>
    </row>
    <row r="42" spans="1:7" x14ac:dyDescent="0.25">
      <c r="A42" s="5" t="s">
        <v>78</v>
      </c>
      <c r="B42" s="5" t="s">
        <v>79</v>
      </c>
      <c r="C42" s="8">
        <f>INDEX('Mean Zone'!$C$4:$I$55,MATCH($B42,'Mean Zone'!$B$4:$B$55,0),MATCH("Bachelor's Degree (4)",'Mean Zone'!$C$2:$I$2,0))</f>
        <v>69524.911961256294</v>
      </c>
      <c r="D42" s="11">
        <f t="shared" si="0"/>
        <v>1.0837828219772587</v>
      </c>
      <c r="E42" s="8">
        <f>INDEX('Payroll per Employee'!$C$3:$T$54,MATCH($B42,'Payroll per Employee'!$B$3:$B$54,0),MATCH('K-12'!$I$1,'Payroll per Employee'!$C$2:$T$2,0))</f>
        <v>42394.264323461124</v>
      </c>
      <c r="F42" s="11">
        <f t="shared" si="1"/>
        <v>42535.610571637997</v>
      </c>
      <c r="G42" s="14">
        <f t="shared" si="2"/>
        <v>-141.3462481768729</v>
      </c>
    </row>
    <row r="43" spans="1:7" x14ac:dyDescent="0.25">
      <c r="A43" s="5" t="s">
        <v>80</v>
      </c>
      <c r="B43" s="5" t="s">
        <v>81</v>
      </c>
      <c r="C43" s="8">
        <f>INDEX('Mean Zone'!$C$4:$I$55,MATCH($B43,'Mean Zone'!$B$4:$B$55,0),MATCH("Bachelor's Degree (4)",'Mean Zone'!$C$2:$I$2,0))</f>
        <v>73633.513986408696</v>
      </c>
      <c r="D43" s="11">
        <f t="shared" si="0"/>
        <v>1.1478293942286921</v>
      </c>
      <c r="E43" s="8">
        <f>INDEX('Payroll per Employee'!$C$3:$T$54,MATCH($B43,'Payroll per Employee'!$B$3:$B$54,0),MATCH('K-12'!$I$1,'Payroll per Employee'!$C$2:$T$2,0))</f>
        <v>50547.8822273962</v>
      </c>
      <c r="F43" s="11">
        <f t="shared" si="1"/>
        <v>45049.269212919186</v>
      </c>
      <c r="G43" s="14">
        <f t="shared" si="2"/>
        <v>5498.6130144770141</v>
      </c>
    </row>
    <row r="44" spans="1:7" x14ac:dyDescent="0.25">
      <c r="A44" s="5" t="s">
        <v>82</v>
      </c>
      <c r="B44" s="5" t="s">
        <v>83</v>
      </c>
      <c r="C44" s="8">
        <f>INDEX('Mean Zone'!$C$4:$I$55,MATCH($B44,'Mean Zone'!$B$4:$B$55,0),MATCH("Bachelor's Degree (4)",'Mean Zone'!$C$2:$I$2,0))</f>
        <v>58992.530433624801</v>
      </c>
      <c r="D44" s="11">
        <f t="shared" si="0"/>
        <v>0.91959974209765138</v>
      </c>
      <c r="E44" s="8">
        <f>INDEX('Payroll per Employee'!$C$3:$T$54,MATCH($B44,'Payroll per Employee'!$B$3:$B$54,0),MATCH('K-12'!$I$1,'Payroll per Employee'!$C$2:$T$2,0))</f>
        <v>32411.493476622523</v>
      </c>
      <c r="F44" s="11">
        <f t="shared" si="1"/>
        <v>36091.858736311668</v>
      </c>
      <c r="G44" s="14">
        <f t="shared" si="2"/>
        <v>-3680.3652596891443</v>
      </c>
    </row>
    <row r="45" spans="1:7" x14ac:dyDescent="0.25">
      <c r="A45" s="5" t="s">
        <v>84</v>
      </c>
      <c r="B45" s="5" t="s">
        <v>85</v>
      </c>
      <c r="C45" s="8">
        <f>INDEX('Mean Zone'!$C$4:$I$55,MATCH($B45,'Mean Zone'!$B$4:$B$55,0),MATCH("Bachelor's Degree (4)",'Mean Zone'!$C$2:$I$2,0))</f>
        <v>56757.265452769097</v>
      </c>
      <c r="D45" s="11">
        <f t="shared" si="0"/>
        <v>0.88475551546750864</v>
      </c>
      <c r="E45" s="8">
        <f>INDEX('Payroll per Employee'!$C$3:$T$54,MATCH($B45,'Payroll per Employee'!$B$3:$B$54,0),MATCH('K-12'!$I$1,'Payroll per Employee'!$C$2:$T$2,0))</f>
        <v>30552.39646772229</v>
      </c>
      <c r="F45" s="11">
        <f t="shared" si="1"/>
        <v>34724.31495857799</v>
      </c>
      <c r="G45" s="14">
        <f t="shared" si="2"/>
        <v>-4171.9184908556999</v>
      </c>
    </row>
    <row r="46" spans="1:7" x14ac:dyDescent="0.25">
      <c r="A46" s="5" t="s">
        <v>86</v>
      </c>
      <c r="B46" s="5" t="s">
        <v>87</v>
      </c>
      <c r="C46" s="8">
        <f>INDEX('Mean Zone'!$C$4:$I$55,MATCH($B46,'Mean Zone'!$B$4:$B$55,0),MATCH("Bachelor's Degree (4)",'Mean Zone'!$C$2:$I$2,0))</f>
        <v>60639.588489205402</v>
      </c>
      <c r="D46" s="11">
        <f t="shared" si="0"/>
        <v>0.94527475810388906</v>
      </c>
      <c r="E46" s="8">
        <f>INDEX('Payroll per Employee'!$C$3:$T$54,MATCH($B46,'Payroll per Employee'!$B$3:$B$54,0),MATCH('K-12'!$I$1,'Payroll per Employee'!$C$2:$T$2,0))</f>
        <v>29978.123129862357</v>
      </c>
      <c r="F46" s="11">
        <f t="shared" si="1"/>
        <v>37099.535237651173</v>
      </c>
      <c r="G46" s="14">
        <f t="shared" si="2"/>
        <v>-7121.4121077888158</v>
      </c>
    </row>
    <row r="47" spans="1:7" x14ac:dyDescent="0.25">
      <c r="A47" s="5" t="s">
        <v>88</v>
      </c>
      <c r="B47" s="5" t="s">
        <v>89</v>
      </c>
      <c r="C47" s="8">
        <f>INDEX('Mean Zone'!$C$4:$I$55,MATCH($B47,'Mean Zone'!$B$4:$B$55,0),MATCH("Bachelor's Degree (4)",'Mean Zone'!$C$2:$I$2,0))</f>
        <v>68674.294443120496</v>
      </c>
      <c r="D47" s="11">
        <f t="shared" si="0"/>
        <v>1.0705230474845957</v>
      </c>
      <c r="E47" s="8">
        <f>INDEX('Payroll per Employee'!$C$3:$T$54,MATCH($B47,'Payroll per Employee'!$B$3:$B$54,0),MATCH('K-12'!$I$1,'Payroll per Employee'!$C$2:$T$2,0))</f>
        <v>33384.164864021746</v>
      </c>
      <c r="F47" s="11">
        <f t="shared" si="1"/>
        <v>42015.199477597344</v>
      </c>
      <c r="G47" s="14">
        <f t="shared" si="2"/>
        <v>-8631.0346135755972</v>
      </c>
    </row>
    <row r="48" spans="1:7" x14ac:dyDescent="0.25">
      <c r="A48" s="5" t="s">
        <v>92</v>
      </c>
      <c r="B48" s="5" t="s">
        <v>93</v>
      </c>
      <c r="C48" s="8">
        <f>INDEX('Mean Zone'!$C$4:$I$55,MATCH($B48,'Mean Zone'!$B$4:$B$55,0),MATCH("Bachelor's Degree (4)",'Mean Zone'!$C$2:$I$2,0))</f>
        <v>62272.951509602397</v>
      </c>
      <c r="D48" s="11">
        <f t="shared" si="0"/>
        <v>0.97073629028886521</v>
      </c>
      <c r="E48" s="8">
        <f>INDEX('Payroll per Employee'!$C$3:$T$54,MATCH($B48,'Payroll per Employee'!$B$3:$B$54,0),MATCH('K-12'!$I$1,'Payroll per Employee'!$C$2:$T$2,0))</f>
        <v>33705.88762288975</v>
      </c>
      <c r="F48" s="11">
        <f t="shared" si="1"/>
        <v>38098.833063392223</v>
      </c>
      <c r="G48" s="14">
        <f t="shared" si="2"/>
        <v>-4392.9454405024735</v>
      </c>
    </row>
    <row r="49" spans="1:7" x14ac:dyDescent="0.25">
      <c r="A49" s="5" t="s">
        <v>94</v>
      </c>
      <c r="B49" s="5" t="s">
        <v>95</v>
      </c>
      <c r="C49" s="8">
        <f>INDEX('Mean Zone'!$C$4:$I$55,MATCH($B49,'Mean Zone'!$B$4:$B$55,0),MATCH("Bachelor's Degree (4)",'Mean Zone'!$C$2:$I$2,0))</f>
        <v>62530.906551205699</v>
      </c>
      <c r="D49" s="11">
        <f t="shared" si="0"/>
        <v>0.97475739919854465</v>
      </c>
      <c r="E49" s="8">
        <f>INDEX('Payroll per Employee'!$C$3:$T$54,MATCH($B49,'Payroll per Employee'!$B$3:$B$54,0),MATCH('K-12'!$I$1,'Payroll per Employee'!$C$2:$T$2,0))</f>
        <v>36355.769104161765</v>
      </c>
      <c r="F49" s="11">
        <f t="shared" si="1"/>
        <v>38256.650957512575</v>
      </c>
      <c r="G49" s="14">
        <f t="shared" si="2"/>
        <v>-1900.8818533508093</v>
      </c>
    </row>
    <row r="50" spans="1:7" x14ac:dyDescent="0.25">
      <c r="A50" s="5" t="s">
        <v>96</v>
      </c>
      <c r="B50" s="5" t="s">
        <v>97</v>
      </c>
      <c r="C50" s="8">
        <f>INDEX('Mean Zone'!$C$4:$I$55,MATCH($B50,'Mean Zone'!$B$4:$B$55,0),MATCH("Bachelor's Degree (4)",'Mean Zone'!$C$2:$I$2,0))</f>
        <v>74143.688102809101</v>
      </c>
      <c r="D50" s="11">
        <f t="shared" si="0"/>
        <v>1.155782197446628</v>
      </c>
      <c r="E50" s="8">
        <f>INDEX('Payroll per Employee'!$C$3:$T$54,MATCH($B50,'Payroll per Employee'!$B$3:$B$54,0),MATCH('K-12'!$I$1,'Payroll per Employee'!$C$2:$T$2,0))</f>
        <v>35727.502079887243</v>
      </c>
      <c r="F50" s="11">
        <f t="shared" si="1"/>
        <v>45361.395714438964</v>
      </c>
      <c r="G50" s="14">
        <f t="shared" si="2"/>
        <v>-9633.8936345517213</v>
      </c>
    </row>
    <row r="51" spans="1:7" x14ac:dyDescent="0.25">
      <c r="A51" s="5" t="s">
        <v>98</v>
      </c>
      <c r="B51" s="5" t="s">
        <v>99</v>
      </c>
      <c r="C51" s="8">
        <f>INDEX('Mean Zone'!$C$4:$I$55,MATCH($B51,'Mean Zone'!$B$4:$B$55,0),MATCH("Bachelor's Degree (4)",'Mean Zone'!$C$2:$I$2,0))</f>
        <v>72115.063700089595</v>
      </c>
      <c r="D51" s="11">
        <f t="shared" si="0"/>
        <v>1.1241591688387462</v>
      </c>
      <c r="E51" s="8">
        <f>INDEX('Payroll per Employee'!$C$3:$T$54,MATCH($B51,'Payroll per Employee'!$B$3:$B$54,0),MATCH('K-12'!$I$1,'Payroll per Employee'!$C$2:$T$2,0))</f>
        <v>46556.599236677372</v>
      </c>
      <c r="F51" s="11">
        <f t="shared" si="1"/>
        <v>44120.275443214683</v>
      </c>
      <c r="G51" s="14">
        <f t="shared" si="2"/>
        <v>2436.3237934626886</v>
      </c>
    </row>
    <row r="52" spans="1:7" x14ac:dyDescent="0.25">
      <c r="A52" s="5" t="s">
        <v>100</v>
      </c>
      <c r="B52" s="5" t="s">
        <v>101</v>
      </c>
      <c r="C52" s="8">
        <f>INDEX('Mean Zone'!$C$4:$I$55,MATCH($B52,'Mean Zone'!$B$4:$B$55,0),MATCH("Bachelor's Degree (4)",'Mean Zone'!$C$2:$I$2,0))</f>
        <v>55533.489449554203</v>
      </c>
      <c r="D52" s="11">
        <f t="shared" si="0"/>
        <v>0.86567879357289634</v>
      </c>
      <c r="E52" s="8">
        <f>INDEX('Payroll per Employee'!$C$3:$T$54,MATCH($B52,'Payroll per Employee'!$B$3:$B$54,0),MATCH('K-12'!$I$1,'Payroll per Employee'!$C$2:$T$2,0))</f>
        <v>33516.273149737885</v>
      </c>
      <c r="F52" s="11">
        <f t="shared" si="1"/>
        <v>33975.6040572442</v>
      </c>
      <c r="G52" s="14">
        <f t="shared" si="2"/>
        <v>-459.33090750631527</v>
      </c>
    </row>
    <row r="53" spans="1:7" x14ac:dyDescent="0.25">
      <c r="A53" s="5" t="s">
        <v>102</v>
      </c>
      <c r="B53" s="5" t="s">
        <v>103</v>
      </c>
      <c r="C53" s="8">
        <f>INDEX('Mean Zone'!$C$4:$I$55,MATCH($B53,'Mean Zone'!$B$4:$B$55,0),MATCH("Bachelor's Degree (4)",'Mean Zone'!$C$2:$I$2,0))</f>
        <v>62853.807746662402</v>
      </c>
      <c r="D53" s="11">
        <f t="shared" si="0"/>
        <v>0.97979091537224239</v>
      </c>
      <c r="E53" s="8">
        <f>INDEX('Payroll per Employee'!$C$3:$T$54,MATCH($B53,'Payroll per Employee'!$B$3:$B$54,0),MATCH('K-12'!$I$1,'Payroll per Employee'!$C$2:$T$2,0))</f>
        <v>39735.109204774133</v>
      </c>
      <c r="F53" s="11">
        <f t="shared" si="1"/>
        <v>38454.203160249876</v>
      </c>
      <c r="G53" s="14">
        <f t="shared" si="2"/>
        <v>1280.9060445242576</v>
      </c>
    </row>
    <row r="54" spans="1:7" x14ac:dyDescent="0.25">
      <c r="A54" s="6" t="s">
        <v>104</v>
      </c>
      <c r="B54" s="6" t="s">
        <v>105</v>
      </c>
      <c r="C54" s="8">
        <f>INDEX('Mean Zone'!$C$4:$I$55,MATCH($B54,'Mean Zone'!$B$4:$B$55,0),MATCH("Bachelor's Degree (4)",'Mean Zone'!$C$2:$I$2,0))</f>
        <v>60453.797541198001</v>
      </c>
      <c r="D54" s="11">
        <f t="shared" si="0"/>
        <v>0.94237857266115888</v>
      </c>
      <c r="E54" s="8">
        <f>INDEX('Payroll per Employee'!$C$3:$T$54,MATCH($B54,'Payroll per Employee'!$B$3:$B$54,0),MATCH('K-12'!$I$1,'Payroll per Employee'!$C$2:$T$2,0))</f>
        <v>37586.674539442611</v>
      </c>
      <c r="F54" s="11">
        <f t="shared" si="1"/>
        <v>36985.867615654293</v>
      </c>
      <c r="G54" s="14">
        <f t="shared" si="2"/>
        <v>600.80692378831736</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1:G1"/>
    <mergeCell ref="A55:G63"/>
  </mergeCell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153</v>
      </c>
      <c r="B1" s="39"/>
      <c r="C1" s="39"/>
      <c r="D1" s="39"/>
      <c r="E1" s="39"/>
      <c r="F1" s="39"/>
      <c r="G1" s="40"/>
      <c r="I1" t="s">
        <v>169</v>
      </c>
    </row>
    <row r="2" spans="1:9" ht="47.25" x14ac:dyDescent="0.25">
      <c r="A2" s="16" t="s">
        <v>0</v>
      </c>
      <c r="B2" s="16" t="s">
        <v>1</v>
      </c>
      <c r="C2" s="16" t="s">
        <v>138</v>
      </c>
      <c r="D2" s="16" t="s">
        <v>119</v>
      </c>
      <c r="E2" s="16" t="s">
        <v>154</v>
      </c>
      <c r="F2" s="16" t="s">
        <v>133</v>
      </c>
      <c r="G2" s="16" t="s">
        <v>125</v>
      </c>
    </row>
    <row r="3" spans="1:9" x14ac:dyDescent="0.25">
      <c r="A3" s="4" t="s">
        <v>90</v>
      </c>
      <c r="B3" s="4" t="s">
        <v>91</v>
      </c>
      <c r="C3" s="7">
        <f>INDEX('Mean Zone'!$C$4:$I$55,MATCH($B3,'Mean Zone'!$B$4:$B$55,0),MATCH("Some College (3)",'Mean Zone'!$C$2:$I$2,0))</f>
        <v>49437.58627777778</v>
      </c>
      <c r="D3" s="10">
        <f>C3/$C$3</f>
        <v>1</v>
      </c>
      <c r="E3" s="7">
        <f>INDEX('Payroll per Employee'!$C$3:$T$54,MATCH($B3,'Payroll per Employee'!$B$3:$B$54,0),MATCH($I$1,'Payroll per Employee'!$C$2:$T$2,0))</f>
        <v>42361.985456619375</v>
      </c>
      <c r="F3" s="10">
        <f>$E$3*D3</f>
        <v>42361.985456619375</v>
      </c>
      <c r="G3" s="13">
        <f>E3-F3</f>
        <v>0</v>
      </c>
    </row>
    <row r="4" spans="1:9" x14ac:dyDescent="0.25">
      <c r="A4" s="5" t="s">
        <v>2</v>
      </c>
      <c r="B4" s="5" t="s">
        <v>3</v>
      </c>
      <c r="C4" s="8">
        <f>INDEX('Mean Zone'!$C$4:$I$55,MATCH($B4,'Mean Zone'!$B$4:$B$55,0),MATCH("Some College (3)",'Mean Zone'!$C$2:$I$2,0))</f>
        <v>46683.653717435198</v>
      </c>
      <c r="D4" s="11">
        <f>C4/$C$3</f>
        <v>0.94429476097662002</v>
      </c>
      <c r="E4" s="8">
        <f>INDEX('Payroll per Employee'!$C$3:$T$54,MATCH($B4,'Payroll per Employee'!$B$3:$B$54,0),MATCH($I$1,'Payroll per Employee'!$C$2:$T$2,0))</f>
        <v>35824.705882352944</v>
      </c>
      <c r="F4" s="11">
        <f>$E$3*D4</f>
        <v>40002.200931253443</v>
      </c>
      <c r="G4" s="14">
        <f>E4-F4</f>
        <v>-4177.4950489004987</v>
      </c>
    </row>
    <row r="5" spans="1:9" x14ac:dyDescent="0.25">
      <c r="A5" s="5" t="s">
        <v>4</v>
      </c>
      <c r="B5" s="5" t="s">
        <v>5</v>
      </c>
      <c r="C5" s="8">
        <f>INDEX('Mean Zone'!$C$4:$I$55,MATCH($B5,'Mean Zone'!$B$4:$B$55,0),MATCH("Some College (3)",'Mean Zone'!$C$2:$I$2,0))</f>
        <v>58564.453243552198</v>
      </c>
      <c r="D5" s="11">
        <f t="shared" ref="D5:D54" si="0">C5/$C$3</f>
        <v>1.1846139274375729</v>
      </c>
      <c r="E5" s="8">
        <f>INDEX('Payroll per Employee'!$C$3:$T$54,MATCH($B5,'Payroll per Employee'!$B$3:$B$54,0),MATCH($I$1,'Payroll per Employee'!$C$2:$T$2,0))</f>
        <v>53446.635475996743</v>
      </c>
      <c r="F5" s="11">
        <f t="shared" ref="F5:F54" si="1">$E$3*D5</f>
        <v>50182.597965819223</v>
      </c>
      <c r="G5" s="14">
        <f t="shared" ref="G5:G54" si="2">E5-F5</f>
        <v>3264.0375101775207</v>
      </c>
    </row>
    <row r="6" spans="1:9" x14ac:dyDescent="0.25">
      <c r="A6" s="5" t="s">
        <v>6</v>
      </c>
      <c r="B6" s="5" t="s">
        <v>7</v>
      </c>
      <c r="C6" s="8">
        <f>INDEX('Mean Zone'!$C$4:$I$55,MATCH($B6,'Mean Zone'!$B$4:$B$55,0),MATCH("Some College (3)",'Mean Zone'!$C$2:$I$2,0))</f>
        <v>49645.896090102899</v>
      </c>
      <c r="D6" s="11">
        <f t="shared" si="0"/>
        <v>1.0042135918844151</v>
      </c>
      <c r="E6" s="8">
        <f>INDEX('Payroll per Employee'!$C$3:$T$54,MATCH($B6,'Payroll per Employee'!$B$3:$B$54,0),MATCH($I$1,'Payroll per Employee'!$C$2:$T$2,0))</f>
        <v>39560.495272399821</v>
      </c>
      <c r="F6" s="11">
        <f t="shared" si="1"/>
        <v>42540.481574747093</v>
      </c>
      <c r="G6" s="14">
        <f t="shared" si="2"/>
        <v>-2979.9863023472717</v>
      </c>
    </row>
    <row r="7" spans="1:9" x14ac:dyDescent="0.25">
      <c r="A7" s="5" t="s">
        <v>8</v>
      </c>
      <c r="B7" s="5" t="s">
        <v>9</v>
      </c>
      <c r="C7" s="8">
        <f>INDEX('Mean Zone'!$C$4:$I$55,MATCH($B7,'Mean Zone'!$B$4:$B$55,0),MATCH("Some College (3)",'Mean Zone'!$C$2:$I$2,0))</f>
        <v>42839.910154723199</v>
      </c>
      <c r="D7" s="11">
        <f t="shared" si="0"/>
        <v>0.86654534293029917</v>
      </c>
      <c r="E7" s="8">
        <f>INDEX('Payroll per Employee'!$C$3:$T$54,MATCH($B7,'Payroll per Employee'!$B$3:$B$54,0),MATCH($I$1,'Payroll per Employee'!$C$2:$T$2,0))</f>
        <v>33072.440556303278</v>
      </c>
      <c r="F7" s="11">
        <f t="shared" si="1"/>
        <v>36708.581214714584</v>
      </c>
      <c r="G7" s="14">
        <f t="shared" si="2"/>
        <v>-3636.1406584113065</v>
      </c>
    </row>
    <row r="8" spans="1:9" x14ac:dyDescent="0.25">
      <c r="A8" s="5" t="s">
        <v>10</v>
      </c>
      <c r="B8" s="5" t="s">
        <v>11</v>
      </c>
      <c r="C8" s="8">
        <f>INDEX('Mean Zone'!$C$4:$I$55,MATCH($B8,'Mean Zone'!$B$4:$B$55,0),MATCH("Some College (3)",'Mean Zone'!$C$2:$I$2,0))</f>
        <v>60373.531611879102</v>
      </c>
      <c r="D8" s="11">
        <f t="shared" si="0"/>
        <v>1.2212071049070823</v>
      </c>
      <c r="E8" s="8">
        <f>INDEX('Payroll per Employee'!$C$3:$T$54,MATCH($B8,'Payroll per Employee'!$B$3:$B$54,0),MATCH($I$1,'Payroll per Employee'!$C$2:$T$2,0))</f>
        <v>52510.58810820154</v>
      </c>
      <c r="F8" s="11">
        <f t="shared" si="1"/>
        <v>51732.75761759407</v>
      </c>
      <c r="G8" s="14">
        <f t="shared" si="2"/>
        <v>777.83049060746998</v>
      </c>
    </row>
    <row r="9" spans="1:9" x14ac:dyDescent="0.25">
      <c r="A9" s="5" t="s">
        <v>12</v>
      </c>
      <c r="B9" s="5" t="s">
        <v>13</v>
      </c>
      <c r="C9" s="8">
        <f>INDEX('Mean Zone'!$C$4:$I$55,MATCH($B9,'Mean Zone'!$B$4:$B$55,0),MATCH("Some College (3)",'Mean Zone'!$C$2:$I$2,0))</f>
        <v>53361.005101802999</v>
      </c>
      <c r="D9" s="11">
        <f t="shared" si="0"/>
        <v>1.0793610513664742</v>
      </c>
      <c r="E9" s="8">
        <f>INDEX('Payroll per Employee'!$C$3:$T$54,MATCH($B9,'Payroll per Employee'!$B$3:$B$54,0),MATCH($I$1,'Payroll per Employee'!$C$2:$T$2,0))</f>
        <v>48774.744160177972</v>
      </c>
      <c r="F9" s="11">
        <f t="shared" si="1"/>
        <v>45723.877160427975</v>
      </c>
      <c r="G9" s="14">
        <f t="shared" si="2"/>
        <v>3050.8669997499965</v>
      </c>
    </row>
    <row r="10" spans="1:9" x14ac:dyDescent="0.25">
      <c r="A10" s="5" t="s">
        <v>14</v>
      </c>
      <c r="B10" s="5" t="s">
        <v>15</v>
      </c>
      <c r="C10" s="8">
        <f>INDEX('Mean Zone'!$C$4:$I$55,MATCH($B10,'Mean Zone'!$B$4:$B$55,0),MATCH("Some College (3)",'Mean Zone'!$C$2:$I$2,0))</f>
        <v>59593.620354343002</v>
      </c>
      <c r="D10" s="11">
        <f t="shared" si="0"/>
        <v>1.2054314306426883</v>
      </c>
      <c r="E10" s="8">
        <f>INDEX('Payroll per Employee'!$C$3:$T$54,MATCH($B10,'Payroll per Employee'!$B$3:$B$54,0),MATCH($I$1,'Payroll per Employee'!$C$2:$T$2,0))</f>
        <v>50995</v>
      </c>
      <c r="F10" s="11">
        <f t="shared" si="1"/>
        <v>51064.46873383745</v>
      </c>
      <c r="G10" s="14">
        <f t="shared" si="2"/>
        <v>-69.46873383744969</v>
      </c>
    </row>
    <row r="11" spans="1:9" x14ac:dyDescent="0.25">
      <c r="A11" s="5" t="s">
        <v>16</v>
      </c>
      <c r="B11" s="5" t="s">
        <v>17</v>
      </c>
      <c r="C11" s="8">
        <f>INDEX('Mean Zone'!$C$4:$I$55,MATCH($B11,'Mean Zone'!$B$4:$B$55,0),MATCH("Some College (3)",'Mean Zone'!$C$2:$I$2,0))</f>
        <v>54672.489312706697</v>
      </c>
      <c r="D11" s="11">
        <f t="shared" si="0"/>
        <v>1.1058891307013912</v>
      </c>
      <c r="E11" s="8">
        <f>INDEX('Payroll per Employee'!$C$3:$T$54,MATCH($B11,'Payroll per Employee'!$B$3:$B$54,0),MATCH($I$1,'Payroll per Employee'!$C$2:$T$2,0))</f>
        <v>37517.842401500937</v>
      </c>
      <c r="F11" s="11">
        <f t="shared" si="1"/>
        <v>46847.659271405777</v>
      </c>
      <c r="G11" s="14">
        <f t="shared" si="2"/>
        <v>-9329.8168699048401</v>
      </c>
    </row>
    <row r="12" spans="1:9" x14ac:dyDescent="0.25">
      <c r="A12" s="5" t="s">
        <v>18</v>
      </c>
      <c r="B12" s="5" t="s">
        <v>19</v>
      </c>
      <c r="C12" s="8">
        <f>INDEX('Mean Zone'!$C$4:$I$55,MATCH($B12,'Mean Zone'!$B$4:$B$55,0),MATCH("Some College (3)",'Mean Zone'!$C$2:$I$2,0))</f>
        <v>63345.233613189797</v>
      </c>
      <c r="D12" s="11">
        <f t="shared" si="0"/>
        <v>1.2813172806873767</v>
      </c>
      <c r="E12" s="8">
        <f>INDEX('Payroll per Employee'!$C$3:$T$54,MATCH($B12,'Payroll per Employee'!$B$3:$B$54,0),MATCH($I$1,'Payroll per Employee'!$C$2:$T$2,0))</f>
        <v>63474.883720930229</v>
      </c>
      <c r="F12" s="11">
        <f t="shared" si="1"/>
        <v>54279.144009793737</v>
      </c>
      <c r="G12" s="14">
        <f t="shared" si="2"/>
        <v>9195.7397111364917</v>
      </c>
    </row>
    <row r="13" spans="1:9" x14ac:dyDescent="0.25">
      <c r="A13" s="5" t="s">
        <v>20</v>
      </c>
      <c r="B13" s="5" t="s">
        <v>21</v>
      </c>
      <c r="C13" s="8">
        <f>INDEX('Mean Zone'!$C$4:$I$55,MATCH($B13,'Mean Zone'!$B$4:$B$55,0),MATCH("Some College (3)",'Mean Zone'!$C$2:$I$2,0))</f>
        <v>47934.573736139297</v>
      </c>
      <c r="D13" s="11">
        <f t="shared" si="0"/>
        <v>0.96959777661487312</v>
      </c>
      <c r="E13" s="8">
        <f>INDEX('Payroll per Employee'!$C$3:$T$54,MATCH($B13,'Payroll per Employee'!$B$3:$B$54,0),MATCH($I$1,'Payroll per Employee'!$C$2:$T$2,0))</f>
        <v>38986.861133338185</v>
      </c>
      <c r="F13" s="11">
        <f t="shared" si="1"/>
        <v>41074.086911729733</v>
      </c>
      <c r="G13" s="14">
        <f t="shared" si="2"/>
        <v>-2087.2257783915484</v>
      </c>
    </row>
    <row r="14" spans="1:9" x14ac:dyDescent="0.25">
      <c r="A14" s="5" t="s">
        <v>22</v>
      </c>
      <c r="B14" s="5" t="s">
        <v>23</v>
      </c>
      <c r="C14" s="8">
        <f>INDEX('Mean Zone'!$C$4:$I$55,MATCH($B14,'Mean Zone'!$B$4:$B$55,0),MATCH("Some College (3)",'Mean Zone'!$C$2:$I$2,0))</f>
        <v>48132.523715711301</v>
      </c>
      <c r="D14" s="11">
        <f t="shared" si="0"/>
        <v>0.97360181472587171</v>
      </c>
      <c r="E14" s="8">
        <f>INDEX('Payroll per Employee'!$C$3:$T$54,MATCH($B14,'Payroll per Employee'!$B$3:$B$54,0),MATCH($I$1,'Payroll per Employee'!$C$2:$T$2,0))</f>
        <v>30832.287719298245</v>
      </c>
      <c r="F14" s="11">
        <f t="shared" si="1"/>
        <v>41243.705915955608</v>
      </c>
      <c r="G14" s="14">
        <f t="shared" si="2"/>
        <v>-10411.418196657363</v>
      </c>
    </row>
    <row r="15" spans="1:9" x14ac:dyDescent="0.25">
      <c r="A15" s="5" t="s">
        <v>24</v>
      </c>
      <c r="B15" s="5" t="s">
        <v>25</v>
      </c>
      <c r="C15" s="8">
        <f>INDEX('Mean Zone'!$C$4:$I$55,MATCH($B15,'Mean Zone'!$B$4:$B$55,0),MATCH("Some College (3)",'Mean Zone'!$C$2:$I$2,0))</f>
        <v>54131.097460776902</v>
      </c>
      <c r="D15" s="11">
        <f t="shared" si="0"/>
        <v>1.0949381136171863</v>
      </c>
      <c r="E15" s="8">
        <f>INDEX('Payroll per Employee'!$C$3:$T$54,MATCH($B15,'Payroll per Employee'!$B$3:$B$54,0),MATCH($I$1,'Payroll per Employee'!$C$2:$T$2,0))</f>
        <v>41162.183462532303</v>
      </c>
      <c r="F15" s="11">
        <f t="shared" si="1"/>
        <v>46383.752444949496</v>
      </c>
      <c r="G15" s="14">
        <f t="shared" si="2"/>
        <v>-5221.5689824171932</v>
      </c>
    </row>
    <row r="16" spans="1:9" x14ac:dyDescent="0.25">
      <c r="A16" s="5" t="s">
        <v>26</v>
      </c>
      <c r="B16" s="5" t="s">
        <v>27</v>
      </c>
      <c r="C16" s="8">
        <f>INDEX('Mean Zone'!$C$4:$I$55,MATCH($B16,'Mean Zone'!$B$4:$B$55,0),MATCH("Some College (3)",'Mean Zone'!$C$2:$I$2,0))</f>
        <v>43949.933549584799</v>
      </c>
      <c r="D16" s="11">
        <f t="shared" si="0"/>
        <v>0.8889983686226266</v>
      </c>
      <c r="E16" s="8">
        <f>INDEX('Payroll per Employee'!$C$3:$T$54,MATCH($B16,'Payroll per Employee'!$B$3:$B$54,0),MATCH($I$1,'Payroll per Employee'!$C$2:$T$2,0))</f>
        <v>40272.874067573495</v>
      </c>
      <c r="F16" s="11">
        <f t="shared" si="1"/>
        <v>37659.735962550061</v>
      </c>
      <c r="G16" s="14">
        <f t="shared" si="2"/>
        <v>2613.138105023434</v>
      </c>
    </row>
    <row r="17" spans="1:7" x14ac:dyDescent="0.25">
      <c r="A17" s="5" t="s">
        <v>28</v>
      </c>
      <c r="B17" s="5" t="s">
        <v>29</v>
      </c>
      <c r="C17" s="8">
        <f>INDEX('Mean Zone'!$C$4:$I$55,MATCH($B17,'Mean Zone'!$B$4:$B$55,0),MATCH("Some College (3)",'Mean Zone'!$C$2:$I$2,0))</f>
        <v>52542.083562543899</v>
      </c>
      <c r="D17" s="11">
        <f t="shared" si="0"/>
        <v>1.0627962956630346</v>
      </c>
      <c r="E17" s="8">
        <f>INDEX('Payroll per Employee'!$C$3:$T$54,MATCH($B17,'Payroll per Employee'!$B$3:$B$54,0),MATCH($I$1,'Payroll per Employee'!$C$2:$T$2,0))</f>
        <v>42088.907666941464</v>
      </c>
      <c r="F17" s="11">
        <f t="shared" si="1"/>
        <v>45022.161220226415</v>
      </c>
      <c r="G17" s="14">
        <f t="shared" si="2"/>
        <v>-2933.2535532849506</v>
      </c>
    </row>
    <row r="18" spans="1:7" x14ac:dyDescent="0.25">
      <c r="A18" s="5" t="s">
        <v>30</v>
      </c>
      <c r="B18" s="5" t="s">
        <v>31</v>
      </c>
      <c r="C18" s="8">
        <f>INDEX('Mean Zone'!$C$4:$I$55,MATCH($B18,'Mean Zone'!$B$4:$B$55,0),MATCH("Some College (3)",'Mean Zone'!$C$2:$I$2,0))</f>
        <v>47226.751395553998</v>
      </c>
      <c r="D18" s="11">
        <f t="shared" si="0"/>
        <v>0.9552802827022816</v>
      </c>
      <c r="E18" s="8">
        <f>INDEX('Payroll per Employee'!$C$3:$T$54,MATCH($B18,'Payroll per Employee'!$B$3:$B$54,0),MATCH($I$1,'Payroll per Employee'!$C$2:$T$2,0))</f>
        <v>34175.716395864103</v>
      </c>
      <c r="F18" s="11">
        <f t="shared" si="1"/>
        <v>40467.569442829299</v>
      </c>
      <c r="G18" s="14">
        <f t="shared" si="2"/>
        <v>-6291.853046965196</v>
      </c>
    </row>
    <row r="19" spans="1:7" x14ac:dyDescent="0.25">
      <c r="A19" s="5" t="s">
        <v>32</v>
      </c>
      <c r="B19" s="5" t="s">
        <v>33</v>
      </c>
      <c r="C19" s="8">
        <f>INDEX('Mean Zone'!$C$4:$I$55,MATCH($B19,'Mean Zone'!$B$4:$B$55,0),MATCH("Some College (3)",'Mean Zone'!$C$2:$I$2,0))</f>
        <v>45147.310632663401</v>
      </c>
      <c r="D19" s="11">
        <f t="shared" si="0"/>
        <v>0.91321834320534256</v>
      </c>
      <c r="E19" s="8">
        <f>INDEX('Payroll per Employee'!$C$3:$T$54,MATCH($B19,'Payroll per Employee'!$B$3:$B$54,0),MATCH($I$1,'Payroll per Employee'!$C$2:$T$2,0))</f>
        <v>50080.155124653742</v>
      </c>
      <c r="F19" s="11">
        <f t="shared" si="1"/>
        <v>38685.742173582767</v>
      </c>
      <c r="G19" s="14">
        <f t="shared" si="2"/>
        <v>11394.412951070975</v>
      </c>
    </row>
    <row r="20" spans="1:7" x14ac:dyDescent="0.25">
      <c r="A20" s="5" t="s">
        <v>34</v>
      </c>
      <c r="B20" s="5" t="s">
        <v>35</v>
      </c>
      <c r="C20" s="8">
        <f>INDEX('Mean Zone'!$C$4:$I$55,MATCH($B20,'Mean Zone'!$B$4:$B$55,0),MATCH("Some College (3)",'Mean Zone'!$C$2:$I$2,0))</f>
        <v>46511.530185424599</v>
      </c>
      <c r="D20" s="11">
        <f t="shared" si="0"/>
        <v>0.94081312797286698</v>
      </c>
      <c r="E20" s="8">
        <f>INDEX('Payroll per Employee'!$C$3:$T$54,MATCH($B20,'Payroll per Employee'!$B$3:$B$54,0),MATCH($I$1,'Payroll per Employee'!$C$2:$T$2,0))</f>
        <v>37494.275477707008</v>
      </c>
      <c r="F20" s="11">
        <f t="shared" si="1"/>
        <v>39854.712044583175</v>
      </c>
      <c r="G20" s="14">
        <f t="shared" si="2"/>
        <v>-2360.4365668761675</v>
      </c>
    </row>
    <row r="21" spans="1:7" x14ac:dyDescent="0.25">
      <c r="A21" s="5" t="s">
        <v>36</v>
      </c>
      <c r="B21" s="5" t="s">
        <v>37</v>
      </c>
      <c r="C21" s="8">
        <f>INDEX('Mean Zone'!$C$4:$I$55,MATCH($B21,'Mean Zone'!$B$4:$B$55,0),MATCH("Some College (3)",'Mean Zone'!$C$2:$I$2,0))</f>
        <v>44225.401416750203</v>
      </c>
      <c r="D21" s="11">
        <f t="shared" si="0"/>
        <v>0.89457040172346647</v>
      </c>
      <c r="E21" s="8">
        <f>INDEX('Payroll per Employee'!$C$3:$T$54,MATCH($B21,'Payroll per Employee'!$B$3:$B$54,0),MATCH($I$1,'Payroll per Employee'!$C$2:$T$2,0))</f>
        <v>34546.733834586463</v>
      </c>
      <c r="F21" s="11">
        <f t="shared" si="1"/>
        <v>37895.778347731641</v>
      </c>
      <c r="G21" s="14">
        <f t="shared" si="2"/>
        <v>-3349.0445131451779</v>
      </c>
    </row>
    <row r="22" spans="1:7" x14ac:dyDescent="0.25">
      <c r="A22" s="5" t="s">
        <v>38</v>
      </c>
      <c r="B22" s="5" t="s">
        <v>39</v>
      </c>
      <c r="C22" s="8">
        <f>INDEX('Mean Zone'!$C$4:$I$55,MATCH($B22,'Mean Zone'!$B$4:$B$55,0),MATCH("Some College (3)",'Mean Zone'!$C$2:$I$2,0))</f>
        <v>45675.031780169898</v>
      </c>
      <c r="D22" s="11">
        <f t="shared" si="0"/>
        <v>0.92389283577747905</v>
      </c>
      <c r="E22" s="8">
        <f>INDEX('Payroll per Employee'!$C$3:$T$54,MATCH($B22,'Payroll per Employee'!$B$3:$B$54,0),MATCH($I$1,'Payroll per Employee'!$C$2:$T$2,0))</f>
        <v>39489.567683881061</v>
      </c>
      <c r="F22" s="11">
        <f t="shared" si="1"/>
        <v>39137.934872680402</v>
      </c>
      <c r="G22" s="14">
        <f t="shared" si="2"/>
        <v>351.63281120065949</v>
      </c>
    </row>
    <row r="23" spans="1:7" x14ac:dyDescent="0.25">
      <c r="A23" s="5" t="s">
        <v>40</v>
      </c>
      <c r="B23" s="5" t="s">
        <v>41</v>
      </c>
      <c r="C23" s="8">
        <f>INDEX('Mean Zone'!$C$4:$I$55,MATCH($B23,'Mean Zone'!$B$4:$B$55,0),MATCH("Some College (3)",'Mean Zone'!$C$2:$I$2,0))</f>
        <v>45987.470848118202</v>
      </c>
      <c r="D23" s="11">
        <f t="shared" si="0"/>
        <v>0.93021270475718176</v>
      </c>
      <c r="E23" s="8">
        <f>INDEX('Payroll per Employee'!$C$3:$T$54,MATCH($B23,'Payroll per Employee'!$B$3:$B$54,0),MATCH($I$1,'Payroll per Employee'!$C$2:$T$2,0))</f>
        <v>42134.265536723164</v>
      </c>
      <c r="F23" s="11">
        <f t="shared" si="1"/>
        <v>39405.657070486304</v>
      </c>
      <c r="G23" s="14">
        <f t="shared" si="2"/>
        <v>2728.6084662368594</v>
      </c>
    </row>
    <row r="24" spans="1:7" x14ac:dyDescent="0.25">
      <c r="A24" s="5" t="s">
        <v>42</v>
      </c>
      <c r="B24" s="5" t="s">
        <v>43</v>
      </c>
      <c r="C24" s="8">
        <f>INDEX('Mean Zone'!$C$4:$I$55,MATCH($B24,'Mean Zone'!$B$4:$B$55,0),MATCH("Some College (3)",'Mean Zone'!$C$2:$I$2,0))</f>
        <v>55909.371073892202</v>
      </c>
      <c r="D24" s="11">
        <f t="shared" si="0"/>
        <v>1.130908187138244</v>
      </c>
      <c r="E24" s="8">
        <f>INDEX('Payroll per Employee'!$C$3:$T$54,MATCH($B24,'Payroll per Employee'!$B$3:$B$54,0),MATCH($I$1,'Payroll per Employee'!$C$2:$T$2,0))</f>
        <v>48893.282232704405</v>
      </c>
      <c r="F24" s="11">
        <f t="shared" si="1"/>
        <v>47907.516176322075</v>
      </c>
      <c r="G24" s="14">
        <f t="shared" si="2"/>
        <v>985.76605638233013</v>
      </c>
    </row>
    <row r="25" spans="1:7" x14ac:dyDescent="0.25">
      <c r="A25" s="5" t="s">
        <v>44</v>
      </c>
      <c r="B25" s="5" t="s">
        <v>45</v>
      </c>
      <c r="C25" s="8">
        <f>INDEX('Mean Zone'!$C$4:$I$55,MATCH($B25,'Mean Zone'!$B$4:$B$55,0),MATCH("Some College (3)",'Mean Zone'!$C$2:$I$2,0))</f>
        <v>59061.547743619398</v>
      </c>
      <c r="D25" s="11">
        <f t="shared" si="0"/>
        <v>1.1946689187406303</v>
      </c>
      <c r="E25" s="8">
        <f>INDEX('Payroll per Employee'!$C$3:$T$54,MATCH($B25,'Payroll per Employee'!$B$3:$B$54,0),MATCH($I$1,'Payroll per Employee'!$C$2:$T$2,0))</f>
        <v>54171.436277815243</v>
      </c>
      <c r="F25" s="11">
        <f t="shared" si="1"/>
        <v>50608.547361165773</v>
      </c>
      <c r="G25" s="14">
        <f t="shared" si="2"/>
        <v>3562.88891664947</v>
      </c>
    </row>
    <row r="26" spans="1:7" x14ac:dyDescent="0.25">
      <c r="A26" s="5" t="s">
        <v>46</v>
      </c>
      <c r="B26" s="5" t="s">
        <v>47</v>
      </c>
      <c r="C26" s="8">
        <f>INDEX('Mean Zone'!$C$4:$I$55,MATCH($B26,'Mean Zone'!$B$4:$B$55,0),MATCH("Some College (3)",'Mean Zone'!$C$2:$I$2,0))</f>
        <v>49239.767014465899</v>
      </c>
      <c r="D26" s="11">
        <f t="shared" si="0"/>
        <v>0.99599860595538825</v>
      </c>
      <c r="E26" s="8">
        <f>INDEX('Payroll per Employee'!$C$3:$T$54,MATCH($B26,'Payroll per Employee'!$B$3:$B$54,0),MATCH($I$1,'Payroll per Employee'!$C$2:$T$2,0))</f>
        <v>44419.199239956572</v>
      </c>
      <c r="F26" s="11">
        <f t="shared" si="1"/>
        <v>42192.47846029533</v>
      </c>
      <c r="G26" s="14">
        <f t="shared" si="2"/>
        <v>2226.720779661242</v>
      </c>
    </row>
    <row r="27" spans="1:7" x14ac:dyDescent="0.25">
      <c r="A27" s="5" t="s">
        <v>48</v>
      </c>
      <c r="B27" s="5" t="s">
        <v>49</v>
      </c>
      <c r="C27" s="8">
        <f>INDEX('Mean Zone'!$C$4:$I$55,MATCH($B27,'Mean Zone'!$B$4:$B$55,0),MATCH("Some College (3)",'Mean Zone'!$C$2:$I$2,0))</f>
        <v>51778.116651032899</v>
      </c>
      <c r="D27" s="11">
        <f t="shared" si="0"/>
        <v>1.0473431360524814</v>
      </c>
      <c r="E27" s="8">
        <f>INDEX('Payroll per Employee'!$C$3:$T$54,MATCH($B27,'Payroll per Employee'!$B$3:$B$54,0),MATCH($I$1,'Payroll per Employee'!$C$2:$T$2,0))</f>
        <v>45369.967180005049</v>
      </c>
      <c r="F27" s="11">
        <f t="shared" si="1"/>
        <v>44367.534697545343</v>
      </c>
      <c r="G27" s="14">
        <f t="shared" si="2"/>
        <v>1002.4324824597061</v>
      </c>
    </row>
    <row r="28" spans="1:7" x14ac:dyDescent="0.25">
      <c r="A28" s="5" t="s">
        <v>50</v>
      </c>
      <c r="B28" s="5" t="s">
        <v>51</v>
      </c>
      <c r="C28" s="8">
        <f>INDEX('Mean Zone'!$C$4:$I$55,MATCH($B28,'Mean Zone'!$B$4:$B$55,0),MATCH("Some College (3)",'Mean Zone'!$C$2:$I$2,0))</f>
        <v>43218.396342139</v>
      </c>
      <c r="D28" s="11">
        <f t="shared" si="0"/>
        <v>0.87420118165367811</v>
      </c>
      <c r="E28" s="8">
        <f>INDEX('Payroll per Employee'!$C$3:$T$54,MATCH($B28,'Payroll per Employee'!$B$3:$B$54,0),MATCH($I$1,'Payroll per Employee'!$C$2:$T$2,0))</f>
        <v>30441.06427503737</v>
      </c>
      <c r="F28" s="11">
        <f t="shared" si="1"/>
        <v>37032.897743372581</v>
      </c>
      <c r="G28" s="14">
        <f t="shared" si="2"/>
        <v>-6591.8334683352114</v>
      </c>
    </row>
    <row r="29" spans="1:7" x14ac:dyDescent="0.25">
      <c r="A29" s="5" t="s">
        <v>52</v>
      </c>
      <c r="B29" s="5" t="s">
        <v>53</v>
      </c>
      <c r="C29" s="8">
        <f>INDEX('Mean Zone'!$C$4:$I$55,MATCH($B29,'Mean Zone'!$B$4:$B$55,0),MATCH("Some College (3)",'Mean Zone'!$C$2:$I$2,0))</f>
        <v>45952.459724251501</v>
      </c>
      <c r="D29" s="11">
        <f t="shared" si="0"/>
        <v>0.92950451638265263</v>
      </c>
      <c r="E29" s="8">
        <f>INDEX('Payroll per Employee'!$C$3:$T$54,MATCH($B29,'Payroll per Employee'!$B$3:$B$54,0),MATCH($I$1,'Payroll per Employee'!$C$2:$T$2,0))</f>
        <v>30504.257460097153</v>
      </c>
      <c r="F29" s="11">
        <f t="shared" si="1"/>
        <v>39375.65680486396</v>
      </c>
      <c r="G29" s="14">
        <f t="shared" si="2"/>
        <v>-8871.3993447668072</v>
      </c>
    </row>
    <row r="30" spans="1:7" x14ac:dyDescent="0.25">
      <c r="A30" s="5" t="s">
        <v>54</v>
      </c>
      <c r="B30" s="5" t="s">
        <v>55</v>
      </c>
      <c r="C30" s="8">
        <f>INDEX('Mean Zone'!$C$4:$I$55,MATCH($B30,'Mean Zone'!$B$4:$B$55,0),MATCH("Some College (3)",'Mean Zone'!$C$2:$I$2,0))</f>
        <v>45200.160335984197</v>
      </c>
      <c r="D30" s="11">
        <f t="shared" si="0"/>
        <v>0.9142873618872791</v>
      </c>
      <c r="E30" s="8">
        <f>INDEX('Payroll per Employee'!$C$3:$T$54,MATCH($B30,'Payroll per Employee'!$B$3:$B$54,0),MATCH($I$1,'Payroll per Employee'!$C$2:$T$2,0))</f>
        <v>38081.118047673095</v>
      </c>
      <c r="F30" s="11">
        <f t="shared" si="1"/>
        <v>38731.027927439813</v>
      </c>
      <c r="G30" s="14">
        <f t="shared" si="2"/>
        <v>-649.90987976671749</v>
      </c>
    </row>
    <row r="31" spans="1:7" x14ac:dyDescent="0.25">
      <c r="A31" s="5" t="s">
        <v>56</v>
      </c>
      <c r="B31" s="5" t="s">
        <v>57</v>
      </c>
      <c r="C31" s="8">
        <f>INDEX('Mean Zone'!$C$4:$I$55,MATCH($B31,'Mean Zone'!$B$4:$B$55,0),MATCH("Some College (3)",'Mean Zone'!$C$2:$I$2,0))</f>
        <v>46807.015453786596</v>
      </c>
      <c r="D31" s="11">
        <f t="shared" si="0"/>
        <v>0.94679006355183593</v>
      </c>
      <c r="E31" s="8">
        <f>INDEX('Payroll per Employee'!$C$3:$T$54,MATCH($B31,'Payroll per Employee'!$B$3:$B$54,0),MATCH($I$1,'Payroll per Employee'!$C$2:$T$2,0))</f>
        <v>33914.139518413598</v>
      </c>
      <c r="F31" s="11">
        <f t="shared" si="1"/>
        <v>40107.906902654606</v>
      </c>
      <c r="G31" s="14">
        <f t="shared" si="2"/>
        <v>-6193.7673842410077</v>
      </c>
    </row>
    <row r="32" spans="1:7" x14ac:dyDescent="0.25">
      <c r="A32" s="5" t="s">
        <v>58</v>
      </c>
      <c r="B32" s="5" t="s">
        <v>59</v>
      </c>
      <c r="C32" s="8">
        <f>INDEX('Mean Zone'!$C$4:$I$55,MATCH($B32,'Mean Zone'!$B$4:$B$55,0),MATCH("Some College (3)",'Mean Zone'!$C$2:$I$2,0))</f>
        <v>54083.815676540798</v>
      </c>
      <c r="D32" s="11">
        <f t="shared" si="0"/>
        <v>1.0939817201563398</v>
      </c>
      <c r="E32" s="8">
        <f>INDEX('Payroll per Employee'!$C$3:$T$54,MATCH($B32,'Payroll per Employee'!$B$3:$B$54,0),MATCH($I$1,'Payroll per Employee'!$C$2:$T$2,0))</f>
        <v>49962.109181141437</v>
      </c>
      <c r="F32" s="11">
        <f t="shared" si="1"/>
        <v>46343.237719070312</v>
      </c>
      <c r="G32" s="14">
        <f t="shared" si="2"/>
        <v>3618.8714620711253</v>
      </c>
    </row>
    <row r="33" spans="1:7" x14ac:dyDescent="0.25">
      <c r="A33" s="5" t="s">
        <v>60</v>
      </c>
      <c r="B33" s="5" t="s">
        <v>61</v>
      </c>
      <c r="C33" s="8">
        <f>INDEX('Mean Zone'!$C$4:$I$55,MATCH($B33,'Mean Zone'!$B$4:$B$55,0),MATCH("Some College (3)",'Mean Zone'!$C$2:$I$2,0))</f>
        <v>51333.409560147396</v>
      </c>
      <c r="D33" s="11">
        <f t="shared" si="0"/>
        <v>1.0383478123652203</v>
      </c>
      <c r="E33" s="8">
        <f>INDEX('Payroll per Employee'!$C$3:$T$54,MATCH($B33,'Payroll per Employee'!$B$3:$B$54,0),MATCH($I$1,'Payroll per Employee'!$C$2:$T$2,0))</f>
        <v>42881.65048543689</v>
      </c>
      <c r="F33" s="11">
        <f t="shared" si="1"/>
        <v>43986.47492632801</v>
      </c>
      <c r="G33" s="14">
        <f t="shared" si="2"/>
        <v>-1104.8244408911196</v>
      </c>
    </row>
    <row r="34" spans="1:7" x14ac:dyDescent="0.25">
      <c r="A34" s="5" t="s">
        <v>62</v>
      </c>
      <c r="B34" s="5" t="s">
        <v>63</v>
      </c>
      <c r="C34" s="8">
        <f>INDEX('Mean Zone'!$C$4:$I$55,MATCH($B34,'Mean Zone'!$B$4:$B$55,0),MATCH("Some College (3)",'Mean Zone'!$C$2:$I$2,0))</f>
        <v>60852.444688527998</v>
      </c>
      <c r="D34" s="11">
        <f t="shared" si="0"/>
        <v>1.2308943310179608</v>
      </c>
      <c r="E34" s="8">
        <f>INDEX('Payroll per Employee'!$C$3:$T$54,MATCH($B34,'Payroll per Employee'!$B$3:$B$54,0),MATCH($I$1,'Payroll per Employee'!$C$2:$T$2,0))</f>
        <v>59112.91851851852</v>
      </c>
      <c r="F34" s="11">
        <f t="shared" si="1"/>
        <v>52143.127749218089</v>
      </c>
      <c r="G34" s="14">
        <f t="shared" si="2"/>
        <v>6969.7907693004308</v>
      </c>
    </row>
    <row r="35" spans="1:7" x14ac:dyDescent="0.25">
      <c r="A35" s="5" t="s">
        <v>64</v>
      </c>
      <c r="B35" s="5" t="s">
        <v>65</v>
      </c>
      <c r="C35" s="8">
        <f>INDEX('Mean Zone'!$C$4:$I$55,MATCH($B35,'Mean Zone'!$B$4:$B$55,0),MATCH("Some College (3)",'Mean Zone'!$C$2:$I$2,0))</f>
        <v>47150.666043009202</v>
      </c>
      <c r="D35" s="11">
        <f t="shared" si="0"/>
        <v>0.95374126435059092</v>
      </c>
      <c r="E35" s="8">
        <f>INDEX('Payroll per Employee'!$C$3:$T$54,MATCH($B35,'Payroll per Employee'!$B$3:$B$54,0),MATCH($I$1,'Payroll per Employee'!$C$2:$T$2,0))</f>
        <v>37405.50977653631</v>
      </c>
      <c r="F35" s="11">
        <f t="shared" si="1"/>
        <v>40402.373569797506</v>
      </c>
      <c r="G35" s="14">
        <f t="shared" si="2"/>
        <v>-2996.8637932611964</v>
      </c>
    </row>
    <row r="36" spans="1:7" x14ac:dyDescent="0.25">
      <c r="A36" s="5" t="s">
        <v>66</v>
      </c>
      <c r="B36" s="5" t="s">
        <v>67</v>
      </c>
      <c r="C36" s="8">
        <f>INDEX('Mean Zone'!$C$4:$I$55,MATCH($B36,'Mean Zone'!$B$4:$B$55,0),MATCH("Some College (3)",'Mean Zone'!$C$2:$I$2,0))</f>
        <v>59770.181448973402</v>
      </c>
      <c r="D36" s="11">
        <f t="shared" si="0"/>
        <v>1.2090028245541617</v>
      </c>
      <c r="E36" s="8">
        <f>INDEX('Payroll per Employee'!$C$3:$T$54,MATCH($B36,'Payroll per Employee'!$B$3:$B$54,0),MATCH($I$1,'Payroll per Employee'!$C$2:$T$2,0))</f>
        <v>52105.879488740109</v>
      </c>
      <c r="F36" s="11">
        <f t="shared" si="1"/>
        <v>51215.760070775148</v>
      </c>
      <c r="G36" s="14">
        <f t="shared" si="2"/>
        <v>890.11941796496103</v>
      </c>
    </row>
    <row r="37" spans="1:7" x14ac:dyDescent="0.25">
      <c r="A37" s="5" t="s">
        <v>68</v>
      </c>
      <c r="B37" s="5" t="s">
        <v>69</v>
      </c>
      <c r="C37" s="8">
        <f>INDEX('Mean Zone'!$C$4:$I$55,MATCH($B37,'Mean Zone'!$B$4:$B$55,0),MATCH("Some College (3)",'Mean Zone'!$C$2:$I$2,0))</f>
        <v>48327.978767532499</v>
      </c>
      <c r="D37" s="11">
        <f t="shared" si="0"/>
        <v>0.97755538662404218</v>
      </c>
      <c r="E37" s="8">
        <f>INDEX('Payroll per Employee'!$C$3:$T$54,MATCH($B37,'Payroll per Employee'!$B$3:$B$54,0),MATCH($I$1,'Payroll per Employee'!$C$2:$T$2,0))</f>
        <v>36608.66480446927</v>
      </c>
      <c r="F37" s="11">
        <f t="shared" si="1"/>
        <v>41411.187071207605</v>
      </c>
      <c r="G37" s="14">
        <f t="shared" si="2"/>
        <v>-4802.522266738335</v>
      </c>
    </row>
    <row r="38" spans="1:7" x14ac:dyDescent="0.25">
      <c r="A38" s="5" t="s">
        <v>70</v>
      </c>
      <c r="B38" s="5" t="s">
        <v>71</v>
      </c>
      <c r="C38" s="8">
        <f>INDEX('Mean Zone'!$C$4:$I$55,MATCH($B38,'Mean Zone'!$B$4:$B$55,0),MATCH("Some College (3)",'Mean Zone'!$C$2:$I$2,0))</f>
        <v>46216.525912547702</v>
      </c>
      <c r="D38" s="11">
        <f t="shared" si="0"/>
        <v>0.93484592174197745</v>
      </c>
      <c r="E38" s="8">
        <f>INDEX('Payroll per Employee'!$C$3:$T$54,MATCH($B38,'Payroll per Employee'!$B$3:$B$54,0),MATCH($I$1,'Payroll per Employee'!$C$2:$T$2,0))</f>
        <v>39799.558080808078</v>
      </c>
      <c r="F38" s="11">
        <f t="shared" si="1"/>
        <v>39601.929341013587</v>
      </c>
      <c r="G38" s="14">
        <f t="shared" si="2"/>
        <v>197.62873979449068</v>
      </c>
    </row>
    <row r="39" spans="1:7" x14ac:dyDescent="0.25">
      <c r="A39" s="5" t="s">
        <v>72</v>
      </c>
      <c r="B39" s="5" t="s">
        <v>73</v>
      </c>
      <c r="C39" s="8">
        <f>INDEX('Mean Zone'!$C$4:$I$55,MATCH($B39,'Mean Zone'!$B$4:$B$55,0),MATCH("Some College (3)",'Mean Zone'!$C$2:$I$2,0))</f>
        <v>48137.213854804999</v>
      </c>
      <c r="D39" s="11">
        <f t="shared" si="0"/>
        <v>0.9736966846304691</v>
      </c>
      <c r="E39" s="8">
        <f>INDEX('Payroll per Employee'!$C$3:$T$54,MATCH($B39,'Payroll per Employee'!$B$3:$B$54,0),MATCH($I$1,'Payroll per Employee'!$C$2:$T$2,0))</f>
        <v>40351.472246957557</v>
      </c>
      <c r="F39" s="11">
        <f t="shared" si="1"/>
        <v>41247.724793474437</v>
      </c>
      <c r="G39" s="14">
        <f t="shared" si="2"/>
        <v>-896.2525465168801</v>
      </c>
    </row>
    <row r="40" spans="1:7" x14ac:dyDescent="0.25">
      <c r="A40" s="5" t="s">
        <v>74</v>
      </c>
      <c r="B40" s="5" t="s">
        <v>75</v>
      </c>
      <c r="C40" s="8">
        <f>INDEX('Mean Zone'!$C$4:$I$55,MATCH($B40,'Mean Zone'!$B$4:$B$55,0),MATCH("Some College (3)",'Mean Zone'!$C$2:$I$2,0))</f>
        <v>43702.368713921001</v>
      </c>
      <c r="D40" s="11">
        <f t="shared" si="0"/>
        <v>0.88399074478207762</v>
      </c>
      <c r="E40" s="8">
        <f>INDEX('Payroll per Employee'!$C$3:$T$54,MATCH($B40,'Payroll per Employee'!$B$3:$B$54,0),MATCH($I$1,'Payroll per Employee'!$C$2:$T$2,0))</f>
        <v>33309.843153878763</v>
      </c>
      <c r="F40" s="11">
        <f t="shared" si="1"/>
        <v>37447.6030742445</v>
      </c>
      <c r="G40" s="14">
        <f t="shared" si="2"/>
        <v>-4137.7599203657373</v>
      </c>
    </row>
    <row r="41" spans="1:7" x14ac:dyDescent="0.25">
      <c r="A41" s="5" t="s">
        <v>76</v>
      </c>
      <c r="B41" s="5" t="s">
        <v>77</v>
      </c>
      <c r="C41" s="8">
        <f>INDEX('Mean Zone'!$C$4:$I$55,MATCH($B41,'Mean Zone'!$B$4:$B$55,0),MATCH("Some College (3)",'Mean Zone'!$C$2:$I$2,0))</f>
        <v>52492.596847532397</v>
      </c>
      <c r="D41" s="11">
        <f t="shared" si="0"/>
        <v>1.0617953019103574</v>
      </c>
      <c r="E41" s="8">
        <f>INDEX('Payroll per Employee'!$C$3:$T$54,MATCH($B41,'Payroll per Employee'!$B$3:$B$54,0),MATCH($I$1,'Payroll per Employee'!$C$2:$T$2,0))</f>
        <v>41929.481717011127</v>
      </c>
      <c r="F41" s="11">
        <f t="shared" si="1"/>
        <v>44979.757137433342</v>
      </c>
      <c r="G41" s="14">
        <f t="shared" si="2"/>
        <v>-3050.2754204222147</v>
      </c>
    </row>
    <row r="42" spans="1:7" x14ac:dyDescent="0.25">
      <c r="A42" s="5" t="s">
        <v>78</v>
      </c>
      <c r="B42" s="5" t="s">
        <v>79</v>
      </c>
      <c r="C42" s="8">
        <f>INDEX('Mean Zone'!$C$4:$I$55,MATCH($B42,'Mean Zone'!$B$4:$B$55,0),MATCH("Some College (3)",'Mean Zone'!$C$2:$I$2,0))</f>
        <v>51348.801209901801</v>
      </c>
      <c r="D42" s="11">
        <f t="shared" si="0"/>
        <v>1.0386591473415665</v>
      </c>
      <c r="E42" s="8">
        <f>INDEX('Payroll per Employee'!$C$3:$T$54,MATCH($B42,'Payroll per Employee'!$B$3:$B$54,0),MATCH($I$1,'Payroll per Employee'!$C$2:$T$2,0))</f>
        <v>49184.490027566077</v>
      </c>
      <c r="F42" s="11">
        <f t="shared" si="1"/>
        <v>43999.66369406812</v>
      </c>
      <c r="G42" s="14">
        <f t="shared" si="2"/>
        <v>5184.8263334979565</v>
      </c>
    </row>
    <row r="43" spans="1:7" x14ac:dyDescent="0.25">
      <c r="A43" s="5" t="s">
        <v>80</v>
      </c>
      <c r="B43" s="5" t="s">
        <v>81</v>
      </c>
      <c r="C43" s="8">
        <f>INDEX('Mean Zone'!$C$4:$I$55,MATCH($B43,'Mean Zone'!$B$4:$B$55,0),MATCH("Some College (3)",'Mean Zone'!$C$2:$I$2,0))</f>
        <v>56403.118942182002</v>
      </c>
      <c r="D43" s="11">
        <f t="shared" si="0"/>
        <v>1.1408954843641959</v>
      </c>
      <c r="E43" s="8">
        <f>INDEX('Payroll per Employee'!$C$3:$T$54,MATCH($B43,'Payroll per Employee'!$B$3:$B$54,0),MATCH($I$1,'Payroll per Employee'!$C$2:$T$2,0))</f>
        <v>55890.023752969122</v>
      </c>
      <c r="F43" s="11">
        <f t="shared" si="1"/>
        <v>48330.597916158782</v>
      </c>
      <c r="G43" s="14">
        <f t="shared" si="2"/>
        <v>7559.4258368103401</v>
      </c>
    </row>
    <row r="44" spans="1:7" x14ac:dyDescent="0.25">
      <c r="A44" s="5" t="s">
        <v>82</v>
      </c>
      <c r="B44" s="5" t="s">
        <v>83</v>
      </c>
      <c r="C44" s="8">
        <f>INDEX('Mean Zone'!$C$4:$I$55,MATCH($B44,'Mean Zone'!$B$4:$B$55,0),MATCH("Some College (3)",'Mean Zone'!$C$2:$I$2,0))</f>
        <v>45384.6077961595</v>
      </c>
      <c r="D44" s="11">
        <f t="shared" si="0"/>
        <v>0.91801827745299747</v>
      </c>
      <c r="E44" s="8">
        <f>INDEX('Payroll per Employee'!$C$3:$T$54,MATCH($B44,'Payroll per Employee'!$B$3:$B$54,0),MATCH($I$1,'Payroll per Employee'!$C$2:$T$2,0))</f>
        <v>30992.696886446887</v>
      </c>
      <c r="F44" s="11">
        <f t="shared" si="1"/>
        <v>38889.076918374652</v>
      </c>
      <c r="G44" s="14">
        <f t="shared" si="2"/>
        <v>-7896.3800319277652</v>
      </c>
    </row>
    <row r="45" spans="1:7" x14ac:dyDescent="0.25">
      <c r="A45" s="5" t="s">
        <v>84</v>
      </c>
      <c r="B45" s="5" t="s">
        <v>85</v>
      </c>
      <c r="C45" s="8">
        <f>INDEX('Mean Zone'!$C$4:$I$55,MATCH($B45,'Mean Zone'!$B$4:$B$55,0),MATCH("Some College (3)",'Mean Zone'!$C$2:$I$2,0))</f>
        <v>44195.458806384398</v>
      </c>
      <c r="D45" s="11">
        <f t="shared" si="0"/>
        <v>0.89396473683122102</v>
      </c>
      <c r="E45" s="8">
        <f>INDEX('Payroll per Employee'!$C$3:$T$54,MATCH($B45,'Payroll per Employee'!$B$3:$B$54,0),MATCH($I$1,'Payroll per Employee'!$C$2:$T$2,0))</f>
        <v>35541.243325705567</v>
      </c>
      <c r="F45" s="11">
        <f t="shared" si="1"/>
        <v>37870.12118037475</v>
      </c>
      <c r="G45" s="14">
        <f t="shared" si="2"/>
        <v>-2328.8778546691829</v>
      </c>
    </row>
    <row r="46" spans="1:7" x14ac:dyDescent="0.25">
      <c r="A46" s="5" t="s">
        <v>86</v>
      </c>
      <c r="B46" s="5" t="s">
        <v>87</v>
      </c>
      <c r="C46" s="8">
        <f>INDEX('Mean Zone'!$C$4:$I$55,MATCH($B46,'Mean Zone'!$B$4:$B$55,0),MATCH("Some College (3)",'Mean Zone'!$C$2:$I$2,0))</f>
        <v>44905.0375067559</v>
      </c>
      <c r="D46" s="11">
        <f t="shared" si="0"/>
        <v>0.90831775755485733</v>
      </c>
      <c r="E46" s="8">
        <f>INDEX('Payroll per Employee'!$C$3:$T$54,MATCH($B46,'Payroll per Employee'!$B$3:$B$54,0),MATCH($I$1,'Payroll per Employee'!$C$2:$T$2,0))</f>
        <v>37006.959345681986</v>
      </c>
      <c r="F46" s="11">
        <f t="shared" si="1"/>
        <v>38478.143635527987</v>
      </c>
      <c r="G46" s="14">
        <f t="shared" si="2"/>
        <v>-1471.1842898460018</v>
      </c>
    </row>
    <row r="47" spans="1:7" x14ac:dyDescent="0.25">
      <c r="A47" s="5" t="s">
        <v>88</v>
      </c>
      <c r="B47" s="5" t="s">
        <v>89</v>
      </c>
      <c r="C47" s="8">
        <f>INDEX('Mean Zone'!$C$4:$I$55,MATCH($B47,'Mean Zone'!$B$4:$B$55,0),MATCH("Some College (3)",'Mean Zone'!$C$2:$I$2,0))</f>
        <v>49958.668728666897</v>
      </c>
      <c r="D47" s="11">
        <f t="shared" si="0"/>
        <v>1.0105402081720025</v>
      </c>
      <c r="E47" s="8">
        <f>INDEX('Payroll per Employee'!$C$3:$T$54,MATCH($B47,'Payroll per Employee'!$B$3:$B$54,0),MATCH($I$1,'Payroll per Employee'!$C$2:$T$2,0))</f>
        <v>41700.211754839613</v>
      </c>
      <c r="F47" s="11">
        <f t="shared" si="1"/>
        <v>42808.489601911489</v>
      </c>
      <c r="G47" s="14">
        <f t="shared" si="2"/>
        <v>-1108.2778470718767</v>
      </c>
    </row>
    <row r="48" spans="1:7" x14ac:dyDescent="0.25">
      <c r="A48" s="5" t="s">
        <v>92</v>
      </c>
      <c r="B48" s="5" t="s">
        <v>93</v>
      </c>
      <c r="C48" s="8">
        <f>INDEX('Mean Zone'!$C$4:$I$55,MATCH($B48,'Mean Zone'!$B$4:$B$55,0),MATCH("Some College (3)",'Mean Zone'!$C$2:$I$2,0))</f>
        <v>47034.127047554102</v>
      </c>
      <c r="D48" s="11">
        <f t="shared" si="0"/>
        <v>0.95138396893571575</v>
      </c>
      <c r="E48" s="8">
        <f>INDEX('Payroll per Employee'!$C$3:$T$54,MATCH($B48,'Payroll per Employee'!$B$3:$B$54,0),MATCH($I$1,'Payroll per Employee'!$C$2:$T$2,0))</f>
        <v>36905.925423728811</v>
      </c>
      <c r="F48" s="11">
        <f t="shared" si="1"/>
        <v>40302.51385571561</v>
      </c>
      <c r="G48" s="14">
        <f t="shared" si="2"/>
        <v>-3396.5884319867982</v>
      </c>
    </row>
    <row r="49" spans="1:7" x14ac:dyDescent="0.25">
      <c r="A49" s="5" t="s">
        <v>94</v>
      </c>
      <c r="B49" s="5" t="s">
        <v>95</v>
      </c>
      <c r="C49" s="8">
        <f>INDEX('Mean Zone'!$C$4:$I$55,MATCH($B49,'Mean Zone'!$B$4:$B$55,0),MATCH("Some College (3)",'Mean Zone'!$C$2:$I$2,0))</f>
        <v>48707.258560955001</v>
      </c>
      <c r="D49" s="11">
        <f t="shared" si="0"/>
        <v>0.98522727803256316</v>
      </c>
      <c r="E49" s="8">
        <f>INDEX('Payroll per Employee'!$C$3:$T$54,MATCH($B49,'Payroll per Employee'!$B$3:$B$54,0),MATCH($I$1,'Payroll per Employee'!$C$2:$T$2,0))</f>
        <v>46109.22428330523</v>
      </c>
      <c r="F49" s="11">
        <f t="shared" si="1"/>
        <v>41736.183623480138</v>
      </c>
      <c r="G49" s="14">
        <f t="shared" si="2"/>
        <v>4373.040659825092</v>
      </c>
    </row>
    <row r="50" spans="1:7" x14ac:dyDescent="0.25">
      <c r="A50" s="5" t="s">
        <v>96</v>
      </c>
      <c r="B50" s="5" t="s">
        <v>97</v>
      </c>
      <c r="C50" s="8">
        <f>INDEX('Mean Zone'!$C$4:$I$55,MATCH($B50,'Mean Zone'!$B$4:$B$55,0),MATCH("Some College (3)",'Mean Zone'!$C$2:$I$2,0))</f>
        <v>52243.594779258601</v>
      </c>
      <c r="D50" s="11">
        <f t="shared" si="0"/>
        <v>1.0567586064116186</v>
      </c>
      <c r="E50" s="8">
        <f>INDEX('Payroll per Employee'!$C$3:$T$54,MATCH($B50,'Payroll per Employee'!$B$3:$B$54,0),MATCH($I$1,'Payroll per Employee'!$C$2:$T$2,0))</f>
        <v>42780.489488547224</v>
      </c>
      <c r="F50" s="11">
        <f t="shared" si="1"/>
        <v>44766.392715966344</v>
      </c>
      <c r="G50" s="14">
        <f t="shared" si="2"/>
        <v>-1985.9032274191195</v>
      </c>
    </row>
    <row r="51" spans="1:7" x14ac:dyDescent="0.25">
      <c r="A51" s="5" t="s">
        <v>98</v>
      </c>
      <c r="B51" s="5" t="s">
        <v>99</v>
      </c>
      <c r="C51" s="8">
        <f>INDEX('Mean Zone'!$C$4:$I$55,MATCH($B51,'Mean Zone'!$B$4:$B$55,0),MATCH("Some College (3)",'Mean Zone'!$C$2:$I$2,0))</f>
        <v>56972.148769398496</v>
      </c>
      <c r="D51" s="11">
        <f t="shared" si="0"/>
        <v>1.1524055492775445</v>
      </c>
      <c r="E51" s="8">
        <f>INDEX('Payroll per Employee'!$C$3:$T$54,MATCH($B51,'Payroll per Employee'!$B$3:$B$54,0),MATCH($I$1,'Payroll per Employee'!$C$2:$T$2,0))</f>
        <v>45088.316683316683</v>
      </c>
      <c r="F51" s="11">
        <f t="shared" si="1"/>
        <v>48818.187118622802</v>
      </c>
      <c r="G51" s="14">
        <f t="shared" si="2"/>
        <v>-3729.8704353061185</v>
      </c>
    </row>
    <row r="52" spans="1:7" x14ac:dyDescent="0.25">
      <c r="A52" s="5" t="s">
        <v>100</v>
      </c>
      <c r="B52" s="5" t="s">
        <v>101</v>
      </c>
      <c r="C52" s="8">
        <f>INDEX('Mean Zone'!$C$4:$I$55,MATCH($B52,'Mean Zone'!$B$4:$B$55,0),MATCH("Some College (3)",'Mean Zone'!$C$2:$I$2,0))</f>
        <v>42544.299698741997</v>
      </c>
      <c r="D52" s="11">
        <f t="shared" si="0"/>
        <v>0.8605658751156644</v>
      </c>
      <c r="E52" s="8">
        <f>INDEX('Payroll per Employee'!$C$3:$T$54,MATCH($B52,'Payroll per Employee'!$B$3:$B$54,0),MATCH($I$1,'Payroll per Employee'!$C$2:$T$2,0))</f>
        <v>34119.076620825144</v>
      </c>
      <c r="F52" s="11">
        <f t="shared" si="1"/>
        <v>36455.2790861127</v>
      </c>
      <c r="G52" s="14">
        <f t="shared" si="2"/>
        <v>-2336.2024652875552</v>
      </c>
    </row>
    <row r="53" spans="1:7" x14ac:dyDescent="0.25">
      <c r="A53" s="5" t="s">
        <v>102</v>
      </c>
      <c r="B53" s="5" t="s">
        <v>103</v>
      </c>
      <c r="C53" s="8">
        <f>INDEX('Mean Zone'!$C$4:$I$55,MATCH($B53,'Mean Zone'!$B$4:$B$55,0),MATCH("Some College (3)",'Mean Zone'!$C$2:$I$2,0))</f>
        <v>48843.105600012503</v>
      </c>
      <c r="D53" s="11">
        <f t="shared" si="0"/>
        <v>0.98797512737727455</v>
      </c>
      <c r="E53" s="8">
        <f>INDEX('Payroll per Employee'!$C$3:$T$54,MATCH($B53,'Payroll per Employee'!$B$3:$B$54,0),MATCH($I$1,'Payroll per Employee'!$C$2:$T$2,0))</f>
        <v>41255.107252298265</v>
      </c>
      <c r="F53" s="11">
        <f t="shared" si="1"/>
        <v>41852.587977457777</v>
      </c>
      <c r="G53" s="14">
        <f t="shared" si="2"/>
        <v>-597.48072515951208</v>
      </c>
    </row>
    <row r="54" spans="1:7" x14ac:dyDescent="0.25">
      <c r="A54" s="6" t="s">
        <v>104</v>
      </c>
      <c r="B54" s="6" t="s">
        <v>105</v>
      </c>
      <c r="C54" s="8">
        <f>INDEX('Mean Zone'!$C$4:$I$55,MATCH($B54,'Mean Zone'!$B$4:$B$55,0),MATCH("Some College (3)",'Mean Zone'!$C$2:$I$2,0))</f>
        <v>48417.197958199999</v>
      </c>
      <c r="D54" s="11">
        <f t="shared" si="0"/>
        <v>0.97936007001141867</v>
      </c>
      <c r="E54" s="8">
        <f>INDEX('Payroll per Employee'!$C$3:$T$54,MATCH($B54,'Payroll per Employee'!$B$3:$B$54,0),MATCH($I$1,'Payroll per Employee'!$C$2:$T$2,0))</f>
        <v>41454.597264437689</v>
      </c>
      <c r="F54" s="11">
        <f t="shared" si="1"/>
        <v>41487.637042617454</v>
      </c>
      <c r="G54" s="14">
        <f t="shared" si="2"/>
        <v>-33.039778179765563</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55:G63"/>
    <mergeCell ref="A1:G1"/>
  </mergeCell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178</v>
      </c>
      <c r="B1" s="39"/>
      <c r="C1" s="39"/>
      <c r="D1" s="39"/>
      <c r="E1" s="39"/>
      <c r="F1" s="39"/>
      <c r="G1" s="40"/>
      <c r="I1" t="s">
        <v>171</v>
      </c>
    </row>
    <row r="2" spans="1:9" ht="47.25" x14ac:dyDescent="0.25">
      <c r="A2" s="16" t="s">
        <v>0</v>
      </c>
      <c r="B2" s="16" t="s">
        <v>1</v>
      </c>
      <c r="C2" s="16" t="s">
        <v>138</v>
      </c>
      <c r="D2" s="16" t="s">
        <v>119</v>
      </c>
      <c r="E2" s="16" t="s">
        <v>154</v>
      </c>
      <c r="F2" s="16" t="s">
        <v>133</v>
      </c>
      <c r="G2" s="16" t="s">
        <v>125</v>
      </c>
    </row>
    <row r="3" spans="1:9" x14ac:dyDescent="0.25">
      <c r="A3" s="4" t="s">
        <v>90</v>
      </c>
      <c r="B3" s="4" t="s">
        <v>91</v>
      </c>
      <c r="C3" s="7">
        <f>INDEX('Mean Zone'!$C$4:$I$55,MATCH($B3,'Mean Zone'!$B$4:$B$55,0),MATCH("Some College (3)",'Mean Zone'!$C$2:$I$2,0))</f>
        <v>49437.58627777778</v>
      </c>
      <c r="D3" s="10">
        <f>C3/$C$3</f>
        <v>1</v>
      </c>
      <c r="E3" s="7">
        <f>INDEX('Payroll per Employee'!$C$3:$T$54,MATCH($B3,'Payroll per Employee'!$B$3:$B$54,0),MATCH($I$1,'Payroll per Employee'!$C$2:$T$2,0))</f>
        <v>46243.171928777294</v>
      </c>
      <c r="F3" s="10">
        <f>$E$3*D3</f>
        <v>46243.171928777294</v>
      </c>
      <c r="G3" s="13">
        <f>E3-F3</f>
        <v>0</v>
      </c>
    </row>
    <row r="4" spans="1:9" x14ac:dyDescent="0.25">
      <c r="A4" s="5" t="s">
        <v>2</v>
      </c>
      <c r="B4" s="5" t="s">
        <v>3</v>
      </c>
      <c r="C4" s="8">
        <f>INDEX('Mean Zone'!$C$4:$I$55,MATCH($B4,'Mean Zone'!$B$4:$B$55,0),MATCH("Some College (3)",'Mean Zone'!$C$2:$I$2,0))</f>
        <v>46683.653717435198</v>
      </c>
      <c r="D4" s="11">
        <f>C4/$C$3</f>
        <v>0.94429476097662002</v>
      </c>
      <c r="E4" s="8">
        <f>INDEX('Payroll per Employee'!$C$3:$T$54,MATCH($B4,'Payroll per Employee'!$B$3:$B$54,0),MATCH($I$1,'Payroll per Employee'!$C$2:$T$2,0))</f>
        <v>31293.274725274725</v>
      </c>
      <c r="F4" s="11">
        <f>$E$3*D4</f>
        <v>43667.1849832855</v>
      </c>
      <c r="G4" s="14">
        <f>E4-F4</f>
        <v>-12373.910258010776</v>
      </c>
    </row>
    <row r="5" spans="1:9" x14ac:dyDescent="0.25">
      <c r="A5" s="5" t="s">
        <v>4</v>
      </c>
      <c r="B5" s="5" t="s">
        <v>5</v>
      </c>
      <c r="C5" s="8">
        <f>INDEX('Mean Zone'!$C$4:$I$55,MATCH($B5,'Mean Zone'!$B$4:$B$55,0),MATCH("Some College (3)",'Mean Zone'!$C$2:$I$2,0))</f>
        <v>58564.453243552198</v>
      </c>
      <c r="D5" s="11">
        <f t="shared" ref="D5:D54" si="0">C5/$C$3</f>
        <v>1.1846139274375729</v>
      </c>
      <c r="E5" s="8">
        <f>INDEX('Payroll per Employee'!$C$3:$T$54,MATCH($B5,'Payroll per Employee'!$B$3:$B$54,0),MATCH($I$1,'Payroll per Employee'!$C$2:$T$2,0))</f>
        <v>56812.601226993866</v>
      </c>
      <c r="F5" s="11">
        <f t="shared" ref="F5:F54" si="1">$E$3*D5</f>
        <v>54780.305515719789</v>
      </c>
      <c r="G5" s="14">
        <f t="shared" ref="G5:G54" si="2">E5-F5</f>
        <v>2032.2957112740769</v>
      </c>
    </row>
    <row r="6" spans="1:9" x14ac:dyDescent="0.25">
      <c r="A6" s="5" t="s">
        <v>6</v>
      </c>
      <c r="B6" s="5" t="s">
        <v>7</v>
      </c>
      <c r="C6" s="8">
        <f>INDEX('Mean Zone'!$C$4:$I$55,MATCH($B6,'Mean Zone'!$B$4:$B$55,0),MATCH("Some College (3)",'Mean Zone'!$C$2:$I$2,0))</f>
        <v>49645.896090102899</v>
      </c>
      <c r="D6" s="11">
        <f t="shared" si="0"/>
        <v>1.0042135918844151</v>
      </c>
      <c r="E6" s="8">
        <f>INDEX('Payroll per Employee'!$C$3:$T$54,MATCH($B6,'Payroll per Employee'!$B$3:$B$54,0),MATCH($I$1,'Payroll per Employee'!$C$2:$T$2,0))</f>
        <v>46113.89920424403</v>
      </c>
      <c r="F6" s="11">
        <f t="shared" si="1"/>
        <v>46438.021782725998</v>
      </c>
      <c r="G6" s="14">
        <f t="shared" si="2"/>
        <v>-324.12257848196896</v>
      </c>
    </row>
    <row r="7" spans="1:9" x14ac:dyDescent="0.25">
      <c r="A7" s="5" t="s">
        <v>8</v>
      </c>
      <c r="B7" s="5" t="s">
        <v>9</v>
      </c>
      <c r="C7" s="8">
        <f>INDEX('Mean Zone'!$C$4:$I$55,MATCH($B7,'Mean Zone'!$B$4:$B$55,0),MATCH("Some College (3)",'Mean Zone'!$C$2:$I$2,0))</f>
        <v>42839.910154723199</v>
      </c>
      <c r="D7" s="11">
        <f t="shared" si="0"/>
        <v>0.86654534293029917</v>
      </c>
      <c r="E7" s="8">
        <f>INDEX('Payroll per Employee'!$C$3:$T$54,MATCH($B7,'Payroll per Employee'!$B$3:$B$54,0),MATCH($I$1,'Payroll per Employee'!$C$2:$T$2,0))</f>
        <v>33577.22243713733</v>
      </c>
      <c r="F7" s="11">
        <f t="shared" si="1"/>
        <v>40071.805277207102</v>
      </c>
      <c r="G7" s="14">
        <f t="shared" si="2"/>
        <v>-6494.5828400697719</v>
      </c>
    </row>
    <row r="8" spans="1:9" x14ac:dyDescent="0.25">
      <c r="A8" s="5" t="s">
        <v>10</v>
      </c>
      <c r="B8" s="5" t="s">
        <v>11</v>
      </c>
      <c r="C8" s="8">
        <f>INDEX('Mean Zone'!$C$4:$I$55,MATCH($B8,'Mean Zone'!$B$4:$B$55,0),MATCH("Some College (3)",'Mean Zone'!$C$2:$I$2,0))</f>
        <v>60373.531611879102</v>
      </c>
      <c r="D8" s="11">
        <f t="shared" si="0"/>
        <v>1.2212071049070823</v>
      </c>
      <c r="E8" s="8">
        <f>INDEX('Payroll per Employee'!$C$3:$T$54,MATCH($B8,'Payroll per Employee'!$B$3:$B$54,0),MATCH($I$1,'Payroll per Employee'!$C$2:$T$2,0))</f>
        <v>64314.905511011872</v>
      </c>
      <c r="F8" s="11">
        <f t="shared" si="1"/>
        <v>56472.490112862579</v>
      </c>
      <c r="G8" s="14">
        <f t="shared" si="2"/>
        <v>7842.4153981492927</v>
      </c>
    </row>
    <row r="9" spans="1:9" x14ac:dyDescent="0.25">
      <c r="A9" s="5" t="s">
        <v>12</v>
      </c>
      <c r="B9" s="5" t="s">
        <v>13</v>
      </c>
      <c r="C9" s="8">
        <f>INDEX('Mean Zone'!$C$4:$I$55,MATCH($B9,'Mean Zone'!$B$4:$B$55,0),MATCH("Some College (3)",'Mean Zone'!$C$2:$I$2,0))</f>
        <v>53361.005101802999</v>
      </c>
      <c r="D9" s="11">
        <f t="shared" si="0"/>
        <v>1.0793610513664742</v>
      </c>
      <c r="E9" s="8">
        <f>INDEX('Payroll per Employee'!$C$3:$T$54,MATCH($B9,'Payroll per Employee'!$B$3:$B$54,0),MATCH($I$1,'Payroll per Employee'!$C$2:$T$2,0))</f>
        <v>51001.814977973569</v>
      </c>
      <c r="F9" s="11">
        <f t="shared" si="1"/>
        <v>49913.078671565687</v>
      </c>
      <c r="G9" s="14">
        <f t="shared" si="2"/>
        <v>1088.7363064078818</v>
      </c>
    </row>
    <row r="10" spans="1:9" x14ac:dyDescent="0.25">
      <c r="A10" s="5" t="s">
        <v>14</v>
      </c>
      <c r="B10" s="5" t="s">
        <v>15</v>
      </c>
      <c r="C10" s="8">
        <f>INDEX('Mean Zone'!$C$4:$I$55,MATCH($B10,'Mean Zone'!$B$4:$B$55,0),MATCH("Some College (3)",'Mean Zone'!$C$2:$I$2,0))</f>
        <v>59593.620354343002</v>
      </c>
      <c r="D10" s="11">
        <f t="shared" si="0"/>
        <v>1.2054314306426883</v>
      </c>
      <c r="E10" s="8">
        <f>INDEX('Payroll per Employee'!$C$3:$T$54,MATCH($B10,'Payroll per Employee'!$B$3:$B$54,0),MATCH($I$1,'Payroll per Employee'!$C$2:$T$2,0))</f>
        <v>60943.996647108128</v>
      </c>
      <c r="F10" s="11">
        <f t="shared" si="1"/>
        <v>55742.972895561819</v>
      </c>
      <c r="G10" s="14">
        <f t="shared" si="2"/>
        <v>5201.0237515463086</v>
      </c>
    </row>
    <row r="11" spans="1:9" x14ac:dyDescent="0.25">
      <c r="A11" s="5" t="s">
        <v>16</v>
      </c>
      <c r="B11" s="5" t="s">
        <v>17</v>
      </c>
      <c r="C11" s="8">
        <f>INDEX('Mean Zone'!$C$4:$I$55,MATCH($B11,'Mean Zone'!$B$4:$B$55,0),MATCH("Some College (3)",'Mean Zone'!$C$2:$I$2,0))</f>
        <v>54672.489312706697</v>
      </c>
      <c r="D11" s="11">
        <f t="shared" si="0"/>
        <v>1.1058891307013912</v>
      </c>
      <c r="E11" s="8">
        <f>INDEX('Payroll per Employee'!$C$3:$T$54,MATCH($B11,'Payroll per Employee'!$B$3:$B$54,0),MATCH($I$1,'Payroll per Employee'!$C$2:$T$2,0))</f>
        <v>45564</v>
      </c>
      <c r="F11" s="11">
        <f t="shared" si="1"/>
        <v>51139.821205190499</v>
      </c>
      <c r="G11" s="14">
        <f t="shared" si="2"/>
        <v>-5575.8212051904993</v>
      </c>
    </row>
    <row r="12" spans="1:9" x14ac:dyDescent="0.25">
      <c r="A12" s="5" t="s">
        <v>18</v>
      </c>
      <c r="B12" s="5" t="s">
        <v>19</v>
      </c>
      <c r="C12" s="8">
        <f>INDEX('Mean Zone'!$C$4:$I$55,MATCH($B12,'Mean Zone'!$B$4:$B$55,0),MATCH("Some College (3)",'Mean Zone'!$C$2:$I$2,0))</f>
        <v>63345.233613189797</v>
      </c>
      <c r="D12" s="11">
        <f t="shared" si="0"/>
        <v>1.2813172806873767</v>
      </c>
      <c r="E12" s="8">
        <f>INDEX('Payroll per Employee'!$C$3:$T$54,MATCH($B12,'Payroll per Employee'!$B$3:$B$54,0),MATCH($I$1,'Payroll per Employee'!$C$2:$T$2,0))</f>
        <v>54208.608150470216</v>
      </c>
      <c r="F12" s="11">
        <f t="shared" si="1"/>
        <v>59252.175306139754</v>
      </c>
      <c r="G12" s="14">
        <f t="shared" si="2"/>
        <v>-5043.5671556695379</v>
      </c>
    </row>
    <row r="13" spans="1:9" x14ac:dyDescent="0.25">
      <c r="A13" s="5" t="s">
        <v>20</v>
      </c>
      <c r="B13" s="5" t="s">
        <v>21</v>
      </c>
      <c r="C13" s="8">
        <f>INDEX('Mean Zone'!$C$4:$I$55,MATCH($B13,'Mean Zone'!$B$4:$B$55,0),MATCH("Some College (3)",'Mean Zone'!$C$2:$I$2,0))</f>
        <v>47934.573736139297</v>
      </c>
      <c r="D13" s="11">
        <f t="shared" si="0"/>
        <v>0.96959777661487312</v>
      </c>
      <c r="E13" s="8">
        <f>INDEX('Payroll per Employee'!$C$3:$T$54,MATCH($B13,'Payroll per Employee'!$B$3:$B$54,0),MATCH($I$1,'Payroll per Employee'!$C$2:$T$2,0))</f>
        <v>42946.098907418054</v>
      </c>
      <c r="F13" s="11">
        <f t="shared" si="1"/>
        <v>44837.276685761775</v>
      </c>
      <c r="G13" s="14">
        <f t="shared" si="2"/>
        <v>-1891.177778343721</v>
      </c>
    </row>
    <row r="14" spans="1:9" x14ac:dyDescent="0.25">
      <c r="A14" s="5" t="s">
        <v>22</v>
      </c>
      <c r="B14" s="5" t="s">
        <v>23</v>
      </c>
      <c r="C14" s="8">
        <f>INDEX('Mean Zone'!$C$4:$I$55,MATCH($B14,'Mean Zone'!$B$4:$B$55,0),MATCH("Some College (3)",'Mean Zone'!$C$2:$I$2,0))</f>
        <v>48132.523715711301</v>
      </c>
      <c r="D14" s="11">
        <f t="shared" si="0"/>
        <v>0.97360181472587171</v>
      </c>
      <c r="E14" s="8">
        <f>INDEX('Payroll per Employee'!$C$3:$T$54,MATCH($B14,'Payroll per Employee'!$B$3:$B$54,0),MATCH($I$1,'Payroll per Employee'!$C$2:$T$2,0))</f>
        <v>32166.860997547017</v>
      </c>
      <c r="F14" s="11">
        <f t="shared" si="1"/>
        <v>45022.436108538059</v>
      </c>
      <c r="G14" s="14">
        <f t="shared" si="2"/>
        <v>-12855.575110991042</v>
      </c>
    </row>
    <row r="15" spans="1:9" x14ac:dyDescent="0.25">
      <c r="A15" s="5" t="s">
        <v>24</v>
      </c>
      <c r="B15" s="5" t="s">
        <v>25</v>
      </c>
      <c r="C15" s="8">
        <f>INDEX('Mean Zone'!$C$4:$I$55,MATCH($B15,'Mean Zone'!$B$4:$B$55,0),MATCH("Some College (3)",'Mean Zone'!$C$2:$I$2,0))</f>
        <v>54131.097460776902</v>
      </c>
      <c r="D15" s="11">
        <f t="shared" si="0"/>
        <v>1.0949381136171863</v>
      </c>
      <c r="E15" s="8">
        <f>INDEX('Payroll per Employee'!$C$3:$T$54,MATCH($B15,'Payroll per Employee'!$B$3:$B$54,0),MATCH($I$1,'Payroll per Employee'!$C$2:$T$2,0))</f>
        <v>56434.905537459286</v>
      </c>
      <c r="F15" s="11">
        <f t="shared" si="1"/>
        <v>50633.411439370633</v>
      </c>
      <c r="G15" s="14">
        <f t="shared" si="2"/>
        <v>5801.4940980886531</v>
      </c>
    </row>
    <row r="16" spans="1:9" x14ac:dyDescent="0.25">
      <c r="A16" s="5" t="s">
        <v>26</v>
      </c>
      <c r="B16" s="5" t="s">
        <v>27</v>
      </c>
      <c r="C16" s="8">
        <f>INDEX('Mean Zone'!$C$4:$I$55,MATCH($B16,'Mean Zone'!$B$4:$B$55,0),MATCH("Some College (3)",'Mean Zone'!$C$2:$I$2,0))</f>
        <v>43949.933549584799</v>
      </c>
      <c r="D16" s="11">
        <f t="shared" si="0"/>
        <v>0.8889983686226266</v>
      </c>
      <c r="E16" s="8">
        <f>INDEX('Payroll per Employee'!$C$3:$T$54,MATCH($B16,'Payroll per Employee'!$B$3:$B$54,0),MATCH($I$1,'Payroll per Employee'!$C$2:$T$2,0))</f>
        <v>35010.92887029289</v>
      </c>
      <c r="F16" s="11">
        <f t="shared" si="1"/>
        <v>41110.104404618658</v>
      </c>
      <c r="G16" s="14">
        <f t="shared" si="2"/>
        <v>-6099.1755343257682</v>
      </c>
    </row>
    <row r="17" spans="1:7" x14ac:dyDescent="0.25">
      <c r="A17" s="5" t="s">
        <v>28</v>
      </c>
      <c r="B17" s="5" t="s">
        <v>29</v>
      </c>
      <c r="C17" s="8">
        <f>INDEX('Mean Zone'!$C$4:$I$55,MATCH($B17,'Mean Zone'!$B$4:$B$55,0),MATCH("Some College (3)",'Mean Zone'!$C$2:$I$2,0))</f>
        <v>52542.083562543899</v>
      </c>
      <c r="D17" s="11">
        <f t="shared" si="0"/>
        <v>1.0627962956630346</v>
      </c>
      <c r="E17" s="8">
        <f>INDEX('Payroll per Employee'!$C$3:$T$54,MATCH($B17,'Payroll per Employee'!$B$3:$B$54,0),MATCH($I$1,'Payroll per Employee'!$C$2:$T$2,0))</f>
        <v>62230.280303030304</v>
      </c>
      <c r="F17" s="11">
        <f t="shared" si="1"/>
        <v>49147.071825613333</v>
      </c>
      <c r="G17" s="14">
        <f t="shared" si="2"/>
        <v>13083.208477416971</v>
      </c>
    </row>
    <row r="18" spans="1:7" x14ac:dyDescent="0.25">
      <c r="A18" s="5" t="s">
        <v>30</v>
      </c>
      <c r="B18" s="5" t="s">
        <v>31</v>
      </c>
      <c r="C18" s="8">
        <f>INDEX('Mean Zone'!$C$4:$I$55,MATCH($B18,'Mean Zone'!$B$4:$B$55,0),MATCH("Some College (3)",'Mean Zone'!$C$2:$I$2,0))</f>
        <v>47226.751395553998</v>
      </c>
      <c r="D18" s="11">
        <f t="shared" si="0"/>
        <v>0.9552802827022816</v>
      </c>
      <c r="E18" s="8">
        <f>INDEX('Payroll per Employee'!$C$3:$T$54,MATCH($B18,'Payroll per Employee'!$B$3:$B$54,0),MATCH($I$1,'Payroll per Employee'!$C$2:$T$2,0))</f>
        <v>34784.414634146342</v>
      </c>
      <c r="F18" s="11">
        <f t="shared" si="1"/>
        <v>44175.190353172584</v>
      </c>
      <c r="G18" s="14">
        <f t="shared" si="2"/>
        <v>-9390.7757190262419</v>
      </c>
    </row>
    <row r="19" spans="1:7" x14ac:dyDescent="0.25">
      <c r="A19" s="5" t="s">
        <v>32</v>
      </c>
      <c r="B19" s="5" t="s">
        <v>33</v>
      </c>
      <c r="C19" s="8">
        <f>INDEX('Mean Zone'!$C$4:$I$55,MATCH($B19,'Mean Zone'!$B$4:$B$55,0),MATCH("Some College (3)",'Mean Zone'!$C$2:$I$2,0))</f>
        <v>45147.310632663401</v>
      </c>
      <c r="D19" s="11">
        <f t="shared" si="0"/>
        <v>0.91321834320534256</v>
      </c>
      <c r="E19" s="8">
        <f>INDEX('Payroll per Employee'!$C$3:$T$54,MATCH($B19,'Payroll per Employee'!$B$3:$B$54,0),MATCH($I$1,'Payroll per Employee'!$C$2:$T$2,0))</f>
        <v>45706.080536912748</v>
      </c>
      <c r="F19" s="11">
        <f t="shared" si="1"/>
        <v>42230.112853357808</v>
      </c>
      <c r="G19" s="14">
        <f t="shared" si="2"/>
        <v>3475.9676835549399</v>
      </c>
    </row>
    <row r="20" spans="1:7" x14ac:dyDescent="0.25">
      <c r="A20" s="5" t="s">
        <v>34</v>
      </c>
      <c r="B20" s="5" t="s">
        <v>35</v>
      </c>
      <c r="C20" s="8">
        <f>INDEX('Mean Zone'!$C$4:$I$55,MATCH($B20,'Mean Zone'!$B$4:$B$55,0),MATCH("Some College (3)",'Mean Zone'!$C$2:$I$2,0))</f>
        <v>46511.530185424599</v>
      </c>
      <c r="D20" s="11">
        <f t="shared" si="0"/>
        <v>0.94081312797286698</v>
      </c>
      <c r="E20" s="8">
        <f>INDEX('Payroll per Employee'!$C$3:$T$54,MATCH($B20,'Payroll per Employee'!$B$3:$B$54,0),MATCH($I$1,'Payroll per Employee'!$C$2:$T$2,0))</f>
        <v>35252.561538461538</v>
      </c>
      <c r="F20" s="11">
        <f t="shared" si="1"/>
        <v>43506.183229700044</v>
      </c>
      <c r="G20" s="14">
        <f t="shared" si="2"/>
        <v>-8253.6216912385062</v>
      </c>
    </row>
    <row r="21" spans="1:7" x14ac:dyDescent="0.25">
      <c r="A21" s="5" t="s">
        <v>36</v>
      </c>
      <c r="B21" s="5" t="s">
        <v>37</v>
      </c>
      <c r="C21" s="8">
        <f>INDEX('Mean Zone'!$C$4:$I$55,MATCH($B21,'Mean Zone'!$B$4:$B$55,0),MATCH("Some College (3)",'Mean Zone'!$C$2:$I$2,0))</f>
        <v>44225.401416750203</v>
      </c>
      <c r="D21" s="11">
        <f t="shared" si="0"/>
        <v>0.89457040172346647</v>
      </c>
      <c r="E21" s="8">
        <f>INDEX('Payroll per Employee'!$C$3:$T$54,MATCH($B21,'Payroll per Employee'!$B$3:$B$54,0),MATCH($I$1,'Payroll per Employee'!$C$2:$T$2,0))</f>
        <v>34015.087420042641</v>
      </c>
      <c r="F21" s="11">
        <f t="shared" si="1"/>
        <v>41367.772889293628</v>
      </c>
      <c r="G21" s="14">
        <f t="shared" si="2"/>
        <v>-7352.6854692509878</v>
      </c>
    </row>
    <row r="22" spans="1:7" x14ac:dyDescent="0.25">
      <c r="A22" s="5" t="s">
        <v>38</v>
      </c>
      <c r="B22" s="5" t="s">
        <v>39</v>
      </c>
      <c r="C22" s="8">
        <f>INDEX('Mean Zone'!$C$4:$I$55,MATCH($B22,'Mean Zone'!$B$4:$B$55,0),MATCH("Some College (3)",'Mean Zone'!$C$2:$I$2,0))</f>
        <v>45675.031780169898</v>
      </c>
      <c r="D22" s="11">
        <f t="shared" si="0"/>
        <v>0.92389283577747905</v>
      </c>
      <c r="E22" s="8">
        <f>INDEX('Payroll per Employee'!$C$3:$T$54,MATCH($B22,'Payroll per Employee'!$B$3:$B$54,0),MATCH($I$1,'Payroll per Employee'!$C$2:$T$2,0))</f>
        <v>32043.982486865149</v>
      </c>
      <c r="F22" s="11">
        <f t="shared" si="1"/>
        <v>42723.735248623569</v>
      </c>
      <c r="G22" s="14">
        <f t="shared" si="2"/>
        <v>-10679.75276175842</v>
      </c>
    </row>
    <row r="23" spans="1:7" x14ac:dyDescent="0.25">
      <c r="A23" s="5" t="s">
        <v>40</v>
      </c>
      <c r="B23" s="5" t="s">
        <v>41</v>
      </c>
      <c r="C23" s="8">
        <f>INDEX('Mean Zone'!$C$4:$I$55,MATCH($B23,'Mean Zone'!$B$4:$B$55,0),MATCH("Some College (3)",'Mean Zone'!$C$2:$I$2,0))</f>
        <v>45987.470848118202</v>
      </c>
      <c r="D23" s="11">
        <f t="shared" si="0"/>
        <v>0.93021270475718176</v>
      </c>
      <c r="E23" s="8">
        <f>INDEX('Payroll per Employee'!$C$3:$T$54,MATCH($B23,'Payroll per Employee'!$B$3:$B$54,0),MATCH($I$1,'Payroll per Employee'!$C$2:$T$2,0))</f>
        <v>36549.725888324872</v>
      </c>
      <c r="F23" s="11">
        <f t="shared" si="1"/>
        <v>43015.986036419308</v>
      </c>
      <c r="G23" s="14">
        <f t="shared" si="2"/>
        <v>-6466.2601480944359</v>
      </c>
    </row>
    <row r="24" spans="1:7" x14ac:dyDescent="0.25">
      <c r="A24" s="5" t="s">
        <v>42</v>
      </c>
      <c r="B24" s="5" t="s">
        <v>43</v>
      </c>
      <c r="C24" s="8">
        <f>INDEX('Mean Zone'!$C$4:$I$55,MATCH($B24,'Mean Zone'!$B$4:$B$55,0),MATCH("Some College (3)",'Mean Zone'!$C$2:$I$2,0))</f>
        <v>55909.371073892202</v>
      </c>
      <c r="D24" s="11">
        <f t="shared" si="0"/>
        <v>1.130908187138244</v>
      </c>
      <c r="E24" s="8">
        <f>INDEX('Payroll per Employee'!$C$3:$T$54,MATCH($B24,'Payroll per Employee'!$B$3:$B$54,0),MATCH($I$1,'Payroll per Employee'!$C$2:$T$2,0))</f>
        <v>44303.123099558608</v>
      </c>
      <c r="F24" s="11">
        <f t="shared" si="1"/>
        <v>52296.781733495664</v>
      </c>
      <c r="G24" s="14">
        <f t="shared" si="2"/>
        <v>-7993.6586339370551</v>
      </c>
    </row>
    <row r="25" spans="1:7" x14ac:dyDescent="0.25">
      <c r="A25" s="5" t="s">
        <v>44</v>
      </c>
      <c r="B25" s="5" t="s">
        <v>45</v>
      </c>
      <c r="C25" s="8">
        <f>INDEX('Mean Zone'!$C$4:$I$55,MATCH($B25,'Mean Zone'!$B$4:$B$55,0),MATCH("Some College (3)",'Mean Zone'!$C$2:$I$2,0))</f>
        <v>59061.547743619398</v>
      </c>
      <c r="D25" s="11">
        <f t="shared" si="0"/>
        <v>1.1946689187406303</v>
      </c>
      <c r="E25" s="8">
        <f>INDEX('Payroll per Employee'!$C$3:$T$54,MATCH($B25,'Payroll per Employee'!$B$3:$B$54,0),MATCH($I$1,'Payroll per Employee'!$C$2:$T$2,0))</f>
        <v>45613.081967213118</v>
      </c>
      <c r="F25" s="11">
        <f t="shared" si="1"/>
        <v>55245.280207289434</v>
      </c>
      <c r="G25" s="14">
        <f t="shared" si="2"/>
        <v>-9632.1982400763154</v>
      </c>
    </row>
    <row r="26" spans="1:7" x14ac:dyDescent="0.25">
      <c r="A26" s="5" t="s">
        <v>46</v>
      </c>
      <c r="B26" s="5" t="s">
        <v>47</v>
      </c>
      <c r="C26" s="8">
        <f>INDEX('Mean Zone'!$C$4:$I$55,MATCH($B26,'Mean Zone'!$B$4:$B$55,0),MATCH("Some College (3)",'Mean Zone'!$C$2:$I$2,0))</f>
        <v>49239.767014465899</v>
      </c>
      <c r="D26" s="11">
        <f t="shared" si="0"/>
        <v>0.99599860595538825</v>
      </c>
      <c r="E26" s="8">
        <f>INDEX('Payroll per Employee'!$C$3:$T$54,MATCH($B26,'Payroll per Employee'!$B$3:$B$54,0),MATCH($I$1,'Payroll per Employee'!$C$2:$T$2,0))</f>
        <v>38606.891913530824</v>
      </c>
      <c r="F26" s="11">
        <f t="shared" si="1"/>
        <v>46058.134776017527</v>
      </c>
      <c r="G26" s="14">
        <f t="shared" si="2"/>
        <v>-7451.2428624867025</v>
      </c>
    </row>
    <row r="27" spans="1:7" x14ac:dyDescent="0.25">
      <c r="A27" s="5" t="s">
        <v>48</v>
      </c>
      <c r="B27" s="5" t="s">
        <v>49</v>
      </c>
      <c r="C27" s="8">
        <f>INDEX('Mean Zone'!$C$4:$I$55,MATCH($B27,'Mean Zone'!$B$4:$B$55,0),MATCH("Some College (3)",'Mean Zone'!$C$2:$I$2,0))</f>
        <v>51778.116651032899</v>
      </c>
      <c r="D27" s="11">
        <f t="shared" si="0"/>
        <v>1.0473431360524814</v>
      </c>
      <c r="E27" s="8">
        <f>INDEX('Payroll per Employee'!$C$3:$T$54,MATCH($B27,'Payroll per Employee'!$B$3:$B$54,0),MATCH($I$1,'Payroll per Employee'!$C$2:$T$2,0))</f>
        <v>48983.117098445597</v>
      </c>
      <c r="F27" s="11">
        <f t="shared" si="1"/>
        <v>48432.468708899687</v>
      </c>
      <c r="G27" s="14">
        <f t="shared" si="2"/>
        <v>550.64838954590959</v>
      </c>
    </row>
    <row r="28" spans="1:7" x14ac:dyDescent="0.25">
      <c r="A28" s="5" t="s">
        <v>50</v>
      </c>
      <c r="B28" s="5" t="s">
        <v>51</v>
      </c>
      <c r="C28" s="8">
        <f>INDEX('Mean Zone'!$C$4:$I$55,MATCH($B28,'Mean Zone'!$B$4:$B$55,0),MATCH("Some College (3)",'Mean Zone'!$C$2:$I$2,0))</f>
        <v>43218.396342139</v>
      </c>
      <c r="D28" s="11">
        <f t="shared" si="0"/>
        <v>0.87420118165367811</v>
      </c>
      <c r="E28" s="8">
        <f>INDEX('Payroll per Employee'!$C$3:$T$54,MATCH($B28,'Payroll per Employee'!$B$3:$B$54,0),MATCH($I$1,'Payroll per Employee'!$C$2:$T$2,0))</f>
        <v>24463.137745974956</v>
      </c>
      <c r="F28" s="11">
        <f t="shared" si="1"/>
        <v>40425.835543551308</v>
      </c>
      <c r="G28" s="14">
        <f t="shared" si="2"/>
        <v>-15962.697797576351</v>
      </c>
    </row>
    <row r="29" spans="1:7" x14ac:dyDescent="0.25">
      <c r="A29" s="5" t="s">
        <v>52</v>
      </c>
      <c r="B29" s="5" t="s">
        <v>53</v>
      </c>
      <c r="C29" s="8">
        <f>INDEX('Mean Zone'!$C$4:$I$55,MATCH($B29,'Mean Zone'!$B$4:$B$55,0),MATCH("Some College (3)",'Mean Zone'!$C$2:$I$2,0))</f>
        <v>45952.459724251501</v>
      </c>
      <c r="D29" s="11">
        <f t="shared" si="0"/>
        <v>0.92950451638265263</v>
      </c>
      <c r="E29" s="8">
        <f>INDEX('Payroll per Employee'!$C$3:$T$54,MATCH($B29,'Payroll per Employee'!$B$3:$B$54,0),MATCH($I$1,'Payroll per Employee'!$C$2:$T$2,0))</f>
        <v>35753.265160523188</v>
      </c>
      <c r="F29" s="11">
        <f t="shared" si="1"/>
        <v>42983.237159657998</v>
      </c>
      <c r="G29" s="14">
        <f t="shared" si="2"/>
        <v>-7229.9719991348102</v>
      </c>
    </row>
    <row r="30" spans="1:7" x14ac:dyDescent="0.25">
      <c r="A30" s="5" t="s">
        <v>54</v>
      </c>
      <c r="B30" s="5" t="s">
        <v>55</v>
      </c>
      <c r="C30" s="8">
        <f>INDEX('Mean Zone'!$C$4:$I$55,MATCH($B30,'Mean Zone'!$B$4:$B$55,0),MATCH("Some College (3)",'Mean Zone'!$C$2:$I$2,0))</f>
        <v>45200.160335984197</v>
      </c>
      <c r="D30" s="11">
        <f t="shared" si="0"/>
        <v>0.9142873618872791</v>
      </c>
      <c r="E30" s="8">
        <f>INDEX('Payroll per Employee'!$C$3:$T$54,MATCH($B30,'Payroll per Employee'!$B$3:$B$54,0),MATCH($I$1,'Payroll per Employee'!$C$2:$T$2,0))</f>
        <v>35133.03930131004</v>
      </c>
      <c r="F30" s="11">
        <f t="shared" si="1"/>
        <v>42279.54766806167</v>
      </c>
      <c r="G30" s="14">
        <f t="shared" si="2"/>
        <v>-7146.5083667516301</v>
      </c>
    </row>
    <row r="31" spans="1:7" x14ac:dyDescent="0.25">
      <c r="A31" s="5" t="s">
        <v>56</v>
      </c>
      <c r="B31" s="5" t="s">
        <v>57</v>
      </c>
      <c r="C31" s="8">
        <f>INDEX('Mean Zone'!$C$4:$I$55,MATCH($B31,'Mean Zone'!$B$4:$B$55,0),MATCH("Some College (3)",'Mean Zone'!$C$2:$I$2,0))</f>
        <v>46807.015453786596</v>
      </c>
      <c r="D31" s="11">
        <f t="shared" si="0"/>
        <v>0.94679006355183593</v>
      </c>
      <c r="E31" s="8">
        <f>INDEX('Payroll per Employee'!$C$3:$T$54,MATCH($B31,'Payroll per Employee'!$B$3:$B$54,0),MATCH($I$1,'Payroll per Employee'!$C$2:$T$2,0))</f>
        <v>40811.378238341968</v>
      </c>
      <c r="F31" s="11">
        <f t="shared" si="1"/>
        <v>43782.575689285528</v>
      </c>
      <c r="G31" s="14">
        <f t="shared" si="2"/>
        <v>-2971.1974509435604</v>
      </c>
    </row>
    <row r="32" spans="1:7" x14ac:dyDescent="0.25">
      <c r="A32" s="5" t="s">
        <v>58</v>
      </c>
      <c r="B32" s="5" t="s">
        <v>59</v>
      </c>
      <c r="C32" s="8">
        <f>INDEX('Mean Zone'!$C$4:$I$55,MATCH($B32,'Mean Zone'!$B$4:$B$55,0),MATCH("Some College (3)",'Mean Zone'!$C$2:$I$2,0))</f>
        <v>54083.815676540798</v>
      </c>
      <c r="D32" s="11">
        <f t="shared" si="0"/>
        <v>1.0939817201563398</v>
      </c>
      <c r="E32" s="8">
        <f>INDEX('Payroll per Employee'!$C$3:$T$54,MATCH($B32,'Payroll per Employee'!$B$3:$B$54,0),MATCH($I$1,'Payroll per Employee'!$C$2:$T$2,0))</f>
        <v>56013.0989010989</v>
      </c>
      <c r="F32" s="11">
        <f t="shared" si="1"/>
        <v>50589.184772129149</v>
      </c>
      <c r="G32" s="14">
        <f t="shared" si="2"/>
        <v>5423.9141289697509</v>
      </c>
    </row>
    <row r="33" spans="1:7" x14ac:dyDescent="0.25">
      <c r="A33" s="5" t="s">
        <v>60</v>
      </c>
      <c r="B33" s="5" t="s">
        <v>61</v>
      </c>
      <c r="C33" s="8">
        <f>INDEX('Mean Zone'!$C$4:$I$55,MATCH($B33,'Mean Zone'!$B$4:$B$55,0),MATCH("Some College (3)",'Mean Zone'!$C$2:$I$2,0))</f>
        <v>51333.409560147396</v>
      </c>
      <c r="D33" s="11">
        <f t="shared" si="0"/>
        <v>1.0383478123652203</v>
      </c>
      <c r="E33" s="8">
        <f>INDEX('Payroll per Employee'!$C$3:$T$54,MATCH($B33,'Payroll per Employee'!$B$3:$B$54,0),MATCH($I$1,'Payroll per Employee'!$C$2:$T$2,0))</f>
        <v>39372.828402366868</v>
      </c>
      <c r="F33" s="11">
        <f t="shared" si="1"/>
        <v>48016.496409074673</v>
      </c>
      <c r="G33" s="14">
        <f t="shared" si="2"/>
        <v>-8643.668006707805</v>
      </c>
    </row>
    <row r="34" spans="1:7" x14ac:dyDescent="0.25">
      <c r="A34" s="5" t="s">
        <v>62</v>
      </c>
      <c r="B34" s="5" t="s">
        <v>63</v>
      </c>
      <c r="C34" s="8">
        <f>INDEX('Mean Zone'!$C$4:$I$55,MATCH($B34,'Mean Zone'!$B$4:$B$55,0),MATCH("Some College (3)",'Mean Zone'!$C$2:$I$2,0))</f>
        <v>60852.444688527998</v>
      </c>
      <c r="D34" s="11">
        <f t="shared" si="0"/>
        <v>1.2308943310179608</v>
      </c>
      <c r="E34" s="8">
        <f>INDEX('Payroll per Employee'!$C$3:$T$54,MATCH($B34,'Payroll per Employee'!$B$3:$B$54,0),MATCH($I$1,'Payroll per Employee'!$C$2:$T$2,0))</f>
        <v>54634.306705539362</v>
      </c>
      <c r="F34" s="11">
        <f t="shared" si="1"/>
        <v>56920.45817542087</v>
      </c>
      <c r="G34" s="14">
        <f t="shared" si="2"/>
        <v>-2286.1514698815081</v>
      </c>
    </row>
    <row r="35" spans="1:7" x14ac:dyDescent="0.25">
      <c r="A35" s="5" t="s">
        <v>64</v>
      </c>
      <c r="B35" s="5" t="s">
        <v>65</v>
      </c>
      <c r="C35" s="8">
        <f>INDEX('Mean Zone'!$C$4:$I$55,MATCH($B35,'Mean Zone'!$B$4:$B$55,0),MATCH("Some College (3)",'Mean Zone'!$C$2:$I$2,0))</f>
        <v>47150.666043009202</v>
      </c>
      <c r="D35" s="11">
        <f t="shared" si="0"/>
        <v>0.95374126435059092</v>
      </c>
      <c r="E35" s="8">
        <f>INDEX('Payroll per Employee'!$C$3:$T$54,MATCH($B35,'Payroll per Employee'!$B$3:$B$54,0),MATCH($I$1,'Payroll per Employee'!$C$2:$T$2,0))</f>
        <v>38975.905586152636</v>
      </c>
      <c r="F35" s="11">
        <f t="shared" si="1"/>
        <v>44104.021262933813</v>
      </c>
      <c r="G35" s="14">
        <f t="shared" si="2"/>
        <v>-5128.1156767811772</v>
      </c>
    </row>
    <row r="36" spans="1:7" x14ac:dyDescent="0.25">
      <c r="A36" s="5" t="s">
        <v>66</v>
      </c>
      <c r="B36" s="5" t="s">
        <v>67</v>
      </c>
      <c r="C36" s="8">
        <f>INDEX('Mean Zone'!$C$4:$I$55,MATCH($B36,'Mean Zone'!$B$4:$B$55,0),MATCH("Some College (3)",'Mean Zone'!$C$2:$I$2,0))</f>
        <v>59770.181448973402</v>
      </c>
      <c r="D36" s="11">
        <f t="shared" si="0"/>
        <v>1.2090028245541617</v>
      </c>
      <c r="E36" s="8">
        <f>INDEX('Payroll per Employee'!$C$3:$T$54,MATCH($B36,'Payroll per Employee'!$B$3:$B$54,0),MATCH($I$1,'Payroll per Employee'!$C$2:$T$2,0))</f>
        <v>71240.911283376394</v>
      </c>
      <c r="F36" s="11">
        <f t="shared" si="1"/>
        <v>55908.125478235474</v>
      </c>
      <c r="G36" s="14">
        <f t="shared" si="2"/>
        <v>15332.78580514092</v>
      </c>
    </row>
    <row r="37" spans="1:7" x14ac:dyDescent="0.25">
      <c r="A37" s="5" t="s">
        <v>68</v>
      </c>
      <c r="B37" s="5" t="s">
        <v>69</v>
      </c>
      <c r="C37" s="8">
        <f>INDEX('Mean Zone'!$C$4:$I$55,MATCH($B37,'Mean Zone'!$B$4:$B$55,0),MATCH("Some College (3)",'Mean Zone'!$C$2:$I$2,0))</f>
        <v>48327.978767532499</v>
      </c>
      <c r="D37" s="11">
        <f t="shared" si="0"/>
        <v>0.97755538662404218</v>
      </c>
      <c r="E37" s="8">
        <f>INDEX('Payroll per Employee'!$C$3:$T$54,MATCH($B37,'Payroll per Employee'!$B$3:$B$54,0),MATCH($I$1,'Payroll per Employee'!$C$2:$T$2,0))</f>
        <v>29023.600274254371</v>
      </c>
      <c r="F37" s="11">
        <f t="shared" si="1"/>
        <v>45205.26181355794</v>
      </c>
      <c r="G37" s="14">
        <f t="shared" si="2"/>
        <v>-16181.661539303568</v>
      </c>
    </row>
    <row r="38" spans="1:7" x14ac:dyDescent="0.25">
      <c r="A38" s="5" t="s">
        <v>70</v>
      </c>
      <c r="B38" s="5" t="s">
        <v>71</v>
      </c>
      <c r="C38" s="8">
        <f>INDEX('Mean Zone'!$C$4:$I$55,MATCH($B38,'Mean Zone'!$B$4:$B$55,0),MATCH("Some College (3)",'Mean Zone'!$C$2:$I$2,0))</f>
        <v>46216.525912547702</v>
      </c>
      <c r="D38" s="11">
        <f t="shared" si="0"/>
        <v>0.93484592174197745</v>
      </c>
      <c r="E38" s="8">
        <f>INDEX('Payroll per Employee'!$C$3:$T$54,MATCH($B38,'Payroll per Employee'!$B$3:$B$54,0),MATCH($I$1,'Payroll per Employee'!$C$2:$T$2,0))</f>
        <v>41063.598662207361</v>
      </c>
      <c r="F38" s="11">
        <f t="shared" si="1"/>
        <v>43230.240686030549</v>
      </c>
      <c r="G38" s="14">
        <f t="shared" si="2"/>
        <v>-2166.6420238231876</v>
      </c>
    </row>
    <row r="39" spans="1:7" x14ac:dyDescent="0.25">
      <c r="A39" s="5" t="s">
        <v>72</v>
      </c>
      <c r="B39" s="5" t="s">
        <v>73</v>
      </c>
      <c r="C39" s="8">
        <f>INDEX('Mean Zone'!$C$4:$I$55,MATCH($B39,'Mean Zone'!$B$4:$B$55,0),MATCH("Some College (3)",'Mean Zone'!$C$2:$I$2,0))</f>
        <v>48137.213854804999</v>
      </c>
      <c r="D39" s="11">
        <f t="shared" si="0"/>
        <v>0.9736966846304691</v>
      </c>
      <c r="E39" s="8">
        <f>INDEX('Payroll per Employee'!$C$3:$T$54,MATCH($B39,'Payroll per Employee'!$B$3:$B$54,0),MATCH($I$1,'Payroll per Employee'!$C$2:$T$2,0))</f>
        <v>43170.274231678486</v>
      </c>
      <c r="F39" s="11">
        <f t="shared" si="1"/>
        <v>45026.823193847224</v>
      </c>
      <c r="G39" s="14">
        <f t="shared" si="2"/>
        <v>-1856.5489621687375</v>
      </c>
    </row>
    <row r="40" spans="1:7" x14ac:dyDescent="0.25">
      <c r="A40" s="5" t="s">
        <v>74</v>
      </c>
      <c r="B40" s="5" t="s">
        <v>75</v>
      </c>
      <c r="C40" s="8">
        <f>INDEX('Mean Zone'!$C$4:$I$55,MATCH($B40,'Mean Zone'!$B$4:$B$55,0),MATCH("Some College (3)",'Mean Zone'!$C$2:$I$2,0))</f>
        <v>43702.368713921001</v>
      </c>
      <c r="D40" s="11">
        <f t="shared" si="0"/>
        <v>0.88399074478207762</v>
      </c>
      <c r="E40" s="8">
        <f>INDEX('Payroll per Employee'!$C$3:$T$54,MATCH($B40,'Payroll per Employee'!$B$3:$B$54,0),MATCH($I$1,'Payroll per Employee'!$C$2:$T$2,0))</f>
        <v>34743.53745928339</v>
      </c>
      <c r="F40" s="11">
        <f t="shared" si="1"/>
        <v>40878.535994405502</v>
      </c>
      <c r="G40" s="14">
        <f t="shared" si="2"/>
        <v>-6134.9985351221112</v>
      </c>
    </row>
    <row r="41" spans="1:7" x14ac:dyDescent="0.25">
      <c r="A41" s="5" t="s">
        <v>76</v>
      </c>
      <c r="B41" s="5" t="s">
        <v>77</v>
      </c>
      <c r="C41" s="8">
        <f>INDEX('Mean Zone'!$C$4:$I$55,MATCH($B41,'Mean Zone'!$B$4:$B$55,0),MATCH("Some College (3)",'Mean Zone'!$C$2:$I$2,0))</f>
        <v>52492.596847532397</v>
      </c>
      <c r="D41" s="11">
        <f t="shared" si="0"/>
        <v>1.0617953019103574</v>
      </c>
      <c r="E41" s="8">
        <f>INDEX('Payroll per Employee'!$C$3:$T$54,MATCH($B41,'Payroll per Employee'!$B$3:$B$54,0),MATCH($I$1,'Payroll per Employee'!$C$2:$T$2,0))</f>
        <v>46984.973843058353</v>
      </c>
      <c r="F41" s="11">
        <f t="shared" si="1"/>
        <v>49100.78269940865</v>
      </c>
      <c r="G41" s="14">
        <f t="shared" si="2"/>
        <v>-2115.808856350297</v>
      </c>
    </row>
    <row r="42" spans="1:7" x14ac:dyDescent="0.25">
      <c r="A42" s="5" t="s">
        <v>78</v>
      </c>
      <c r="B42" s="5" t="s">
        <v>79</v>
      </c>
      <c r="C42" s="8">
        <f>INDEX('Mean Zone'!$C$4:$I$55,MATCH($B42,'Mean Zone'!$B$4:$B$55,0),MATCH("Some College (3)",'Mean Zone'!$C$2:$I$2,0))</f>
        <v>51348.801209901801</v>
      </c>
      <c r="D42" s="11">
        <f t="shared" si="0"/>
        <v>1.0386591473415665</v>
      </c>
      <c r="E42" s="8">
        <f>INDEX('Payroll per Employee'!$C$3:$T$54,MATCH($B42,'Payroll per Employee'!$B$3:$B$54,0),MATCH($I$1,'Payroll per Employee'!$C$2:$T$2,0))</f>
        <v>43072.475285171102</v>
      </c>
      <c r="F42" s="11">
        <f t="shared" si="1"/>
        <v>48030.893525913285</v>
      </c>
      <c r="G42" s="14">
        <f t="shared" si="2"/>
        <v>-4958.4182407421831</v>
      </c>
    </row>
    <row r="43" spans="1:7" x14ac:dyDescent="0.25">
      <c r="A43" s="5" t="s">
        <v>80</v>
      </c>
      <c r="B43" s="5" t="s">
        <v>81</v>
      </c>
      <c r="C43" s="8">
        <f>INDEX('Mean Zone'!$C$4:$I$55,MATCH($B43,'Mean Zone'!$B$4:$B$55,0),MATCH("Some College (3)",'Mean Zone'!$C$2:$I$2,0))</f>
        <v>56403.118942182002</v>
      </c>
      <c r="D43" s="11">
        <f t="shared" si="0"/>
        <v>1.1408954843641959</v>
      </c>
      <c r="E43" s="8">
        <f>INDEX('Payroll per Employee'!$C$3:$T$54,MATCH($B43,'Payroll per Employee'!$B$3:$B$54,0),MATCH($I$1,'Payroll per Employee'!$C$2:$T$2,0))</f>
        <v>55311.028571428571</v>
      </c>
      <c r="F43" s="11">
        <f t="shared" si="1"/>
        <v>52758.626036219153</v>
      </c>
      <c r="G43" s="14">
        <f t="shared" si="2"/>
        <v>2552.4025352094177</v>
      </c>
    </row>
    <row r="44" spans="1:7" x14ac:dyDescent="0.25">
      <c r="A44" s="5" t="s">
        <v>82</v>
      </c>
      <c r="B44" s="5" t="s">
        <v>83</v>
      </c>
      <c r="C44" s="8">
        <f>INDEX('Mean Zone'!$C$4:$I$55,MATCH($B44,'Mean Zone'!$B$4:$B$55,0),MATCH("Some College (3)",'Mean Zone'!$C$2:$I$2,0))</f>
        <v>45384.6077961595</v>
      </c>
      <c r="D44" s="11">
        <f t="shared" si="0"/>
        <v>0.91801827745299747</v>
      </c>
      <c r="E44" s="8">
        <f>INDEX('Payroll per Employee'!$C$3:$T$54,MATCH($B44,'Payroll per Employee'!$B$3:$B$54,0),MATCH($I$1,'Payroll per Employee'!$C$2:$T$2,0))</f>
        <v>28708.156375593717</v>
      </c>
      <c r="F44" s="11">
        <f t="shared" si="1"/>
        <v>42452.077038018935</v>
      </c>
      <c r="G44" s="14">
        <f t="shared" si="2"/>
        <v>-13743.920662425218</v>
      </c>
    </row>
    <row r="45" spans="1:7" x14ac:dyDescent="0.25">
      <c r="A45" s="5" t="s">
        <v>84</v>
      </c>
      <c r="B45" s="5" t="s">
        <v>85</v>
      </c>
      <c r="C45" s="8">
        <f>INDEX('Mean Zone'!$C$4:$I$55,MATCH($B45,'Mean Zone'!$B$4:$B$55,0),MATCH("Some College (3)",'Mean Zone'!$C$2:$I$2,0))</f>
        <v>44195.458806384398</v>
      </c>
      <c r="D45" s="11">
        <f t="shared" si="0"/>
        <v>0.89396473683122102</v>
      </c>
      <c r="E45" s="8">
        <f>INDEX('Payroll per Employee'!$C$3:$T$54,MATCH($B45,'Payroll per Employee'!$B$3:$B$54,0),MATCH($I$1,'Payroll per Employee'!$C$2:$T$2,0))</f>
        <v>35030.693877551021</v>
      </c>
      <c r="F45" s="11">
        <f t="shared" si="1"/>
        <v>41339.765023550302</v>
      </c>
      <c r="G45" s="14">
        <f t="shared" si="2"/>
        <v>-6309.0711459992817</v>
      </c>
    </row>
    <row r="46" spans="1:7" x14ac:dyDescent="0.25">
      <c r="A46" s="5" t="s">
        <v>86</v>
      </c>
      <c r="B46" s="5" t="s">
        <v>87</v>
      </c>
      <c r="C46" s="8">
        <f>INDEX('Mean Zone'!$C$4:$I$55,MATCH($B46,'Mean Zone'!$B$4:$B$55,0),MATCH("Some College (3)",'Mean Zone'!$C$2:$I$2,0))</f>
        <v>44905.0375067559</v>
      </c>
      <c r="D46" s="11">
        <f t="shared" si="0"/>
        <v>0.90831775755485733</v>
      </c>
      <c r="E46" s="8">
        <f>INDEX('Payroll per Employee'!$C$3:$T$54,MATCH($B46,'Payroll per Employee'!$B$3:$B$54,0),MATCH($I$1,'Payroll per Employee'!$C$2:$T$2,0))</f>
        <v>30732.183180682765</v>
      </c>
      <c r="F46" s="11">
        <f t="shared" si="1"/>
        <v>42003.494228570715</v>
      </c>
      <c r="G46" s="14">
        <f t="shared" si="2"/>
        <v>-11271.31104788795</v>
      </c>
    </row>
    <row r="47" spans="1:7" x14ac:dyDescent="0.25">
      <c r="A47" s="5" t="s">
        <v>88</v>
      </c>
      <c r="B47" s="5" t="s">
        <v>89</v>
      </c>
      <c r="C47" s="8">
        <f>INDEX('Mean Zone'!$C$4:$I$55,MATCH($B47,'Mean Zone'!$B$4:$B$55,0),MATCH("Some College (3)",'Mean Zone'!$C$2:$I$2,0))</f>
        <v>49958.668728666897</v>
      </c>
      <c r="D47" s="11">
        <f t="shared" si="0"/>
        <v>1.0105402081720025</v>
      </c>
      <c r="E47" s="8">
        <f>INDEX('Payroll per Employee'!$C$3:$T$54,MATCH($B47,'Payroll per Employee'!$B$3:$B$54,0),MATCH($I$1,'Payroll per Employee'!$C$2:$T$2,0))</f>
        <v>35976.231130598186</v>
      </c>
      <c r="F47" s="11">
        <f t="shared" si="1"/>
        <v>46730.584587440309</v>
      </c>
      <c r="G47" s="14">
        <f t="shared" si="2"/>
        <v>-10754.353456842124</v>
      </c>
    </row>
    <row r="48" spans="1:7" x14ac:dyDescent="0.25">
      <c r="A48" s="5" t="s">
        <v>92</v>
      </c>
      <c r="B48" s="5" t="s">
        <v>93</v>
      </c>
      <c r="C48" s="8">
        <f>INDEX('Mean Zone'!$C$4:$I$55,MATCH($B48,'Mean Zone'!$B$4:$B$55,0),MATCH("Some College (3)",'Mean Zone'!$C$2:$I$2,0))</f>
        <v>47034.127047554102</v>
      </c>
      <c r="D48" s="11">
        <f t="shared" si="0"/>
        <v>0.95138396893571575</v>
      </c>
      <c r="E48" s="8">
        <f>INDEX('Payroll per Employee'!$C$3:$T$54,MATCH($B48,'Payroll per Employee'!$B$3:$B$54,0),MATCH($I$1,'Payroll per Employee'!$C$2:$T$2,0))</f>
        <v>40619.00307692308</v>
      </c>
      <c r="F48" s="11">
        <f t="shared" si="1"/>
        <v>43995.012445776818</v>
      </c>
      <c r="G48" s="14">
        <f t="shared" si="2"/>
        <v>-3376.0093688537381</v>
      </c>
    </row>
    <row r="49" spans="1:7" x14ac:dyDescent="0.25">
      <c r="A49" s="5" t="s">
        <v>94</v>
      </c>
      <c r="B49" s="5" t="s">
        <v>95</v>
      </c>
      <c r="C49" s="8">
        <f>INDEX('Mean Zone'!$C$4:$I$55,MATCH($B49,'Mean Zone'!$B$4:$B$55,0),MATCH("Some College (3)",'Mean Zone'!$C$2:$I$2,0))</f>
        <v>48707.258560955001</v>
      </c>
      <c r="D49" s="11">
        <f t="shared" si="0"/>
        <v>0.98522727803256316</v>
      </c>
      <c r="E49" s="8">
        <f>INDEX('Payroll per Employee'!$C$3:$T$54,MATCH($B49,'Payroll per Employee'!$B$3:$B$54,0),MATCH($I$1,'Payroll per Employee'!$C$2:$T$2,0))</f>
        <v>37459.539267015709</v>
      </c>
      <c r="F49" s="11">
        <f t="shared" si="1"/>
        <v>45560.034406981089</v>
      </c>
      <c r="G49" s="14">
        <f t="shared" si="2"/>
        <v>-8100.4951399653801</v>
      </c>
    </row>
    <row r="50" spans="1:7" x14ac:dyDescent="0.25">
      <c r="A50" s="5" t="s">
        <v>96</v>
      </c>
      <c r="B50" s="5" t="s">
        <v>97</v>
      </c>
      <c r="C50" s="8">
        <f>INDEX('Mean Zone'!$C$4:$I$55,MATCH($B50,'Mean Zone'!$B$4:$B$55,0),MATCH("Some College (3)",'Mean Zone'!$C$2:$I$2,0))</f>
        <v>52243.594779258601</v>
      </c>
      <c r="D50" s="11">
        <f t="shared" si="0"/>
        <v>1.0567586064116186</v>
      </c>
      <c r="E50" s="8">
        <f>INDEX('Payroll per Employee'!$C$3:$T$54,MATCH($B50,'Payroll per Employee'!$B$3:$B$54,0),MATCH($I$1,'Payroll per Employee'!$C$2:$T$2,0))</f>
        <v>35500.10484927916</v>
      </c>
      <c r="F50" s="11">
        <f t="shared" si="1"/>
        <v>48867.869923507569</v>
      </c>
      <c r="G50" s="14">
        <f t="shared" si="2"/>
        <v>-13367.76507422841</v>
      </c>
    </row>
    <row r="51" spans="1:7" x14ac:dyDescent="0.25">
      <c r="A51" s="5" t="s">
        <v>98</v>
      </c>
      <c r="B51" s="5" t="s">
        <v>99</v>
      </c>
      <c r="C51" s="8">
        <f>INDEX('Mean Zone'!$C$4:$I$55,MATCH($B51,'Mean Zone'!$B$4:$B$55,0),MATCH("Some College (3)",'Mean Zone'!$C$2:$I$2,0))</f>
        <v>56972.148769398496</v>
      </c>
      <c r="D51" s="11">
        <f t="shared" si="0"/>
        <v>1.1524055492775445</v>
      </c>
      <c r="E51" s="8">
        <f>INDEX('Payroll per Employee'!$C$3:$T$54,MATCH($B51,'Payroll per Employee'!$B$3:$B$54,0),MATCH($I$1,'Payroll per Employee'!$C$2:$T$2,0))</f>
        <v>59793.60113690194</v>
      </c>
      <c r="F51" s="11">
        <f t="shared" si="1"/>
        <v>53290.887946918519</v>
      </c>
      <c r="G51" s="14">
        <f t="shared" si="2"/>
        <v>6502.7131899834203</v>
      </c>
    </row>
    <row r="52" spans="1:7" x14ac:dyDescent="0.25">
      <c r="A52" s="5" t="s">
        <v>100</v>
      </c>
      <c r="B52" s="5" t="s">
        <v>101</v>
      </c>
      <c r="C52" s="8">
        <f>INDEX('Mean Zone'!$C$4:$I$55,MATCH($B52,'Mean Zone'!$B$4:$B$55,0),MATCH("Some College (3)",'Mean Zone'!$C$2:$I$2,0))</f>
        <v>42544.299698741997</v>
      </c>
      <c r="D52" s="11">
        <f t="shared" si="0"/>
        <v>0.8605658751156644</v>
      </c>
      <c r="E52" s="8">
        <f>INDEX('Payroll per Employee'!$C$3:$T$54,MATCH($B52,'Payroll per Employee'!$B$3:$B$54,0),MATCH($I$1,'Payroll per Employee'!$C$2:$T$2,0))</f>
        <v>28859.584158415841</v>
      </c>
      <c r="F52" s="11">
        <f t="shared" si="1"/>
        <v>39795.295719012356</v>
      </c>
      <c r="G52" s="14">
        <f t="shared" si="2"/>
        <v>-10935.711560596515</v>
      </c>
    </row>
    <row r="53" spans="1:7" x14ac:dyDescent="0.25">
      <c r="A53" s="5" t="s">
        <v>102</v>
      </c>
      <c r="B53" s="5" t="s">
        <v>103</v>
      </c>
      <c r="C53" s="8">
        <f>INDEX('Mean Zone'!$C$4:$I$55,MATCH($B53,'Mean Zone'!$B$4:$B$55,0),MATCH("Some College (3)",'Mean Zone'!$C$2:$I$2,0))</f>
        <v>48843.105600012503</v>
      </c>
      <c r="D53" s="11">
        <f t="shared" si="0"/>
        <v>0.98797512737727455</v>
      </c>
      <c r="E53" s="8">
        <f>INDEX('Payroll per Employee'!$C$3:$T$54,MATCH($B53,'Payroll per Employee'!$B$3:$B$54,0),MATCH($I$1,'Payroll per Employee'!$C$2:$T$2,0))</f>
        <v>47593.4</v>
      </c>
      <c r="F53" s="11">
        <f t="shared" si="1"/>
        <v>45687.103676662955</v>
      </c>
      <c r="G53" s="14">
        <f t="shared" si="2"/>
        <v>1906.2963233370465</v>
      </c>
    </row>
    <row r="54" spans="1:7" x14ac:dyDescent="0.25">
      <c r="A54" s="6" t="s">
        <v>104</v>
      </c>
      <c r="B54" s="6" t="s">
        <v>105</v>
      </c>
      <c r="C54" s="8">
        <f>INDEX('Mean Zone'!$C$4:$I$55,MATCH($B54,'Mean Zone'!$B$4:$B$55,0),MATCH("Some College (3)",'Mean Zone'!$C$2:$I$2,0))</f>
        <v>48417.197958199999</v>
      </c>
      <c r="D54" s="11">
        <f t="shared" si="0"/>
        <v>0.97936007001141867</v>
      </c>
      <c r="E54" s="8">
        <f>INDEX('Payroll per Employee'!$C$3:$T$54,MATCH($B54,'Payroll per Employee'!$B$3:$B$54,0),MATCH($I$1,'Payroll per Employee'!$C$2:$T$2,0))</f>
        <v>41718.925373134327</v>
      </c>
      <c r="F54" s="11">
        <f t="shared" si="1"/>
        <v>45288.716097717399</v>
      </c>
      <c r="G54" s="14">
        <f t="shared" si="2"/>
        <v>-3569.790724583072</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1:G1"/>
    <mergeCell ref="A55:G63"/>
  </mergeCell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179</v>
      </c>
      <c r="B1" s="39"/>
      <c r="C1" s="39"/>
      <c r="D1" s="39"/>
      <c r="E1" s="39"/>
      <c r="F1" s="39"/>
      <c r="G1" s="40"/>
      <c r="I1" t="s">
        <v>171</v>
      </c>
    </row>
    <row r="2" spans="1:9" ht="47.25" x14ac:dyDescent="0.25">
      <c r="A2" s="16" t="s">
        <v>0</v>
      </c>
      <c r="B2" s="16" t="s">
        <v>1</v>
      </c>
      <c r="C2" s="16" t="s">
        <v>138</v>
      </c>
      <c r="D2" s="16" t="s">
        <v>119</v>
      </c>
      <c r="E2" s="16" t="s">
        <v>154</v>
      </c>
      <c r="F2" s="16" t="s">
        <v>133</v>
      </c>
      <c r="G2" s="16" t="s">
        <v>125</v>
      </c>
    </row>
    <row r="3" spans="1:9" x14ac:dyDescent="0.25">
      <c r="A3" s="4" t="s">
        <v>90</v>
      </c>
      <c r="B3" s="4" t="s">
        <v>91</v>
      </c>
      <c r="C3" s="7">
        <f>INDEX('Mean Zone'!$C$4:$I$55,MATCH($B3,'Mean Zone'!$B$4:$B$55,0),MATCH("Some College (3)",'Mean Zone'!$C$2:$I$2,0))</f>
        <v>49437.58627777778</v>
      </c>
      <c r="D3" s="10">
        <f>C3/$C$3</f>
        <v>1</v>
      </c>
      <c r="E3" s="7">
        <f>INDEX('Payroll per Employee'!$C$3:$T$54,MATCH($B3,'Payroll per Employee'!$B$3:$B$54,0),MATCH($I$1,'Payroll per Employee'!$C$2:$T$2,0))</f>
        <v>46243.171928777294</v>
      </c>
      <c r="F3" s="10">
        <f>$E$3*D3</f>
        <v>46243.171928777294</v>
      </c>
      <c r="G3" s="13">
        <f>E3-F3</f>
        <v>0</v>
      </c>
    </row>
    <row r="4" spans="1:9" x14ac:dyDescent="0.25">
      <c r="A4" s="5" t="s">
        <v>2</v>
      </c>
      <c r="B4" s="5" t="s">
        <v>3</v>
      </c>
      <c r="C4" s="8">
        <f>INDEX('Mean Zone'!$C$4:$I$55,MATCH($B4,'Mean Zone'!$B$4:$B$55,0),MATCH("Some College (3)",'Mean Zone'!$C$2:$I$2,0))</f>
        <v>46683.653717435198</v>
      </c>
      <c r="D4" s="11">
        <f>C4/$C$3</f>
        <v>0.94429476097662002</v>
      </c>
      <c r="E4" s="8">
        <f>INDEX('Payroll per Employee'!$C$3:$T$54,MATCH($B4,'Payroll per Employee'!$B$3:$B$54,0),MATCH($I$1,'Payroll per Employee'!$C$2:$T$2,0))</f>
        <v>31293.274725274725</v>
      </c>
      <c r="F4" s="11">
        <f>$E$3*D4</f>
        <v>43667.1849832855</v>
      </c>
      <c r="G4" s="14">
        <f>E4-F4</f>
        <v>-12373.910258010776</v>
      </c>
    </row>
    <row r="5" spans="1:9" x14ac:dyDescent="0.25">
      <c r="A5" s="5" t="s">
        <v>4</v>
      </c>
      <c r="B5" s="5" t="s">
        <v>5</v>
      </c>
      <c r="C5" s="8">
        <f>INDEX('Mean Zone'!$C$4:$I$55,MATCH($B5,'Mean Zone'!$B$4:$B$55,0),MATCH("Some College (3)",'Mean Zone'!$C$2:$I$2,0))</f>
        <v>58564.453243552198</v>
      </c>
      <c r="D5" s="11">
        <f t="shared" ref="D5:D54" si="0">C5/$C$3</f>
        <v>1.1846139274375729</v>
      </c>
      <c r="E5" s="8">
        <f>INDEX('Payroll per Employee'!$C$3:$T$54,MATCH($B5,'Payroll per Employee'!$B$3:$B$54,0),MATCH($I$1,'Payroll per Employee'!$C$2:$T$2,0))</f>
        <v>56812.601226993866</v>
      </c>
      <c r="F5" s="11">
        <f t="shared" ref="F5:F54" si="1">$E$3*D5</f>
        <v>54780.305515719789</v>
      </c>
      <c r="G5" s="14">
        <f t="shared" ref="G5:G54" si="2">E5-F5</f>
        <v>2032.2957112740769</v>
      </c>
    </row>
    <row r="6" spans="1:9" x14ac:dyDescent="0.25">
      <c r="A6" s="5" t="s">
        <v>6</v>
      </c>
      <c r="B6" s="5" t="s">
        <v>7</v>
      </c>
      <c r="C6" s="8">
        <f>INDEX('Mean Zone'!$C$4:$I$55,MATCH($B6,'Mean Zone'!$B$4:$B$55,0),MATCH("Some College (3)",'Mean Zone'!$C$2:$I$2,0))</f>
        <v>49645.896090102899</v>
      </c>
      <c r="D6" s="11">
        <f t="shared" si="0"/>
        <v>1.0042135918844151</v>
      </c>
      <c r="E6" s="8">
        <f>INDEX('Payroll per Employee'!$C$3:$T$54,MATCH($B6,'Payroll per Employee'!$B$3:$B$54,0),MATCH($I$1,'Payroll per Employee'!$C$2:$T$2,0))</f>
        <v>46113.89920424403</v>
      </c>
      <c r="F6" s="11">
        <f t="shared" si="1"/>
        <v>46438.021782725998</v>
      </c>
      <c r="G6" s="14">
        <f t="shared" si="2"/>
        <v>-324.12257848196896</v>
      </c>
    </row>
    <row r="7" spans="1:9" x14ac:dyDescent="0.25">
      <c r="A7" s="5" t="s">
        <v>8</v>
      </c>
      <c r="B7" s="5" t="s">
        <v>9</v>
      </c>
      <c r="C7" s="8">
        <f>INDEX('Mean Zone'!$C$4:$I$55,MATCH($B7,'Mean Zone'!$B$4:$B$55,0),MATCH("Some College (3)",'Mean Zone'!$C$2:$I$2,0))</f>
        <v>42839.910154723199</v>
      </c>
      <c r="D7" s="11">
        <f t="shared" si="0"/>
        <v>0.86654534293029917</v>
      </c>
      <c r="E7" s="8">
        <f>INDEX('Payroll per Employee'!$C$3:$T$54,MATCH($B7,'Payroll per Employee'!$B$3:$B$54,0),MATCH($I$1,'Payroll per Employee'!$C$2:$T$2,0))</f>
        <v>33577.22243713733</v>
      </c>
      <c r="F7" s="11">
        <f t="shared" si="1"/>
        <v>40071.805277207102</v>
      </c>
      <c r="G7" s="14">
        <f t="shared" si="2"/>
        <v>-6494.5828400697719</v>
      </c>
    </row>
    <row r="8" spans="1:9" x14ac:dyDescent="0.25">
      <c r="A8" s="5" t="s">
        <v>10</v>
      </c>
      <c r="B8" s="5" t="s">
        <v>11</v>
      </c>
      <c r="C8" s="8">
        <f>INDEX('Mean Zone'!$C$4:$I$55,MATCH($B8,'Mean Zone'!$B$4:$B$55,0),MATCH("Some College (3)",'Mean Zone'!$C$2:$I$2,0))</f>
        <v>60373.531611879102</v>
      </c>
      <c r="D8" s="11">
        <f t="shared" si="0"/>
        <v>1.2212071049070823</v>
      </c>
      <c r="E8" s="8">
        <f>INDEX('Payroll per Employee'!$C$3:$T$54,MATCH($B8,'Payroll per Employee'!$B$3:$B$54,0),MATCH($I$1,'Payroll per Employee'!$C$2:$T$2,0))</f>
        <v>64314.905511011872</v>
      </c>
      <c r="F8" s="11">
        <f t="shared" si="1"/>
        <v>56472.490112862579</v>
      </c>
      <c r="G8" s="14">
        <f t="shared" si="2"/>
        <v>7842.4153981492927</v>
      </c>
    </row>
    <row r="9" spans="1:9" x14ac:dyDescent="0.25">
      <c r="A9" s="5" t="s">
        <v>12</v>
      </c>
      <c r="B9" s="5" t="s">
        <v>13</v>
      </c>
      <c r="C9" s="8">
        <f>INDEX('Mean Zone'!$C$4:$I$55,MATCH($B9,'Mean Zone'!$B$4:$B$55,0),MATCH("Some College (3)",'Mean Zone'!$C$2:$I$2,0))</f>
        <v>53361.005101802999</v>
      </c>
      <c r="D9" s="11">
        <f t="shared" si="0"/>
        <v>1.0793610513664742</v>
      </c>
      <c r="E9" s="8">
        <f>INDEX('Payroll per Employee'!$C$3:$T$54,MATCH($B9,'Payroll per Employee'!$B$3:$B$54,0),MATCH($I$1,'Payroll per Employee'!$C$2:$T$2,0))</f>
        <v>51001.814977973569</v>
      </c>
      <c r="F9" s="11">
        <f t="shared" si="1"/>
        <v>49913.078671565687</v>
      </c>
      <c r="G9" s="14">
        <f t="shared" si="2"/>
        <v>1088.7363064078818</v>
      </c>
    </row>
    <row r="10" spans="1:9" x14ac:dyDescent="0.25">
      <c r="A10" s="5" t="s">
        <v>14</v>
      </c>
      <c r="B10" s="5" t="s">
        <v>15</v>
      </c>
      <c r="C10" s="8">
        <f>INDEX('Mean Zone'!$C$4:$I$55,MATCH($B10,'Mean Zone'!$B$4:$B$55,0),MATCH("Some College (3)",'Mean Zone'!$C$2:$I$2,0))</f>
        <v>59593.620354343002</v>
      </c>
      <c r="D10" s="11">
        <f t="shared" si="0"/>
        <v>1.2054314306426883</v>
      </c>
      <c r="E10" s="8">
        <f>INDEX('Payroll per Employee'!$C$3:$T$54,MATCH($B10,'Payroll per Employee'!$B$3:$B$54,0),MATCH($I$1,'Payroll per Employee'!$C$2:$T$2,0))</f>
        <v>60943.996647108128</v>
      </c>
      <c r="F10" s="11">
        <f t="shared" si="1"/>
        <v>55742.972895561819</v>
      </c>
      <c r="G10" s="14">
        <f t="shared" si="2"/>
        <v>5201.0237515463086</v>
      </c>
    </row>
    <row r="11" spans="1:9" x14ac:dyDescent="0.25">
      <c r="A11" s="5" t="s">
        <v>16</v>
      </c>
      <c r="B11" s="5" t="s">
        <v>17</v>
      </c>
      <c r="C11" s="8">
        <f>INDEX('Mean Zone'!$C$4:$I$55,MATCH($B11,'Mean Zone'!$B$4:$B$55,0),MATCH("Some College (3)",'Mean Zone'!$C$2:$I$2,0))</f>
        <v>54672.489312706697</v>
      </c>
      <c r="D11" s="11">
        <f t="shared" si="0"/>
        <v>1.1058891307013912</v>
      </c>
      <c r="E11" s="8">
        <f>INDEX('Payroll per Employee'!$C$3:$T$54,MATCH($B11,'Payroll per Employee'!$B$3:$B$54,0),MATCH($I$1,'Payroll per Employee'!$C$2:$T$2,0))</f>
        <v>45564</v>
      </c>
      <c r="F11" s="11">
        <f t="shared" si="1"/>
        <v>51139.821205190499</v>
      </c>
      <c r="G11" s="14">
        <f t="shared" si="2"/>
        <v>-5575.8212051904993</v>
      </c>
    </row>
    <row r="12" spans="1:9" x14ac:dyDescent="0.25">
      <c r="A12" s="5" t="s">
        <v>18</v>
      </c>
      <c r="B12" s="5" t="s">
        <v>19</v>
      </c>
      <c r="C12" s="8">
        <f>INDEX('Mean Zone'!$C$4:$I$55,MATCH($B12,'Mean Zone'!$B$4:$B$55,0),MATCH("Some College (3)",'Mean Zone'!$C$2:$I$2,0))</f>
        <v>63345.233613189797</v>
      </c>
      <c r="D12" s="11">
        <f t="shared" si="0"/>
        <v>1.2813172806873767</v>
      </c>
      <c r="E12" s="8">
        <f>INDEX('Payroll per Employee'!$C$3:$T$54,MATCH($B12,'Payroll per Employee'!$B$3:$B$54,0),MATCH($I$1,'Payroll per Employee'!$C$2:$T$2,0))</f>
        <v>54208.608150470216</v>
      </c>
      <c r="F12" s="11">
        <f t="shared" si="1"/>
        <v>59252.175306139754</v>
      </c>
      <c r="G12" s="14">
        <f t="shared" si="2"/>
        <v>-5043.5671556695379</v>
      </c>
    </row>
    <row r="13" spans="1:9" x14ac:dyDescent="0.25">
      <c r="A13" s="5" t="s">
        <v>20</v>
      </c>
      <c r="B13" s="5" t="s">
        <v>21</v>
      </c>
      <c r="C13" s="8">
        <f>INDEX('Mean Zone'!$C$4:$I$55,MATCH($B13,'Mean Zone'!$B$4:$B$55,0),MATCH("Some College (3)",'Mean Zone'!$C$2:$I$2,0))</f>
        <v>47934.573736139297</v>
      </c>
      <c r="D13" s="11">
        <f t="shared" si="0"/>
        <v>0.96959777661487312</v>
      </c>
      <c r="E13" s="8">
        <f>INDEX('Payroll per Employee'!$C$3:$T$54,MATCH($B13,'Payroll per Employee'!$B$3:$B$54,0),MATCH($I$1,'Payroll per Employee'!$C$2:$T$2,0))</f>
        <v>42946.098907418054</v>
      </c>
      <c r="F13" s="11">
        <f t="shared" si="1"/>
        <v>44837.276685761775</v>
      </c>
      <c r="G13" s="14">
        <f t="shared" si="2"/>
        <v>-1891.177778343721</v>
      </c>
    </row>
    <row r="14" spans="1:9" x14ac:dyDescent="0.25">
      <c r="A14" s="5" t="s">
        <v>22</v>
      </c>
      <c r="B14" s="5" t="s">
        <v>23</v>
      </c>
      <c r="C14" s="8">
        <f>INDEX('Mean Zone'!$C$4:$I$55,MATCH($B14,'Mean Zone'!$B$4:$B$55,0),MATCH("Some College (3)",'Mean Zone'!$C$2:$I$2,0))</f>
        <v>48132.523715711301</v>
      </c>
      <c r="D14" s="11">
        <f t="shared" si="0"/>
        <v>0.97360181472587171</v>
      </c>
      <c r="E14" s="8">
        <f>INDEX('Payroll per Employee'!$C$3:$T$54,MATCH($B14,'Payroll per Employee'!$B$3:$B$54,0),MATCH($I$1,'Payroll per Employee'!$C$2:$T$2,0))</f>
        <v>32166.860997547017</v>
      </c>
      <c r="F14" s="11">
        <f t="shared" si="1"/>
        <v>45022.436108538059</v>
      </c>
      <c r="G14" s="14">
        <f t="shared" si="2"/>
        <v>-12855.575110991042</v>
      </c>
    </row>
    <row r="15" spans="1:9" x14ac:dyDescent="0.25">
      <c r="A15" s="5" t="s">
        <v>24</v>
      </c>
      <c r="B15" s="5" t="s">
        <v>25</v>
      </c>
      <c r="C15" s="8">
        <f>INDEX('Mean Zone'!$C$4:$I$55,MATCH($B15,'Mean Zone'!$B$4:$B$55,0),MATCH("Some College (3)",'Mean Zone'!$C$2:$I$2,0))</f>
        <v>54131.097460776902</v>
      </c>
      <c r="D15" s="11">
        <f t="shared" si="0"/>
        <v>1.0949381136171863</v>
      </c>
      <c r="E15" s="8">
        <f>INDEX('Payroll per Employee'!$C$3:$T$54,MATCH($B15,'Payroll per Employee'!$B$3:$B$54,0),MATCH($I$1,'Payroll per Employee'!$C$2:$T$2,0))</f>
        <v>56434.905537459286</v>
      </c>
      <c r="F15" s="11">
        <f t="shared" si="1"/>
        <v>50633.411439370633</v>
      </c>
      <c r="G15" s="14">
        <f t="shared" si="2"/>
        <v>5801.4940980886531</v>
      </c>
    </row>
    <row r="16" spans="1:9" x14ac:dyDescent="0.25">
      <c r="A16" s="5" t="s">
        <v>26</v>
      </c>
      <c r="B16" s="5" t="s">
        <v>27</v>
      </c>
      <c r="C16" s="8">
        <f>INDEX('Mean Zone'!$C$4:$I$55,MATCH($B16,'Mean Zone'!$B$4:$B$55,0),MATCH("Some College (3)",'Mean Zone'!$C$2:$I$2,0))</f>
        <v>43949.933549584799</v>
      </c>
      <c r="D16" s="11">
        <f t="shared" si="0"/>
        <v>0.8889983686226266</v>
      </c>
      <c r="E16" s="8">
        <f>INDEX('Payroll per Employee'!$C$3:$T$54,MATCH($B16,'Payroll per Employee'!$B$3:$B$54,0),MATCH($I$1,'Payroll per Employee'!$C$2:$T$2,0))</f>
        <v>35010.92887029289</v>
      </c>
      <c r="F16" s="11">
        <f t="shared" si="1"/>
        <v>41110.104404618658</v>
      </c>
      <c r="G16" s="14">
        <f t="shared" si="2"/>
        <v>-6099.1755343257682</v>
      </c>
    </row>
    <row r="17" spans="1:7" x14ac:dyDescent="0.25">
      <c r="A17" s="5" t="s">
        <v>28</v>
      </c>
      <c r="B17" s="5" t="s">
        <v>29</v>
      </c>
      <c r="C17" s="8">
        <f>INDEX('Mean Zone'!$C$4:$I$55,MATCH($B17,'Mean Zone'!$B$4:$B$55,0),MATCH("Some College (3)",'Mean Zone'!$C$2:$I$2,0))</f>
        <v>52542.083562543899</v>
      </c>
      <c r="D17" s="11">
        <f t="shared" si="0"/>
        <v>1.0627962956630346</v>
      </c>
      <c r="E17" s="8">
        <f>INDEX('Payroll per Employee'!$C$3:$T$54,MATCH($B17,'Payroll per Employee'!$B$3:$B$54,0),MATCH($I$1,'Payroll per Employee'!$C$2:$T$2,0))</f>
        <v>62230.280303030304</v>
      </c>
      <c r="F17" s="11">
        <f t="shared" si="1"/>
        <v>49147.071825613333</v>
      </c>
      <c r="G17" s="14">
        <f t="shared" si="2"/>
        <v>13083.208477416971</v>
      </c>
    </row>
    <row r="18" spans="1:7" x14ac:dyDescent="0.25">
      <c r="A18" s="5" t="s">
        <v>30</v>
      </c>
      <c r="B18" s="5" t="s">
        <v>31</v>
      </c>
      <c r="C18" s="8">
        <f>INDEX('Mean Zone'!$C$4:$I$55,MATCH($B18,'Mean Zone'!$B$4:$B$55,0),MATCH("Some College (3)",'Mean Zone'!$C$2:$I$2,0))</f>
        <v>47226.751395553998</v>
      </c>
      <c r="D18" s="11">
        <f t="shared" si="0"/>
        <v>0.9552802827022816</v>
      </c>
      <c r="E18" s="8">
        <f>INDEX('Payroll per Employee'!$C$3:$T$54,MATCH($B18,'Payroll per Employee'!$B$3:$B$54,0),MATCH($I$1,'Payroll per Employee'!$C$2:$T$2,0))</f>
        <v>34784.414634146342</v>
      </c>
      <c r="F18" s="11">
        <f t="shared" si="1"/>
        <v>44175.190353172584</v>
      </c>
      <c r="G18" s="14">
        <f t="shared" si="2"/>
        <v>-9390.7757190262419</v>
      </c>
    </row>
    <row r="19" spans="1:7" x14ac:dyDescent="0.25">
      <c r="A19" s="5" t="s">
        <v>32</v>
      </c>
      <c r="B19" s="5" t="s">
        <v>33</v>
      </c>
      <c r="C19" s="8">
        <f>INDEX('Mean Zone'!$C$4:$I$55,MATCH($B19,'Mean Zone'!$B$4:$B$55,0),MATCH("Some College (3)",'Mean Zone'!$C$2:$I$2,0))</f>
        <v>45147.310632663401</v>
      </c>
      <c r="D19" s="11">
        <f t="shared" si="0"/>
        <v>0.91321834320534256</v>
      </c>
      <c r="E19" s="8">
        <f>INDEX('Payroll per Employee'!$C$3:$T$54,MATCH($B19,'Payroll per Employee'!$B$3:$B$54,0),MATCH($I$1,'Payroll per Employee'!$C$2:$T$2,0))</f>
        <v>45706.080536912748</v>
      </c>
      <c r="F19" s="11">
        <f t="shared" si="1"/>
        <v>42230.112853357808</v>
      </c>
      <c r="G19" s="14">
        <f t="shared" si="2"/>
        <v>3475.9676835549399</v>
      </c>
    </row>
    <row r="20" spans="1:7" x14ac:dyDescent="0.25">
      <c r="A20" s="5" t="s">
        <v>34</v>
      </c>
      <c r="B20" s="5" t="s">
        <v>35</v>
      </c>
      <c r="C20" s="8">
        <f>INDEX('Mean Zone'!$C$4:$I$55,MATCH($B20,'Mean Zone'!$B$4:$B$55,0),MATCH("Some College (3)",'Mean Zone'!$C$2:$I$2,0))</f>
        <v>46511.530185424599</v>
      </c>
      <c r="D20" s="11">
        <f t="shared" si="0"/>
        <v>0.94081312797286698</v>
      </c>
      <c r="E20" s="8">
        <f>INDEX('Payroll per Employee'!$C$3:$T$54,MATCH($B20,'Payroll per Employee'!$B$3:$B$54,0),MATCH($I$1,'Payroll per Employee'!$C$2:$T$2,0))</f>
        <v>35252.561538461538</v>
      </c>
      <c r="F20" s="11">
        <f t="shared" si="1"/>
        <v>43506.183229700044</v>
      </c>
      <c r="G20" s="14">
        <f t="shared" si="2"/>
        <v>-8253.6216912385062</v>
      </c>
    </row>
    <row r="21" spans="1:7" x14ac:dyDescent="0.25">
      <c r="A21" s="5" t="s">
        <v>36</v>
      </c>
      <c r="B21" s="5" t="s">
        <v>37</v>
      </c>
      <c r="C21" s="8">
        <f>INDEX('Mean Zone'!$C$4:$I$55,MATCH($B21,'Mean Zone'!$B$4:$B$55,0),MATCH("Some College (3)",'Mean Zone'!$C$2:$I$2,0))</f>
        <v>44225.401416750203</v>
      </c>
      <c r="D21" s="11">
        <f t="shared" si="0"/>
        <v>0.89457040172346647</v>
      </c>
      <c r="E21" s="8">
        <f>INDEX('Payroll per Employee'!$C$3:$T$54,MATCH($B21,'Payroll per Employee'!$B$3:$B$54,0),MATCH($I$1,'Payroll per Employee'!$C$2:$T$2,0))</f>
        <v>34015.087420042641</v>
      </c>
      <c r="F21" s="11">
        <f t="shared" si="1"/>
        <v>41367.772889293628</v>
      </c>
      <c r="G21" s="14">
        <f t="shared" si="2"/>
        <v>-7352.6854692509878</v>
      </c>
    </row>
    <row r="22" spans="1:7" x14ac:dyDescent="0.25">
      <c r="A22" s="5" t="s">
        <v>38</v>
      </c>
      <c r="B22" s="5" t="s">
        <v>39</v>
      </c>
      <c r="C22" s="8">
        <f>INDEX('Mean Zone'!$C$4:$I$55,MATCH($B22,'Mean Zone'!$B$4:$B$55,0),MATCH("Some College (3)",'Mean Zone'!$C$2:$I$2,0))</f>
        <v>45675.031780169898</v>
      </c>
      <c r="D22" s="11">
        <f t="shared" si="0"/>
        <v>0.92389283577747905</v>
      </c>
      <c r="E22" s="8">
        <f>INDEX('Payroll per Employee'!$C$3:$T$54,MATCH($B22,'Payroll per Employee'!$B$3:$B$54,0),MATCH($I$1,'Payroll per Employee'!$C$2:$T$2,0))</f>
        <v>32043.982486865149</v>
      </c>
      <c r="F22" s="11">
        <f t="shared" si="1"/>
        <v>42723.735248623569</v>
      </c>
      <c r="G22" s="14">
        <f t="shared" si="2"/>
        <v>-10679.75276175842</v>
      </c>
    </row>
    <row r="23" spans="1:7" x14ac:dyDescent="0.25">
      <c r="A23" s="5" t="s">
        <v>40</v>
      </c>
      <c r="B23" s="5" t="s">
        <v>41</v>
      </c>
      <c r="C23" s="8">
        <f>INDEX('Mean Zone'!$C$4:$I$55,MATCH($B23,'Mean Zone'!$B$4:$B$55,0),MATCH("Some College (3)",'Mean Zone'!$C$2:$I$2,0))</f>
        <v>45987.470848118202</v>
      </c>
      <c r="D23" s="11">
        <f t="shared" si="0"/>
        <v>0.93021270475718176</v>
      </c>
      <c r="E23" s="8">
        <f>INDEX('Payroll per Employee'!$C$3:$T$54,MATCH($B23,'Payroll per Employee'!$B$3:$B$54,0),MATCH($I$1,'Payroll per Employee'!$C$2:$T$2,0))</f>
        <v>36549.725888324872</v>
      </c>
      <c r="F23" s="11">
        <f t="shared" si="1"/>
        <v>43015.986036419308</v>
      </c>
      <c r="G23" s="14">
        <f t="shared" si="2"/>
        <v>-6466.2601480944359</v>
      </c>
    </row>
    <row r="24" spans="1:7" x14ac:dyDescent="0.25">
      <c r="A24" s="5" t="s">
        <v>42</v>
      </c>
      <c r="B24" s="5" t="s">
        <v>43</v>
      </c>
      <c r="C24" s="8">
        <f>INDEX('Mean Zone'!$C$4:$I$55,MATCH($B24,'Mean Zone'!$B$4:$B$55,0),MATCH("Some College (3)",'Mean Zone'!$C$2:$I$2,0))</f>
        <v>55909.371073892202</v>
      </c>
      <c r="D24" s="11">
        <f t="shared" si="0"/>
        <v>1.130908187138244</v>
      </c>
      <c r="E24" s="8">
        <f>INDEX('Payroll per Employee'!$C$3:$T$54,MATCH($B24,'Payroll per Employee'!$B$3:$B$54,0),MATCH($I$1,'Payroll per Employee'!$C$2:$T$2,0))</f>
        <v>44303.123099558608</v>
      </c>
      <c r="F24" s="11">
        <f t="shared" si="1"/>
        <v>52296.781733495664</v>
      </c>
      <c r="G24" s="14">
        <f t="shared" si="2"/>
        <v>-7993.6586339370551</v>
      </c>
    </row>
    <row r="25" spans="1:7" x14ac:dyDescent="0.25">
      <c r="A25" s="5" t="s">
        <v>44</v>
      </c>
      <c r="B25" s="5" t="s">
        <v>45</v>
      </c>
      <c r="C25" s="8">
        <f>INDEX('Mean Zone'!$C$4:$I$55,MATCH($B25,'Mean Zone'!$B$4:$B$55,0),MATCH("Some College (3)",'Mean Zone'!$C$2:$I$2,0))</f>
        <v>59061.547743619398</v>
      </c>
      <c r="D25" s="11">
        <f t="shared" si="0"/>
        <v>1.1946689187406303</v>
      </c>
      <c r="E25" s="8">
        <f>INDEX('Payroll per Employee'!$C$3:$T$54,MATCH($B25,'Payroll per Employee'!$B$3:$B$54,0),MATCH($I$1,'Payroll per Employee'!$C$2:$T$2,0))</f>
        <v>45613.081967213118</v>
      </c>
      <c r="F25" s="11">
        <f t="shared" si="1"/>
        <v>55245.280207289434</v>
      </c>
      <c r="G25" s="14">
        <f t="shared" si="2"/>
        <v>-9632.1982400763154</v>
      </c>
    </row>
    <row r="26" spans="1:7" x14ac:dyDescent="0.25">
      <c r="A26" s="5" t="s">
        <v>46</v>
      </c>
      <c r="B26" s="5" t="s">
        <v>47</v>
      </c>
      <c r="C26" s="8">
        <f>INDEX('Mean Zone'!$C$4:$I$55,MATCH($B26,'Mean Zone'!$B$4:$B$55,0),MATCH("Some College (3)",'Mean Zone'!$C$2:$I$2,0))</f>
        <v>49239.767014465899</v>
      </c>
      <c r="D26" s="11">
        <f t="shared" si="0"/>
        <v>0.99599860595538825</v>
      </c>
      <c r="E26" s="8">
        <f>INDEX('Payroll per Employee'!$C$3:$T$54,MATCH($B26,'Payroll per Employee'!$B$3:$B$54,0),MATCH($I$1,'Payroll per Employee'!$C$2:$T$2,0))</f>
        <v>38606.891913530824</v>
      </c>
      <c r="F26" s="11">
        <f t="shared" si="1"/>
        <v>46058.134776017527</v>
      </c>
      <c r="G26" s="14">
        <f t="shared" si="2"/>
        <v>-7451.2428624867025</v>
      </c>
    </row>
    <row r="27" spans="1:7" x14ac:dyDescent="0.25">
      <c r="A27" s="5" t="s">
        <v>48</v>
      </c>
      <c r="B27" s="5" t="s">
        <v>49</v>
      </c>
      <c r="C27" s="8">
        <f>INDEX('Mean Zone'!$C$4:$I$55,MATCH($B27,'Mean Zone'!$B$4:$B$55,0),MATCH("Some College (3)",'Mean Zone'!$C$2:$I$2,0))</f>
        <v>51778.116651032899</v>
      </c>
      <c r="D27" s="11">
        <f t="shared" si="0"/>
        <v>1.0473431360524814</v>
      </c>
      <c r="E27" s="8">
        <f>INDEX('Payroll per Employee'!$C$3:$T$54,MATCH($B27,'Payroll per Employee'!$B$3:$B$54,0),MATCH($I$1,'Payroll per Employee'!$C$2:$T$2,0))</f>
        <v>48983.117098445597</v>
      </c>
      <c r="F27" s="11">
        <f t="shared" si="1"/>
        <v>48432.468708899687</v>
      </c>
      <c r="G27" s="14">
        <f t="shared" si="2"/>
        <v>550.64838954590959</v>
      </c>
    </row>
    <row r="28" spans="1:7" x14ac:dyDescent="0.25">
      <c r="A28" s="5" t="s">
        <v>50</v>
      </c>
      <c r="B28" s="5" t="s">
        <v>51</v>
      </c>
      <c r="C28" s="8">
        <f>INDEX('Mean Zone'!$C$4:$I$55,MATCH($B28,'Mean Zone'!$B$4:$B$55,0),MATCH("Some College (3)",'Mean Zone'!$C$2:$I$2,0))</f>
        <v>43218.396342139</v>
      </c>
      <c r="D28" s="11">
        <f t="shared" si="0"/>
        <v>0.87420118165367811</v>
      </c>
      <c r="E28" s="8">
        <f>INDEX('Payroll per Employee'!$C$3:$T$54,MATCH($B28,'Payroll per Employee'!$B$3:$B$54,0),MATCH($I$1,'Payroll per Employee'!$C$2:$T$2,0))</f>
        <v>24463.137745974956</v>
      </c>
      <c r="F28" s="11">
        <f t="shared" si="1"/>
        <v>40425.835543551308</v>
      </c>
      <c r="G28" s="14">
        <f t="shared" si="2"/>
        <v>-15962.697797576351</v>
      </c>
    </row>
    <row r="29" spans="1:7" x14ac:dyDescent="0.25">
      <c r="A29" s="5" t="s">
        <v>52</v>
      </c>
      <c r="B29" s="5" t="s">
        <v>53</v>
      </c>
      <c r="C29" s="8">
        <f>INDEX('Mean Zone'!$C$4:$I$55,MATCH($B29,'Mean Zone'!$B$4:$B$55,0),MATCH("Some College (3)",'Mean Zone'!$C$2:$I$2,0))</f>
        <v>45952.459724251501</v>
      </c>
      <c r="D29" s="11">
        <f t="shared" si="0"/>
        <v>0.92950451638265263</v>
      </c>
      <c r="E29" s="8">
        <f>INDEX('Payroll per Employee'!$C$3:$T$54,MATCH($B29,'Payroll per Employee'!$B$3:$B$54,0),MATCH($I$1,'Payroll per Employee'!$C$2:$T$2,0))</f>
        <v>35753.265160523188</v>
      </c>
      <c r="F29" s="11">
        <f t="shared" si="1"/>
        <v>42983.237159657998</v>
      </c>
      <c r="G29" s="14">
        <f t="shared" si="2"/>
        <v>-7229.9719991348102</v>
      </c>
    </row>
    <row r="30" spans="1:7" x14ac:dyDescent="0.25">
      <c r="A30" s="5" t="s">
        <v>54</v>
      </c>
      <c r="B30" s="5" t="s">
        <v>55</v>
      </c>
      <c r="C30" s="8">
        <f>INDEX('Mean Zone'!$C$4:$I$55,MATCH($B30,'Mean Zone'!$B$4:$B$55,0),MATCH("Some College (3)",'Mean Zone'!$C$2:$I$2,0))</f>
        <v>45200.160335984197</v>
      </c>
      <c r="D30" s="11">
        <f t="shared" si="0"/>
        <v>0.9142873618872791</v>
      </c>
      <c r="E30" s="8">
        <f>INDEX('Payroll per Employee'!$C$3:$T$54,MATCH($B30,'Payroll per Employee'!$B$3:$B$54,0),MATCH($I$1,'Payroll per Employee'!$C$2:$T$2,0))</f>
        <v>35133.03930131004</v>
      </c>
      <c r="F30" s="11">
        <f t="shared" si="1"/>
        <v>42279.54766806167</v>
      </c>
      <c r="G30" s="14">
        <f t="shared" si="2"/>
        <v>-7146.5083667516301</v>
      </c>
    </row>
    <row r="31" spans="1:7" x14ac:dyDescent="0.25">
      <c r="A31" s="5" t="s">
        <v>56</v>
      </c>
      <c r="B31" s="5" t="s">
        <v>57</v>
      </c>
      <c r="C31" s="8">
        <f>INDEX('Mean Zone'!$C$4:$I$55,MATCH($B31,'Mean Zone'!$B$4:$B$55,0),MATCH("Some College (3)",'Mean Zone'!$C$2:$I$2,0))</f>
        <v>46807.015453786596</v>
      </c>
      <c r="D31" s="11">
        <f t="shared" si="0"/>
        <v>0.94679006355183593</v>
      </c>
      <c r="E31" s="8">
        <f>INDEX('Payroll per Employee'!$C$3:$T$54,MATCH($B31,'Payroll per Employee'!$B$3:$B$54,0),MATCH($I$1,'Payroll per Employee'!$C$2:$T$2,0))</f>
        <v>40811.378238341968</v>
      </c>
      <c r="F31" s="11">
        <f t="shared" si="1"/>
        <v>43782.575689285528</v>
      </c>
      <c r="G31" s="14">
        <f t="shared" si="2"/>
        <v>-2971.1974509435604</v>
      </c>
    </row>
    <row r="32" spans="1:7" x14ac:dyDescent="0.25">
      <c r="A32" s="5" t="s">
        <v>58</v>
      </c>
      <c r="B32" s="5" t="s">
        <v>59</v>
      </c>
      <c r="C32" s="8">
        <f>INDEX('Mean Zone'!$C$4:$I$55,MATCH($B32,'Mean Zone'!$B$4:$B$55,0),MATCH("Some College (3)",'Mean Zone'!$C$2:$I$2,0))</f>
        <v>54083.815676540798</v>
      </c>
      <c r="D32" s="11">
        <f t="shared" si="0"/>
        <v>1.0939817201563398</v>
      </c>
      <c r="E32" s="8">
        <f>INDEX('Payroll per Employee'!$C$3:$T$54,MATCH($B32,'Payroll per Employee'!$B$3:$B$54,0),MATCH($I$1,'Payroll per Employee'!$C$2:$T$2,0))</f>
        <v>56013.0989010989</v>
      </c>
      <c r="F32" s="11">
        <f t="shared" si="1"/>
        <v>50589.184772129149</v>
      </c>
      <c r="G32" s="14">
        <f t="shared" si="2"/>
        <v>5423.9141289697509</v>
      </c>
    </row>
    <row r="33" spans="1:7" x14ac:dyDescent="0.25">
      <c r="A33" s="5" t="s">
        <v>60</v>
      </c>
      <c r="B33" s="5" t="s">
        <v>61</v>
      </c>
      <c r="C33" s="8">
        <f>INDEX('Mean Zone'!$C$4:$I$55,MATCH($B33,'Mean Zone'!$B$4:$B$55,0),MATCH("Some College (3)",'Mean Zone'!$C$2:$I$2,0))</f>
        <v>51333.409560147396</v>
      </c>
      <c r="D33" s="11">
        <f t="shared" si="0"/>
        <v>1.0383478123652203</v>
      </c>
      <c r="E33" s="8">
        <f>INDEX('Payroll per Employee'!$C$3:$T$54,MATCH($B33,'Payroll per Employee'!$B$3:$B$54,0),MATCH($I$1,'Payroll per Employee'!$C$2:$T$2,0))</f>
        <v>39372.828402366868</v>
      </c>
      <c r="F33" s="11">
        <f t="shared" si="1"/>
        <v>48016.496409074673</v>
      </c>
      <c r="G33" s="14">
        <f t="shared" si="2"/>
        <v>-8643.668006707805</v>
      </c>
    </row>
    <row r="34" spans="1:7" x14ac:dyDescent="0.25">
      <c r="A34" s="5" t="s">
        <v>62</v>
      </c>
      <c r="B34" s="5" t="s">
        <v>63</v>
      </c>
      <c r="C34" s="8">
        <f>INDEX('Mean Zone'!$C$4:$I$55,MATCH($B34,'Mean Zone'!$B$4:$B$55,0),MATCH("Some College (3)",'Mean Zone'!$C$2:$I$2,0))</f>
        <v>60852.444688527998</v>
      </c>
      <c r="D34" s="11">
        <f t="shared" si="0"/>
        <v>1.2308943310179608</v>
      </c>
      <c r="E34" s="8">
        <f>INDEX('Payroll per Employee'!$C$3:$T$54,MATCH($B34,'Payroll per Employee'!$B$3:$B$54,0),MATCH($I$1,'Payroll per Employee'!$C$2:$T$2,0))</f>
        <v>54634.306705539362</v>
      </c>
      <c r="F34" s="11">
        <f t="shared" si="1"/>
        <v>56920.45817542087</v>
      </c>
      <c r="G34" s="14">
        <f t="shared" si="2"/>
        <v>-2286.1514698815081</v>
      </c>
    </row>
    <row r="35" spans="1:7" x14ac:dyDescent="0.25">
      <c r="A35" s="5" t="s">
        <v>64</v>
      </c>
      <c r="B35" s="5" t="s">
        <v>65</v>
      </c>
      <c r="C35" s="8">
        <f>INDEX('Mean Zone'!$C$4:$I$55,MATCH($B35,'Mean Zone'!$B$4:$B$55,0),MATCH("Some College (3)",'Mean Zone'!$C$2:$I$2,0))</f>
        <v>47150.666043009202</v>
      </c>
      <c r="D35" s="11">
        <f t="shared" si="0"/>
        <v>0.95374126435059092</v>
      </c>
      <c r="E35" s="8">
        <f>INDEX('Payroll per Employee'!$C$3:$T$54,MATCH($B35,'Payroll per Employee'!$B$3:$B$54,0),MATCH($I$1,'Payroll per Employee'!$C$2:$T$2,0))</f>
        <v>38975.905586152636</v>
      </c>
      <c r="F35" s="11">
        <f t="shared" si="1"/>
        <v>44104.021262933813</v>
      </c>
      <c r="G35" s="14">
        <f t="shared" si="2"/>
        <v>-5128.1156767811772</v>
      </c>
    </row>
    <row r="36" spans="1:7" x14ac:dyDescent="0.25">
      <c r="A36" s="5" t="s">
        <v>66</v>
      </c>
      <c r="B36" s="5" t="s">
        <v>67</v>
      </c>
      <c r="C36" s="8">
        <f>INDEX('Mean Zone'!$C$4:$I$55,MATCH($B36,'Mean Zone'!$B$4:$B$55,0),MATCH("Some College (3)",'Mean Zone'!$C$2:$I$2,0))</f>
        <v>59770.181448973402</v>
      </c>
      <c r="D36" s="11">
        <f t="shared" si="0"/>
        <v>1.2090028245541617</v>
      </c>
      <c r="E36" s="8">
        <f>INDEX('Payroll per Employee'!$C$3:$T$54,MATCH($B36,'Payroll per Employee'!$B$3:$B$54,0),MATCH($I$1,'Payroll per Employee'!$C$2:$T$2,0))</f>
        <v>71240.911283376394</v>
      </c>
      <c r="F36" s="11">
        <f t="shared" si="1"/>
        <v>55908.125478235474</v>
      </c>
      <c r="G36" s="14">
        <f t="shared" si="2"/>
        <v>15332.78580514092</v>
      </c>
    </row>
    <row r="37" spans="1:7" x14ac:dyDescent="0.25">
      <c r="A37" s="5" t="s">
        <v>68</v>
      </c>
      <c r="B37" s="5" t="s">
        <v>69</v>
      </c>
      <c r="C37" s="8">
        <f>INDEX('Mean Zone'!$C$4:$I$55,MATCH($B37,'Mean Zone'!$B$4:$B$55,0),MATCH("Some College (3)",'Mean Zone'!$C$2:$I$2,0))</f>
        <v>48327.978767532499</v>
      </c>
      <c r="D37" s="11">
        <f t="shared" si="0"/>
        <v>0.97755538662404218</v>
      </c>
      <c r="E37" s="8">
        <f>INDEX('Payroll per Employee'!$C$3:$T$54,MATCH($B37,'Payroll per Employee'!$B$3:$B$54,0),MATCH($I$1,'Payroll per Employee'!$C$2:$T$2,0))</f>
        <v>29023.600274254371</v>
      </c>
      <c r="F37" s="11">
        <f t="shared" si="1"/>
        <v>45205.26181355794</v>
      </c>
      <c r="G37" s="14">
        <f t="shared" si="2"/>
        <v>-16181.661539303568</v>
      </c>
    </row>
    <row r="38" spans="1:7" x14ac:dyDescent="0.25">
      <c r="A38" s="5" t="s">
        <v>70</v>
      </c>
      <c r="B38" s="5" t="s">
        <v>71</v>
      </c>
      <c r="C38" s="8">
        <f>INDEX('Mean Zone'!$C$4:$I$55,MATCH($B38,'Mean Zone'!$B$4:$B$55,0),MATCH("Some College (3)",'Mean Zone'!$C$2:$I$2,0))</f>
        <v>46216.525912547702</v>
      </c>
      <c r="D38" s="11">
        <f t="shared" si="0"/>
        <v>0.93484592174197745</v>
      </c>
      <c r="E38" s="8">
        <f>INDEX('Payroll per Employee'!$C$3:$T$54,MATCH($B38,'Payroll per Employee'!$B$3:$B$54,0),MATCH($I$1,'Payroll per Employee'!$C$2:$T$2,0))</f>
        <v>41063.598662207361</v>
      </c>
      <c r="F38" s="11">
        <f t="shared" si="1"/>
        <v>43230.240686030549</v>
      </c>
      <c r="G38" s="14">
        <f t="shared" si="2"/>
        <v>-2166.6420238231876</v>
      </c>
    </row>
    <row r="39" spans="1:7" x14ac:dyDescent="0.25">
      <c r="A39" s="5" t="s">
        <v>72</v>
      </c>
      <c r="B39" s="5" t="s">
        <v>73</v>
      </c>
      <c r="C39" s="8">
        <f>INDEX('Mean Zone'!$C$4:$I$55,MATCH($B39,'Mean Zone'!$B$4:$B$55,0),MATCH("Some College (3)",'Mean Zone'!$C$2:$I$2,0))</f>
        <v>48137.213854804999</v>
      </c>
      <c r="D39" s="11">
        <f t="shared" si="0"/>
        <v>0.9736966846304691</v>
      </c>
      <c r="E39" s="8">
        <f>INDEX('Payroll per Employee'!$C$3:$T$54,MATCH($B39,'Payroll per Employee'!$B$3:$B$54,0),MATCH($I$1,'Payroll per Employee'!$C$2:$T$2,0))</f>
        <v>43170.274231678486</v>
      </c>
      <c r="F39" s="11">
        <f t="shared" si="1"/>
        <v>45026.823193847224</v>
      </c>
      <c r="G39" s="14">
        <f t="shared" si="2"/>
        <v>-1856.5489621687375</v>
      </c>
    </row>
    <row r="40" spans="1:7" x14ac:dyDescent="0.25">
      <c r="A40" s="5" t="s">
        <v>74</v>
      </c>
      <c r="B40" s="5" t="s">
        <v>75</v>
      </c>
      <c r="C40" s="8">
        <f>INDEX('Mean Zone'!$C$4:$I$55,MATCH($B40,'Mean Zone'!$B$4:$B$55,0),MATCH("Some College (3)",'Mean Zone'!$C$2:$I$2,0))</f>
        <v>43702.368713921001</v>
      </c>
      <c r="D40" s="11">
        <f t="shared" si="0"/>
        <v>0.88399074478207762</v>
      </c>
      <c r="E40" s="8">
        <f>INDEX('Payroll per Employee'!$C$3:$T$54,MATCH($B40,'Payroll per Employee'!$B$3:$B$54,0),MATCH($I$1,'Payroll per Employee'!$C$2:$T$2,0))</f>
        <v>34743.53745928339</v>
      </c>
      <c r="F40" s="11">
        <f t="shared" si="1"/>
        <v>40878.535994405502</v>
      </c>
      <c r="G40" s="14">
        <f t="shared" si="2"/>
        <v>-6134.9985351221112</v>
      </c>
    </row>
    <row r="41" spans="1:7" x14ac:dyDescent="0.25">
      <c r="A41" s="5" t="s">
        <v>76</v>
      </c>
      <c r="B41" s="5" t="s">
        <v>77</v>
      </c>
      <c r="C41" s="8">
        <f>INDEX('Mean Zone'!$C$4:$I$55,MATCH($B41,'Mean Zone'!$B$4:$B$55,0),MATCH("Some College (3)",'Mean Zone'!$C$2:$I$2,0))</f>
        <v>52492.596847532397</v>
      </c>
      <c r="D41" s="11">
        <f t="shared" si="0"/>
        <v>1.0617953019103574</v>
      </c>
      <c r="E41" s="8">
        <f>INDEX('Payroll per Employee'!$C$3:$T$54,MATCH($B41,'Payroll per Employee'!$B$3:$B$54,0),MATCH($I$1,'Payroll per Employee'!$C$2:$T$2,0))</f>
        <v>46984.973843058353</v>
      </c>
      <c r="F41" s="11">
        <f t="shared" si="1"/>
        <v>49100.78269940865</v>
      </c>
      <c r="G41" s="14">
        <f t="shared" si="2"/>
        <v>-2115.808856350297</v>
      </c>
    </row>
    <row r="42" spans="1:7" x14ac:dyDescent="0.25">
      <c r="A42" s="5" t="s">
        <v>78</v>
      </c>
      <c r="B42" s="5" t="s">
        <v>79</v>
      </c>
      <c r="C42" s="8">
        <f>INDEX('Mean Zone'!$C$4:$I$55,MATCH($B42,'Mean Zone'!$B$4:$B$55,0),MATCH("Some College (3)",'Mean Zone'!$C$2:$I$2,0))</f>
        <v>51348.801209901801</v>
      </c>
      <c r="D42" s="11">
        <f t="shared" si="0"/>
        <v>1.0386591473415665</v>
      </c>
      <c r="E42" s="8">
        <f>INDEX('Payroll per Employee'!$C$3:$T$54,MATCH($B42,'Payroll per Employee'!$B$3:$B$54,0),MATCH($I$1,'Payroll per Employee'!$C$2:$T$2,0))</f>
        <v>43072.475285171102</v>
      </c>
      <c r="F42" s="11">
        <f t="shared" si="1"/>
        <v>48030.893525913285</v>
      </c>
      <c r="G42" s="14">
        <f t="shared" si="2"/>
        <v>-4958.4182407421831</v>
      </c>
    </row>
    <row r="43" spans="1:7" x14ac:dyDescent="0.25">
      <c r="A43" s="5" t="s">
        <v>80</v>
      </c>
      <c r="B43" s="5" t="s">
        <v>81</v>
      </c>
      <c r="C43" s="8">
        <f>INDEX('Mean Zone'!$C$4:$I$55,MATCH($B43,'Mean Zone'!$B$4:$B$55,0),MATCH("Some College (3)",'Mean Zone'!$C$2:$I$2,0))</f>
        <v>56403.118942182002</v>
      </c>
      <c r="D43" s="11">
        <f t="shared" si="0"/>
        <v>1.1408954843641959</v>
      </c>
      <c r="E43" s="8">
        <f>INDEX('Payroll per Employee'!$C$3:$T$54,MATCH($B43,'Payroll per Employee'!$B$3:$B$54,0),MATCH($I$1,'Payroll per Employee'!$C$2:$T$2,0))</f>
        <v>55311.028571428571</v>
      </c>
      <c r="F43" s="11">
        <f t="shared" si="1"/>
        <v>52758.626036219153</v>
      </c>
      <c r="G43" s="14">
        <f t="shared" si="2"/>
        <v>2552.4025352094177</v>
      </c>
    </row>
    <row r="44" spans="1:7" x14ac:dyDescent="0.25">
      <c r="A44" s="5" t="s">
        <v>82</v>
      </c>
      <c r="B44" s="5" t="s">
        <v>83</v>
      </c>
      <c r="C44" s="8">
        <f>INDEX('Mean Zone'!$C$4:$I$55,MATCH($B44,'Mean Zone'!$B$4:$B$55,0),MATCH("Some College (3)",'Mean Zone'!$C$2:$I$2,0))</f>
        <v>45384.6077961595</v>
      </c>
      <c r="D44" s="11">
        <f t="shared" si="0"/>
        <v>0.91801827745299747</v>
      </c>
      <c r="E44" s="8">
        <f>INDEX('Payroll per Employee'!$C$3:$T$54,MATCH($B44,'Payroll per Employee'!$B$3:$B$54,0),MATCH($I$1,'Payroll per Employee'!$C$2:$T$2,0))</f>
        <v>28708.156375593717</v>
      </c>
      <c r="F44" s="11">
        <f t="shared" si="1"/>
        <v>42452.077038018935</v>
      </c>
      <c r="G44" s="14">
        <f t="shared" si="2"/>
        <v>-13743.920662425218</v>
      </c>
    </row>
    <row r="45" spans="1:7" x14ac:dyDescent="0.25">
      <c r="A45" s="5" t="s">
        <v>84</v>
      </c>
      <c r="B45" s="5" t="s">
        <v>85</v>
      </c>
      <c r="C45" s="8">
        <f>INDEX('Mean Zone'!$C$4:$I$55,MATCH($B45,'Mean Zone'!$B$4:$B$55,0),MATCH("Some College (3)",'Mean Zone'!$C$2:$I$2,0))</f>
        <v>44195.458806384398</v>
      </c>
      <c r="D45" s="11">
        <f t="shared" si="0"/>
        <v>0.89396473683122102</v>
      </c>
      <c r="E45" s="8">
        <f>INDEX('Payroll per Employee'!$C$3:$T$54,MATCH($B45,'Payroll per Employee'!$B$3:$B$54,0),MATCH($I$1,'Payroll per Employee'!$C$2:$T$2,0))</f>
        <v>35030.693877551021</v>
      </c>
      <c r="F45" s="11">
        <f t="shared" si="1"/>
        <v>41339.765023550302</v>
      </c>
      <c r="G45" s="14">
        <f t="shared" si="2"/>
        <v>-6309.0711459992817</v>
      </c>
    </row>
    <row r="46" spans="1:7" x14ac:dyDescent="0.25">
      <c r="A46" s="5" t="s">
        <v>86</v>
      </c>
      <c r="B46" s="5" t="s">
        <v>87</v>
      </c>
      <c r="C46" s="8">
        <f>INDEX('Mean Zone'!$C$4:$I$55,MATCH($B46,'Mean Zone'!$B$4:$B$55,0),MATCH("Some College (3)",'Mean Zone'!$C$2:$I$2,0))</f>
        <v>44905.0375067559</v>
      </c>
      <c r="D46" s="11">
        <f t="shared" si="0"/>
        <v>0.90831775755485733</v>
      </c>
      <c r="E46" s="8">
        <f>INDEX('Payroll per Employee'!$C$3:$T$54,MATCH($B46,'Payroll per Employee'!$B$3:$B$54,0),MATCH($I$1,'Payroll per Employee'!$C$2:$T$2,0))</f>
        <v>30732.183180682765</v>
      </c>
      <c r="F46" s="11">
        <f t="shared" si="1"/>
        <v>42003.494228570715</v>
      </c>
      <c r="G46" s="14">
        <f t="shared" si="2"/>
        <v>-11271.31104788795</v>
      </c>
    </row>
    <row r="47" spans="1:7" x14ac:dyDescent="0.25">
      <c r="A47" s="5" t="s">
        <v>88</v>
      </c>
      <c r="B47" s="5" t="s">
        <v>89</v>
      </c>
      <c r="C47" s="8">
        <f>INDEX('Mean Zone'!$C$4:$I$55,MATCH($B47,'Mean Zone'!$B$4:$B$55,0),MATCH("Some College (3)",'Mean Zone'!$C$2:$I$2,0))</f>
        <v>49958.668728666897</v>
      </c>
      <c r="D47" s="11">
        <f t="shared" si="0"/>
        <v>1.0105402081720025</v>
      </c>
      <c r="E47" s="8">
        <f>INDEX('Payroll per Employee'!$C$3:$T$54,MATCH($B47,'Payroll per Employee'!$B$3:$B$54,0),MATCH($I$1,'Payroll per Employee'!$C$2:$T$2,0))</f>
        <v>35976.231130598186</v>
      </c>
      <c r="F47" s="11">
        <f t="shared" si="1"/>
        <v>46730.584587440309</v>
      </c>
      <c r="G47" s="14">
        <f t="shared" si="2"/>
        <v>-10754.353456842124</v>
      </c>
    </row>
    <row r="48" spans="1:7" x14ac:dyDescent="0.25">
      <c r="A48" s="5" t="s">
        <v>92</v>
      </c>
      <c r="B48" s="5" t="s">
        <v>93</v>
      </c>
      <c r="C48" s="8">
        <f>INDEX('Mean Zone'!$C$4:$I$55,MATCH($B48,'Mean Zone'!$B$4:$B$55,0),MATCH("Some College (3)",'Mean Zone'!$C$2:$I$2,0))</f>
        <v>47034.127047554102</v>
      </c>
      <c r="D48" s="11">
        <f t="shared" si="0"/>
        <v>0.95138396893571575</v>
      </c>
      <c r="E48" s="8">
        <f>INDEX('Payroll per Employee'!$C$3:$T$54,MATCH($B48,'Payroll per Employee'!$B$3:$B$54,0),MATCH($I$1,'Payroll per Employee'!$C$2:$T$2,0))</f>
        <v>40619.00307692308</v>
      </c>
      <c r="F48" s="11">
        <f t="shared" si="1"/>
        <v>43995.012445776818</v>
      </c>
      <c r="G48" s="14">
        <f t="shared" si="2"/>
        <v>-3376.0093688537381</v>
      </c>
    </row>
    <row r="49" spans="1:7" x14ac:dyDescent="0.25">
      <c r="A49" s="5" t="s">
        <v>94</v>
      </c>
      <c r="B49" s="5" t="s">
        <v>95</v>
      </c>
      <c r="C49" s="8">
        <f>INDEX('Mean Zone'!$C$4:$I$55,MATCH($B49,'Mean Zone'!$B$4:$B$55,0),MATCH("Some College (3)",'Mean Zone'!$C$2:$I$2,0))</f>
        <v>48707.258560955001</v>
      </c>
      <c r="D49" s="11">
        <f t="shared" si="0"/>
        <v>0.98522727803256316</v>
      </c>
      <c r="E49" s="8">
        <f>INDEX('Payroll per Employee'!$C$3:$T$54,MATCH($B49,'Payroll per Employee'!$B$3:$B$54,0),MATCH($I$1,'Payroll per Employee'!$C$2:$T$2,0))</f>
        <v>37459.539267015709</v>
      </c>
      <c r="F49" s="11">
        <f t="shared" si="1"/>
        <v>45560.034406981089</v>
      </c>
      <c r="G49" s="14">
        <f t="shared" si="2"/>
        <v>-8100.4951399653801</v>
      </c>
    </row>
    <row r="50" spans="1:7" x14ac:dyDescent="0.25">
      <c r="A50" s="5" t="s">
        <v>96</v>
      </c>
      <c r="B50" s="5" t="s">
        <v>97</v>
      </c>
      <c r="C50" s="8">
        <f>INDEX('Mean Zone'!$C$4:$I$55,MATCH($B50,'Mean Zone'!$B$4:$B$55,0),MATCH("Some College (3)",'Mean Zone'!$C$2:$I$2,0))</f>
        <v>52243.594779258601</v>
      </c>
      <c r="D50" s="11">
        <f t="shared" si="0"/>
        <v>1.0567586064116186</v>
      </c>
      <c r="E50" s="8">
        <f>INDEX('Payroll per Employee'!$C$3:$T$54,MATCH($B50,'Payroll per Employee'!$B$3:$B$54,0),MATCH($I$1,'Payroll per Employee'!$C$2:$T$2,0))</f>
        <v>35500.10484927916</v>
      </c>
      <c r="F50" s="11">
        <f t="shared" si="1"/>
        <v>48867.869923507569</v>
      </c>
      <c r="G50" s="14">
        <f t="shared" si="2"/>
        <v>-13367.76507422841</v>
      </c>
    </row>
    <row r="51" spans="1:7" x14ac:dyDescent="0.25">
      <c r="A51" s="5" t="s">
        <v>98</v>
      </c>
      <c r="B51" s="5" t="s">
        <v>99</v>
      </c>
      <c r="C51" s="8">
        <f>INDEX('Mean Zone'!$C$4:$I$55,MATCH($B51,'Mean Zone'!$B$4:$B$55,0),MATCH("Some College (3)",'Mean Zone'!$C$2:$I$2,0))</f>
        <v>56972.148769398496</v>
      </c>
      <c r="D51" s="11">
        <f t="shared" si="0"/>
        <v>1.1524055492775445</v>
      </c>
      <c r="E51" s="8">
        <f>INDEX('Payroll per Employee'!$C$3:$T$54,MATCH($B51,'Payroll per Employee'!$B$3:$B$54,0),MATCH($I$1,'Payroll per Employee'!$C$2:$T$2,0))</f>
        <v>59793.60113690194</v>
      </c>
      <c r="F51" s="11">
        <f t="shared" si="1"/>
        <v>53290.887946918519</v>
      </c>
      <c r="G51" s="14">
        <f t="shared" si="2"/>
        <v>6502.7131899834203</v>
      </c>
    </row>
    <row r="52" spans="1:7" x14ac:dyDescent="0.25">
      <c r="A52" s="5" t="s">
        <v>100</v>
      </c>
      <c r="B52" s="5" t="s">
        <v>101</v>
      </c>
      <c r="C52" s="8">
        <f>INDEX('Mean Zone'!$C$4:$I$55,MATCH($B52,'Mean Zone'!$B$4:$B$55,0),MATCH("Some College (3)",'Mean Zone'!$C$2:$I$2,0))</f>
        <v>42544.299698741997</v>
      </c>
      <c r="D52" s="11">
        <f t="shared" si="0"/>
        <v>0.8605658751156644</v>
      </c>
      <c r="E52" s="8">
        <f>INDEX('Payroll per Employee'!$C$3:$T$54,MATCH($B52,'Payroll per Employee'!$B$3:$B$54,0),MATCH($I$1,'Payroll per Employee'!$C$2:$T$2,0))</f>
        <v>28859.584158415841</v>
      </c>
      <c r="F52" s="11">
        <f t="shared" si="1"/>
        <v>39795.295719012356</v>
      </c>
      <c r="G52" s="14">
        <f t="shared" si="2"/>
        <v>-10935.711560596515</v>
      </c>
    </row>
    <row r="53" spans="1:7" x14ac:dyDescent="0.25">
      <c r="A53" s="5" t="s">
        <v>102</v>
      </c>
      <c r="B53" s="5" t="s">
        <v>103</v>
      </c>
      <c r="C53" s="8">
        <f>INDEX('Mean Zone'!$C$4:$I$55,MATCH($B53,'Mean Zone'!$B$4:$B$55,0),MATCH("Some College (3)",'Mean Zone'!$C$2:$I$2,0))</f>
        <v>48843.105600012503</v>
      </c>
      <c r="D53" s="11">
        <f t="shared" si="0"/>
        <v>0.98797512737727455</v>
      </c>
      <c r="E53" s="8">
        <f>INDEX('Payroll per Employee'!$C$3:$T$54,MATCH($B53,'Payroll per Employee'!$B$3:$B$54,0),MATCH($I$1,'Payroll per Employee'!$C$2:$T$2,0))</f>
        <v>47593.4</v>
      </c>
      <c r="F53" s="11">
        <f t="shared" si="1"/>
        <v>45687.103676662955</v>
      </c>
      <c r="G53" s="14">
        <f t="shared" si="2"/>
        <v>1906.2963233370465</v>
      </c>
    </row>
    <row r="54" spans="1:7" x14ac:dyDescent="0.25">
      <c r="A54" s="6" t="s">
        <v>104</v>
      </c>
      <c r="B54" s="6" t="s">
        <v>105</v>
      </c>
      <c r="C54" s="8">
        <f>INDEX('Mean Zone'!$C$4:$I$55,MATCH($B54,'Mean Zone'!$B$4:$B$55,0),MATCH("Some College (3)",'Mean Zone'!$C$2:$I$2,0))</f>
        <v>48417.197958199999</v>
      </c>
      <c r="D54" s="11">
        <f t="shared" si="0"/>
        <v>0.97936007001141867</v>
      </c>
      <c r="E54" s="8">
        <f>INDEX('Payroll per Employee'!$C$3:$T$54,MATCH($B54,'Payroll per Employee'!$B$3:$B$54,0),MATCH($I$1,'Payroll per Employee'!$C$2:$T$2,0))</f>
        <v>41718.925373134327</v>
      </c>
      <c r="F54" s="11">
        <f t="shared" si="1"/>
        <v>45288.716097717399</v>
      </c>
      <c r="G54" s="14">
        <f t="shared" si="2"/>
        <v>-3569.790724583072</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1:G1"/>
    <mergeCell ref="A55:G63"/>
  </mergeCells>
  <pageMargins left="0.75" right="0.75" top="1" bottom="1" header="0.5" footer="0.5"/>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180</v>
      </c>
      <c r="B1" s="39"/>
      <c r="C1" s="39"/>
      <c r="D1" s="39"/>
      <c r="E1" s="39"/>
      <c r="F1" s="39"/>
      <c r="G1" s="40"/>
      <c r="I1" t="s">
        <v>172</v>
      </c>
    </row>
    <row r="2" spans="1:9" ht="47.25" x14ac:dyDescent="0.25">
      <c r="A2" s="16" t="s">
        <v>0</v>
      </c>
      <c r="B2" s="16" t="s">
        <v>1</v>
      </c>
      <c r="C2" s="16" t="s">
        <v>138</v>
      </c>
      <c r="D2" s="16" t="s">
        <v>119</v>
      </c>
      <c r="E2" s="16" t="s">
        <v>188</v>
      </c>
      <c r="F2" s="16" t="s">
        <v>133</v>
      </c>
      <c r="G2" s="16" t="s">
        <v>125</v>
      </c>
    </row>
    <row r="3" spans="1:9" x14ac:dyDescent="0.25">
      <c r="A3" s="4" t="s">
        <v>90</v>
      </c>
      <c r="B3" s="4" t="s">
        <v>91</v>
      </c>
      <c r="C3" s="7">
        <f>INDEX('Mean Zone'!$C$4:$I$55,MATCH($B3,'Mean Zone'!$B$4:$B$55,0),MATCH("Some College (3)",'Mean Zone'!$C$2:$I$2,0))</f>
        <v>49437.58627777778</v>
      </c>
      <c r="D3" s="10">
        <f>C3/$C$3</f>
        <v>1</v>
      </c>
      <c r="E3" s="7">
        <f>INDEX('Payroll per Employee'!$C$3:$T$54,MATCH($B3,'Payroll per Employee'!$B$3:$B$54,0),MATCH($I$1,'Payroll per Employee'!$C$2:$T$2,0))</f>
        <v>55242.653248266033</v>
      </c>
      <c r="F3" s="10">
        <f>$E$3*D3</f>
        <v>55242.653248266033</v>
      </c>
      <c r="G3" s="13">
        <f>E3-F3</f>
        <v>0</v>
      </c>
    </row>
    <row r="4" spans="1:9" x14ac:dyDescent="0.25">
      <c r="A4" s="5" t="s">
        <v>2</v>
      </c>
      <c r="B4" s="5" t="s">
        <v>3</v>
      </c>
      <c r="C4" s="8">
        <f>INDEX('Mean Zone'!$C$4:$I$55,MATCH($B4,'Mean Zone'!$B$4:$B$55,0),MATCH("Some College (3)",'Mean Zone'!$C$2:$I$2,0))</f>
        <v>46683.653717435198</v>
      </c>
      <c r="D4" s="11">
        <f>C4/$C$3</f>
        <v>0.94429476097662002</v>
      </c>
      <c r="E4" s="8">
        <f>INDEX('Payroll per Employee'!$C$3:$T$54,MATCH($B4,'Payroll per Employee'!$B$3:$B$54,0),MATCH($I$1,'Payroll per Employee'!$C$2:$T$2,0))</f>
        <v>44421.144704127299</v>
      </c>
      <c r="F4" s="11">
        <f>$E$3*D4</f>
        <v>52165.348044785678</v>
      </c>
      <c r="G4" s="14">
        <f>E4-F4</f>
        <v>-7744.2033406583796</v>
      </c>
    </row>
    <row r="5" spans="1:9" x14ac:dyDescent="0.25">
      <c r="A5" s="5" t="s">
        <v>4</v>
      </c>
      <c r="B5" s="5" t="s">
        <v>5</v>
      </c>
      <c r="C5" s="8">
        <f>INDEX('Mean Zone'!$C$4:$I$55,MATCH($B5,'Mean Zone'!$B$4:$B$55,0),MATCH("Some College (3)",'Mean Zone'!$C$2:$I$2,0))</f>
        <v>58564.453243552198</v>
      </c>
      <c r="D5" s="11">
        <f t="shared" ref="D5:D54" si="0">C5/$C$3</f>
        <v>1.1846139274375729</v>
      </c>
      <c r="E5" s="8">
        <f>INDEX('Payroll per Employee'!$C$3:$T$54,MATCH($B5,'Payroll per Employee'!$B$3:$B$54,0),MATCH($I$1,'Payroll per Employee'!$C$2:$T$2,0))</f>
        <v>62957.08108108108</v>
      </c>
      <c r="F5" s="11">
        <f t="shared" ref="F5:F54" si="1">$E$3*D5</f>
        <v>65441.216426500418</v>
      </c>
      <c r="G5" s="14">
        <f t="shared" ref="G5:G54" si="2">E5-F5</f>
        <v>-2484.1353454193377</v>
      </c>
    </row>
    <row r="6" spans="1:9" x14ac:dyDescent="0.25">
      <c r="A6" s="5" t="s">
        <v>6</v>
      </c>
      <c r="B6" s="5" t="s">
        <v>7</v>
      </c>
      <c r="C6" s="8">
        <f>INDEX('Mean Zone'!$C$4:$I$55,MATCH($B6,'Mean Zone'!$B$4:$B$55,0),MATCH("Some College (3)",'Mean Zone'!$C$2:$I$2,0))</f>
        <v>49645.896090102899</v>
      </c>
      <c r="D6" s="11">
        <f t="shared" si="0"/>
        <v>1.0042135918844151</v>
      </c>
      <c r="E6" s="8">
        <f>INDEX('Payroll per Employee'!$C$3:$T$54,MATCH($B6,'Payroll per Employee'!$B$3:$B$54,0),MATCH($I$1,'Payroll per Employee'!$C$2:$T$2,0))</f>
        <v>56878.556984744238</v>
      </c>
      <c r="F6" s="11">
        <f t="shared" si="1"/>
        <v>55475.423243666482</v>
      </c>
      <c r="G6" s="14">
        <f t="shared" si="2"/>
        <v>1403.133741077756</v>
      </c>
    </row>
    <row r="7" spans="1:9" x14ac:dyDescent="0.25">
      <c r="A7" s="5" t="s">
        <v>8</v>
      </c>
      <c r="B7" s="5" t="s">
        <v>9</v>
      </c>
      <c r="C7" s="8">
        <f>INDEX('Mean Zone'!$C$4:$I$55,MATCH($B7,'Mean Zone'!$B$4:$B$55,0),MATCH("Some College (3)",'Mean Zone'!$C$2:$I$2,0))</f>
        <v>42839.910154723199</v>
      </c>
      <c r="D7" s="11">
        <f t="shared" si="0"/>
        <v>0.86654534293029917</v>
      </c>
      <c r="E7" s="8">
        <f>INDEX('Payroll per Employee'!$C$3:$T$54,MATCH($B7,'Payroll per Employee'!$B$3:$B$54,0),MATCH($I$1,'Payroll per Employee'!$C$2:$T$2,0))</f>
        <v>45772.568236233041</v>
      </c>
      <c r="F7" s="11">
        <f t="shared" si="1"/>
        <v>47870.263903398292</v>
      </c>
      <c r="G7" s="14">
        <f t="shared" si="2"/>
        <v>-2097.6956671652515</v>
      </c>
    </row>
    <row r="8" spans="1:9" x14ac:dyDescent="0.25">
      <c r="A8" s="5" t="s">
        <v>10</v>
      </c>
      <c r="B8" s="5" t="s">
        <v>11</v>
      </c>
      <c r="C8" s="8">
        <f>INDEX('Mean Zone'!$C$4:$I$55,MATCH($B8,'Mean Zone'!$B$4:$B$55,0),MATCH("Some College (3)",'Mean Zone'!$C$2:$I$2,0))</f>
        <v>60373.531611879102</v>
      </c>
      <c r="D8" s="11">
        <f t="shared" si="0"/>
        <v>1.2212071049070823</v>
      </c>
      <c r="E8" s="8">
        <f>INDEX('Payroll per Employee'!$C$3:$T$54,MATCH($B8,'Payroll per Employee'!$B$3:$B$54,0),MATCH($I$1,'Payroll per Employee'!$C$2:$T$2,0))</f>
        <v>84551.670459794244</v>
      </c>
      <c r="F8" s="11">
        <f t="shared" si="1"/>
        <v>67462.720640700791</v>
      </c>
      <c r="G8" s="14">
        <f t="shared" si="2"/>
        <v>17088.949819093454</v>
      </c>
    </row>
    <row r="9" spans="1:9" x14ac:dyDescent="0.25">
      <c r="A9" s="5" t="s">
        <v>12</v>
      </c>
      <c r="B9" s="5" t="s">
        <v>13</v>
      </c>
      <c r="C9" s="8">
        <f>INDEX('Mean Zone'!$C$4:$I$55,MATCH($B9,'Mean Zone'!$B$4:$B$55,0),MATCH("Some College (3)",'Mean Zone'!$C$2:$I$2,0))</f>
        <v>53361.005101802999</v>
      </c>
      <c r="D9" s="11">
        <f t="shared" si="0"/>
        <v>1.0793610513664742</v>
      </c>
      <c r="E9" s="8">
        <f>INDEX('Payroll per Employee'!$C$3:$T$54,MATCH($B9,'Payroll per Employee'!$B$3:$B$54,0),MATCH($I$1,'Payroll per Employee'!$C$2:$T$2,0))</f>
        <v>65301.09316770186</v>
      </c>
      <c r="F9" s="11">
        <f t="shared" si="1"/>
        <v>59626.768290321997</v>
      </c>
      <c r="G9" s="14">
        <f t="shared" si="2"/>
        <v>5674.3248773798623</v>
      </c>
    </row>
    <row r="10" spans="1:9" x14ac:dyDescent="0.25">
      <c r="A10" s="5" t="s">
        <v>14</v>
      </c>
      <c r="B10" s="5" t="s">
        <v>15</v>
      </c>
      <c r="C10" s="8">
        <f>INDEX('Mean Zone'!$C$4:$I$55,MATCH($B10,'Mean Zone'!$B$4:$B$55,0),MATCH("Some College (3)",'Mean Zone'!$C$2:$I$2,0))</f>
        <v>59593.620354343002</v>
      </c>
      <c r="D10" s="11">
        <f t="shared" si="0"/>
        <v>1.2054314306426883</v>
      </c>
      <c r="E10" s="8">
        <f>INDEX('Payroll per Employee'!$C$3:$T$54,MATCH($B10,'Payroll per Employee'!$B$3:$B$54,0),MATCH($I$1,'Payroll per Employee'!$C$2:$T$2,0))</f>
        <v>67535.421686746995</v>
      </c>
      <c r="F10" s="11">
        <f t="shared" si="1"/>
        <v>66591.230537555282</v>
      </c>
      <c r="G10" s="14">
        <f t="shared" si="2"/>
        <v>944.19114919171261</v>
      </c>
    </row>
    <row r="11" spans="1:9" x14ac:dyDescent="0.25">
      <c r="A11" s="5" t="s">
        <v>16</v>
      </c>
      <c r="B11" s="5" t="s">
        <v>17</v>
      </c>
      <c r="C11" s="8">
        <f>INDEX('Mean Zone'!$C$4:$I$55,MATCH($B11,'Mean Zone'!$B$4:$B$55,0),MATCH("Some College (3)",'Mean Zone'!$C$2:$I$2,0))</f>
        <v>54672.489312706697</v>
      </c>
      <c r="D11" s="11">
        <f t="shared" si="0"/>
        <v>1.1058891307013912</v>
      </c>
      <c r="E11" s="8">
        <f>INDEX('Payroll per Employee'!$C$3:$T$54,MATCH($B11,'Payroll per Employee'!$B$3:$B$54,0),MATCH($I$1,'Payroll per Employee'!$C$2:$T$2,0))</f>
        <v>43136.15217391304</v>
      </c>
      <c r="F11" s="11">
        <f t="shared" si="1"/>
        <v>61092.249778363308</v>
      </c>
      <c r="G11" s="14">
        <f t="shared" si="2"/>
        <v>-17956.097604450268</v>
      </c>
    </row>
    <row r="12" spans="1:9" x14ac:dyDescent="0.25">
      <c r="A12" s="5" t="s">
        <v>18</v>
      </c>
      <c r="B12" s="5" t="s">
        <v>19</v>
      </c>
      <c r="C12" s="8">
        <f>INDEX('Mean Zone'!$C$4:$I$55,MATCH($B12,'Mean Zone'!$B$4:$B$55,0),MATCH("Some College (3)",'Mean Zone'!$C$2:$I$2,0))</f>
        <v>63345.233613189797</v>
      </c>
      <c r="D12" s="11">
        <f t="shared" si="0"/>
        <v>1.2813172806873767</v>
      </c>
      <c r="E12" s="8">
        <f>INDEX('Payroll per Employee'!$C$3:$T$54,MATCH($B12,'Payroll per Employee'!$B$3:$B$54,0),MATCH($I$1,'Payroll per Employee'!$C$2:$T$2,0))</f>
        <v>76476.663316582912</v>
      </c>
      <c r="F12" s="11">
        <f t="shared" si="1"/>
        <v>70783.366238023911</v>
      </c>
      <c r="G12" s="14">
        <f t="shared" si="2"/>
        <v>5693.2970785590005</v>
      </c>
    </row>
    <row r="13" spans="1:9" x14ac:dyDescent="0.25">
      <c r="A13" s="5" t="s">
        <v>20</v>
      </c>
      <c r="B13" s="5" t="s">
        <v>21</v>
      </c>
      <c r="C13" s="8">
        <f>INDEX('Mean Zone'!$C$4:$I$55,MATCH($B13,'Mean Zone'!$B$4:$B$55,0),MATCH("Some College (3)",'Mean Zone'!$C$2:$I$2,0))</f>
        <v>47934.573736139297</v>
      </c>
      <c r="D13" s="11">
        <f t="shared" si="0"/>
        <v>0.96959777661487312</v>
      </c>
      <c r="E13" s="8">
        <f>INDEX('Payroll per Employee'!$C$3:$T$54,MATCH($B13,'Payroll per Employee'!$B$3:$B$54,0),MATCH($I$1,'Payroll per Employee'!$C$2:$T$2,0))</f>
        <v>50833.213740458013</v>
      </c>
      <c r="F13" s="11">
        <f t="shared" si="1"/>
        <v>53563.153763825147</v>
      </c>
      <c r="G13" s="14">
        <f t="shared" si="2"/>
        <v>-2729.9400233671331</v>
      </c>
    </row>
    <row r="14" spans="1:9" x14ac:dyDescent="0.25">
      <c r="A14" s="5" t="s">
        <v>22</v>
      </c>
      <c r="B14" s="5" t="s">
        <v>23</v>
      </c>
      <c r="C14" s="8">
        <f>INDEX('Mean Zone'!$C$4:$I$55,MATCH($B14,'Mean Zone'!$B$4:$B$55,0),MATCH("Some College (3)",'Mean Zone'!$C$2:$I$2,0))</f>
        <v>48132.523715711301</v>
      </c>
      <c r="D14" s="11">
        <f t="shared" si="0"/>
        <v>0.97360181472587171</v>
      </c>
      <c r="E14" s="8">
        <f>INDEX('Payroll per Employee'!$C$3:$T$54,MATCH($B14,'Payroll per Employee'!$B$3:$B$54,0),MATCH($I$1,'Payroll per Employee'!$C$2:$T$2,0))</f>
        <v>41289.714811407546</v>
      </c>
      <c r="F14" s="11">
        <f t="shared" si="1"/>
        <v>53784.347452783884</v>
      </c>
      <c r="G14" s="14">
        <f t="shared" si="2"/>
        <v>-12494.632641376338</v>
      </c>
    </row>
    <row r="15" spans="1:9" x14ac:dyDescent="0.25">
      <c r="A15" s="5" t="s">
        <v>24</v>
      </c>
      <c r="B15" s="5" t="s">
        <v>25</v>
      </c>
      <c r="C15" s="8">
        <f>INDEX('Mean Zone'!$C$4:$I$55,MATCH($B15,'Mean Zone'!$B$4:$B$55,0),MATCH("Some College (3)",'Mean Zone'!$C$2:$I$2,0))</f>
        <v>54131.097460776902</v>
      </c>
      <c r="D15" s="11">
        <f t="shared" si="0"/>
        <v>1.0949381136171863</v>
      </c>
      <c r="E15" s="8">
        <f>INDEX('Payroll per Employee'!$C$3:$T$54,MATCH($B15,'Payroll per Employee'!$B$3:$B$54,0),MATCH($I$1,'Payroll per Employee'!$C$2:$T$2,0))</f>
        <v>61595.697160883283</v>
      </c>
      <c r="F15" s="11">
        <f t="shared" si="1"/>
        <v>60487.286538864741</v>
      </c>
      <c r="G15" s="14">
        <f t="shared" si="2"/>
        <v>1108.4106220185422</v>
      </c>
    </row>
    <row r="16" spans="1:9" x14ac:dyDescent="0.25">
      <c r="A16" s="5" t="s">
        <v>26</v>
      </c>
      <c r="B16" s="5" t="s">
        <v>27</v>
      </c>
      <c r="C16" s="8">
        <f>INDEX('Mean Zone'!$C$4:$I$55,MATCH($B16,'Mean Zone'!$B$4:$B$55,0),MATCH("Some College (3)",'Mean Zone'!$C$2:$I$2,0))</f>
        <v>43949.933549584799</v>
      </c>
      <c r="D16" s="11">
        <f t="shared" si="0"/>
        <v>0.8889983686226266</v>
      </c>
      <c r="E16" s="8">
        <f>INDEX('Payroll per Employee'!$C$3:$T$54,MATCH($B16,'Payroll per Employee'!$B$3:$B$54,0),MATCH($I$1,'Payroll per Employee'!$C$2:$T$2,0))</f>
        <v>44135.561538461538</v>
      </c>
      <c r="F16" s="11">
        <f t="shared" si="1"/>
        <v>49110.628616093949</v>
      </c>
      <c r="G16" s="14">
        <f t="shared" si="2"/>
        <v>-4975.0670776324114</v>
      </c>
    </row>
    <row r="17" spans="1:7" x14ac:dyDescent="0.25">
      <c r="A17" s="5" t="s">
        <v>28</v>
      </c>
      <c r="B17" s="5" t="s">
        <v>29</v>
      </c>
      <c r="C17" s="8">
        <f>INDEX('Mean Zone'!$C$4:$I$55,MATCH($B17,'Mean Zone'!$B$4:$B$55,0),MATCH("Some College (3)",'Mean Zone'!$C$2:$I$2,0))</f>
        <v>52542.083562543899</v>
      </c>
      <c r="D17" s="11">
        <f t="shared" si="0"/>
        <v>1.0627962956630346</v>
      </c>
      <c r="E17" s="8">
        <f>INDEX('Payroll per Employee'!$C$3:$T$54,MATCH($B17,'Payroll per Employee'!$B$3:$B$54,0),MATCH($I$1,'Payroll per Employee'!$C$2:$T$2,0))</f>
        <v>62036.891177787729</v>
      </c>
      <c r="F17" s="11">
        <f t="shared" si="1"/>
        <v>58711.687234854646</v>
      </c>
      <c r="G17" s="14">
        <f t="shared" si="2"/>
        <v>3325.2039429330835</v>
      </c>
    </row>
    <row r="18" spans="1:7" x14ac:dyDescent="0.25">
      <c r="A18" s="5" t="s">
        <v>30</v>
      </c>
      <c r="B18" s="5" t="s">
        <v>31</v>
      </c>
      <c r="C18" s="8">
        <f>INDEX('Mean Zone'!$C$4:$I$55,MATCH($B18,'Mean Zone'!$B$4:$B$55,0),MATCH("Some College (3)",'Mean Zone'!$C$2:$I$2,0))</f>
        <v>47226.751395553998</v>
      </c>
      <c r="D18" s="11">
        <f t="shared" si="0"/>
        <v>0.9552802827022816</v>
      </c>
      <c r="E18" s="8">
        <f>INDEX('Payroll per Employee'!$C$3:$T$54,MATCH($B18,'Payroll per Employee'!$B$3:$B$54,0),MATCH($I$1,'Payroll per Employee'!$C$2:$T$2,0))</f>
        <v>41867.411411411413</v>
      </c>
      <c r="F18" s="11">
        <f t="shared" si="1"/>
        <v>52772.217412227692</v>
      </c>
      <c r="G18" s="14">
        <f t="shared" si="2"/>
        <v>-10904.806000816279</v>
      </c>
    </row>
    <row r="19" spans="1:7" x14ac:dyDescent="0.25">
      <c r="A19" s="5" t="s">
        <v>32</v>
      </c>
      <c r="B19" s="5" t="s">
        <v>33</v>
      </c>
      <c r="C19" s="8">
        <f>INDEX('Mean Zone'!$C$4:$I$55,MATCH($B19,'Mean Zone'!$B$4:$B$55,0),MATCH("Some College (3)",'Mean Zone'!$C$2:$I$2,0))</f>
        <v>45147.310632663401</v>
      </c>
      <c r="D19" s="11">
        <f t="shared" si="0"/>
        <v>0.91321834320534256</v>
      </c>
      <c r="E19" s="8">
        <f>INDEX('Payroll per Employee'!$C$3:$T$54,MATCH($B19,'Payroll per Employee'!$B$3:$B$54,0),MATCH($I$1,'Payroll per Employee'!$C$2:$T$2,0))</f>
        <v>49900.568944099381</v>
      </c>
      <c r="F19" s="11">
        <f t="shared" si="1"/>
        <v>50448.604273648743</v>
      </c>
      <c r="G19" s="14">
        <f t="shared" si="2"/>
        <v>-548.03532954936236</v>
      </c>
    </row>
    <row r="20" spans="1:7" x14ac:dyDescent="0.25">
      <c r="A20" s="5" t="s">
        <v>34</v>
      </c>
      <c r="B20" s="5" t="s">
        <v>35</v>
      </c>
      <c r="C20" s="8">
        <f>INDEX('Mean Zone'!$C$4:$I$55,MATCH($B20,'Mean Zone'!$B$4:$B$55,0),MATCH("Some College (3)",'Mean Zone'!$C$2:$I$2,0))</f>
        <v>46511.530185424599</v>
      </c>
      <c r="D20" s="11">
        <f t="shared" si="0"/>
        <v>0.94081312797286698</v>
      </c>
      <c r="E20" s="8">
        <f>INDEX('Payroll per Employee'!$C$3:$T$54,MATCH($B20,'Payroll per Employee'!$B$3:$B$54,0),MATCH($I$1,'Payroll per Employee'!$C$2:$T$2,0))</f>
        <v>45887.777571825762</v>
      </c>
      <c r="F20" s="11">
        <f t="shared" si="1"/>
        <v>51973.013400021628</v>
      </c>
      <c r="G20" s="14">
        <f t="shared" si="2"/>
        <v>-6085.2358281958659</v>
      </c>
    </row>
    <row r="21" spans="1:7" x14ac:dyDescent="0.25">
      <c r="A21" s="5" t="s">
        <v>36</v>
      </c>
      <c r="B21" s="5" t="s">
        <v>37</v>
      </c>
      <c r="C21" s="8">
        <f>INDEX('Mean Zone'!$C$4:$I$55,MATCH($B21,'Mean Zone'!$B$4:$B$55,0),MATCH("Some College (3)",'Mean Zone'!$C$2:$I$2,0))</f>
        <v>44225.401416750203</v>
      </c>
      <c r="D21" s="11">
        <f t="shared" si="0"/>
        <v>0.89457040172346647</v>
      </c>
      <c r="E21" s="8">
        <f>INDEX('Payroll per Employee'!$C$3:$T$54,MATCH($B21,'Payroll per Employee'!$B$3:$B$54,0),MATCH($I$1,'Payroll per Employee'!$C$2:$T$2,0))</f>
        <v>43088.385195339273</v>
      </c>
      <c r="F21" s="11">
        <f t="shared" si="1"/>
        <v>49418.442508571505</v>
      </c>
      <c r="G21" s="14">
        <f t="shared" si="2"/>
        <v>-6330.0573132322315</v>
      </c>
    </row>
    <row r="22" spans="1:7" x14ac:dyDescent="0.25">
      <c r="A22" s="5" t="s">
        <v>38</v>
      </c>
      <c r="B22" s="5" t="s">
        <v>39</v>
      </c>
      <c r="C22" s="8">
        <f>INDEX('Mean Zone'!$C$4:$I$55,MATCH($B22,'Mean Zone'!$B$4:$B$55,0),MATCH("Some College (3)",'Mean Zone'!$C$2:$I$2,0))</f>
        <v>45675.031780169898</v>
      </c>
      <c r="D22" s="11">
        <f t="shared" si="0"/>
        <v>0.92389283577747905</v>
      </c>
      <c r="E22" s="8">
        <f>INDEX('Payroll per Employee'!$C$3:$T$54,MATCH($B22,'Payroll per Employee'!$B$3:$B$54,0),MATCH($I$1,'Payroll per Employee'!$C$2:$T$2,0))</f>
        <v>43954.48679245283</v>
      </c>
      <c r="F22" s="11">
        <f t="shared" si="1"/>
        <v>51038.291565412466</v>
      </c>
      <c r="G22" s="14">
        <f t="shared" si="2"/>
        <v>-7083.8047729596365</v>
      </c>
    </row>
    <row r="23" spans="1:7" x14ac:dyDescent="0.25">
      <c r="A23" s="5" t="s">
        <v>40</v>
      </c>
      <c r="B23" s="5" t="s">
        <v>41</v>
      </c>
      <c r="C23" s="8">
        <f>INDEX('Mean Zone'!$C$4:$I$55,MATCH($B23,'Mean Zone'!$B$4:$B$55,0),MATCH("Some College (3)",'Mean Zone'!$C$2:$I$2,0))</f>
        <v>45987.470848118202</v>
      </c>
      <c r="D23" s="11">
        <f t="shared" si="0"/>
        <v>0.93021270475718176</v>
      </c>
      <c r="E23" s="8">
        <f>INDEX('Payroll per Employee'!$C$3:$T$54,MATCH($B23,'Payroll per Employee'!$B$3:$B$54,0),MATCH($I$1,'Payroll per Employee'!$C$2:$T$2,0))</f>
        <v>49958.283987915405</v>
      </c>
      <c r="F23" s="11">
        <f t="shared" si="1"/>
        <v>51387.417896032661</v>
      </c>
      <c r="G23" s="14">
        <f t="shared" si="2"/>
        <v>-1429.1339081172555</v>
      </c>
    </row>
    <row r="24" spans="1:7" x14ac:dyDescent="0.25">
      <c r="A24" s="5" t="s">
        <v>42</v>
      </c>
      <c r="B24" s="5" t="s">
        <v>43</v>
      </c>
      <c r="C24" s="8">
        <f>INDEX('Mean Zone'!$C$4:$I$55,MATCH($B24,'Mean Zone'!$B$4:$B$55,0),MATCH("Some College (3)",'Mean Zone'!$C$2:$I$2,0))</f>
        <v>55909.371073892202</v>
      </c>
      <c r="D24" s="11">
        <f t="shared" si="0"/>
        <v>1.130908187138244</v>
      </c>
      <c r="E24" s="8">
        <f>INDEX('Payroll per Employee'!$C$3:$T$54,MATCH($B24,'Payroll per Employee'!$B$3:$B$54,0),MATCH($I$1,'Payroll per Employee'!$C$2:$T$2,0))</f>
        <v>54374.79437609842</v>
      </c>
      <c r="F24" s="11">
        <f t="shared" si="1"/>
        <v>62474.368837703165</v>
      </c>
      <c r="G24" s="14">
        <f t="shared" si="2"/>
        <v>-8099.574461604745</v>
      </c>
    </row>
    <row r="25" spans="1:7" x14ac:dyDescent="0.25">
      <c r="A25" s="5" t="s">
        <v>44</v>
      </c>
      <c r="B25" s="5" t="s">
        <v>45</v>
      </c>
      <c r="C25" s="8">
        <f>INDEX('Mean Zone'!$C$4:$I$55,MATCH($B25,'Mean Zone'!$B$4:$B$55,0),MATCH("Some College (3)",'Mean Zone'!$C$2:$I$2,0))</f>
        <v>59061.547743619398</v>
      </c>
      <c r="D25" s="11">
        <f t="shared" si="0"/>
        <v>1.1946689187406303</v>
      </c>
      <c r="E25" s="8">
        <f>INDEX('Payroll per Employee'!$C$3:$T$54,MATCH($B25,'Payroll per Employee'!$B$3:$B$54,0),MATCH($I$1,'Payroll per Employee'!$C$2:$T$2,0))</f>
        <v>60548.310428455945</v>
      </c>
      <c r="F25" s="11">
        <f t="shared" si="1"/>
        <v>65996.680824469557</v>
      </c>
      <c r="G25" s="14">
        <f t="shared" si="2"/>
        <v>-5448.3703960136118</v>
      </c>
    </row>
    <row r="26" spans="1:7" x14ac:dyDescent="0.25">
      <c r="A26" s="5" t="s">
        <v>46</v>
      </c>
      <c r="B26" s="5" t="s">
        <v>47</v>
      </c>
      <c r="C26" s="8">
        <f>INDEX('Mean Zone'!$C$4:$I$55,MATCH($B26,'Mean Zone'!$B$4:$B$55,0),MATCH("Some College (3)",'Mean Zone'!$C$2:$I$2,0))</f>
        <v>49239.767014465899</v>
      </c>
      <c r="D26" s="11">
        <f t="shared" si="0"/>
        <v>0.99599860595538825</v>
      </c>
      <c r="E26" s="8">
        <f>INDEX('Payroll per Employee'!$C$3:$T$54,MATCH($B26,'Payroll per Employee'!$B$3:$B$54,0),MATCH($I$1,'Payroll per Employee'!$C$2:$T$2,0))</f>
        <v>42687.215611613516</v>
      </c>
      <c r="F26" s="11">
        <f t="shared" si="1"/>
        <v>55021.605624549869</v>
      </c>
      <c r="G26" s="14">
        <f t="shared" si="2"/>
        <v>-12334.390012936354</v>
      </c>
    </row>
    <row r="27" spans="1:7" x14ac:dyDescent="0.25">
      <c r="A27" s="5" t="s">
        <v>48</v>
      </c>
      <c r="B27" s="5" t="s">
        <v>49</v>
      </c>
      <c r="C27" s="8">
        <f>INDEX('Mean Zone'!$C$4:$I$55,MATCH($B27,'Mean Zone'!$B$4:$B$55,0),MATCH("Some College (3)",'Mean Zone'!$C$2:$I$2,0))</f>
        <v>51778.116651032899</v>
      </c>
      <c r="D27" s="11">
        <f t="shared" si="0"/>
        <v>1.0473431360524814</v>
      </c>
      <c r="E27" s="8">
        <f>INDEX('Payroll per Employee'!$C$3:$T$54,MATCH($B27,'Payroll per Employee'!$B$3:$B$54,0),MATCH($I$1,'Payroll per Employee'!$C$2:$T$2,0))</f>
        <v>58747.567753001713</v>
      </c>
      <c r="F27" s="11">
        <f t="shared" si="1"/>
        <v>57858.01369689875</v>
      </c>
      <c r="G27" s="14">
        <f t="shared" si="2"/>
        <v>889.55405610296293</v>
      </c>
    </row>
    <row r="28" spans="1:7" x14ac:dyDescent="0.25">
      <c r="A28" s="5" t="s">
        <v>50</v>
      </c>
      <c r="B28" s="5" t="s">
        <v>51</v>
      </c>
      <c r="C28" s="8">
        <f>INDEX('Mean Zone'!$C$4:$I$55,MATCH($B28,'Mean Zone'!$B$4:$B$55,0),MATCH("Some College (3)",'Mean Zone'!$C$2:$I$2,0))</f>
        <v>43218.396342139</v>
      </c>
      <c r="D28" s="11">
        <f t="shared" si="0"/>
        <v>0.87420118165367811</v>
      </c>
      <c r="E28" s="8">
        <f>INDEX('Payroll per Employee'!$C$3:$T$54,MATCH($B28,'Payroll per Employee'!$B$3:$B$54,0),MATCH($I$1,'Payroll per Employee'!$C$2:$T$2,0))</f>
        <v>32738.515320334263</v>
      </c>
      <c r="F28" s="11">
        <f t="shared" si="1"/>
        <v>48293.192747318564</v>
      </c>
      <c r="G28" s="14">
        <f t="shared" si="2"/>
        <v>-15554.677426984301</v>
      </c>
    </row>
    <row r="29" spans="1:7" x14ac:dyDescent="0.25">
      <c r="A29" s="5" t="s">
        <v>52</v>
      </c>
      <c r="B29" s="5" t="s">
        <v>53</v>
      </c>
      <c r="C29" s="8">
        <f>INDEX('Mean Zone'!$C$4:$I$55,MATCH($B29,'Mean Zone'!$B$4:$B$55,0),MATCH("Some College (3)",'Mean Zone'!$C$2:$I$2,0))</f>
        <v>45952.459724251501</v>
      </c>
      <c r="D29" s="11">
        <f t="shared" si="0"/>
        <v>0.92950451638265263</v>
      </c>
      <c r="E29" s="8">
        <f>INDEX('Payroll per Employee'!$C$3:$T$54,MATCH($B29,'Payroll per Employee'!$B$3:$B$54,0),MATCH($I$1,'Payroll per Employee'!$C$2:$T$2,0))</f>
        <v>32086.975234842015</v>
      </c>
      <c r="F29" s="11">
        <f t="shared" si="1"/>
        <v>51348.295691224092</v>
      </c>
      <c r="G29" s="14">
        <f t="shared" si="2"/>
        <v>-19261.320456382076</v>
      </c>
    </row>
    <row r="30" spans="1:7" x14ac:dyDescent="0.25">
      <c r="A30" s="5" t="s">
        <v>54</v>
      </c>
      <c r="B30" s="5" t="s">
        <v>55</v>
      </c>
      <c r="C30" s="8">
        <f>INDEX('Mean Zone'!$C$4:$I$55,MATCH($B30,'Mean Zone'!$B$4:$B$55,0),MATCH("Some College (3)",'Mean Zone'!$C$2:$I$2,0))</f>
        <v>45200.160335984197</v>
      </c>
      <c r="D30" s="11">
        <f t="shared" si="0"/>
        <v>0.9142873618872791</v>
      </c>
      <c r="E30" s="8">
        <f>INDEX('Payroll per Employee'!$C$3:$T$54,MATCH($B30,'Payroll per Employee'!$B$3:$B$54,0),MATCH($I$1,'Payroll per Employee'!$C$2:$T$2,0))</f>
        <v>42957.301204819276</v>
      </c>
      <c r="F30" s="11">
        <f t="shared" si="1"/>
        <v>50507.659702010882</v>
      </c>
      <c r="G30" s="14">
        <f t="shared" si="2"/>
        <v>-7550.3584971916061</v>
      </c>
    </row>
    <row r="31" spans="1:7" x14ac:dyDescent="0.25">
      <c r="A31" s="5" t="s">
        <v>56</v>
      </c>
      <c r="B31" s="5" t="s">
        <v>57</v>
      </c>
      <c r="C31" s="8">
        <f>INDEX('Mean Zone'!$C$4:$I$55,MATCH($B31,'Mean Zone'!$B$4:$B$55,0),MATCH("Some College (3)",'Mean Zone'!$C$2:$I$2,0))</f>
        <v>46807.015453786596</v>
      </c>
      <c r="D31" s="11">
        <f t="shared" si="0"/>
        <v>0.94679006355183593</v>
      </c>
      <c r="E31" s="8">
        <f>INDEX('Payroll per Employee'!$C$3:$T$54,MATCH($B31,'Payroll per Employee'!$B$3:$B$54,0),MATCH($I$1,'Payroll per Employee'!$C$2:$T$2,0))</f>
        <v>55290.264084507042</v>
      </c>
      <c r="F31" s="11">
        <f t="shared" si="1"/>
        <v>52303.195179697832</v>
      </c>
      <c r="G31" s="14">
        <f t="shared" si="2"/>
        <v>2987.0689048092099</v>
      </c>
    </row>
    <row r="32" spans="1:7" x14ac:dyDescent="0.25">
      <c r="A32" s="5" t="s">
        <v>58</v>
      </c>
      <c r="B32" s="5" t="s">
        <v>59</v>
      </c>
      <c r="C32" s="8">
        <f>INDEX('Mean Zone'!$C$4:$I$55,MATCH($B32,'Mean Zone'!$B$4:$B$55,0),MATCH("Some College (3)",'Mean Zone'!$C$2:$I$2,0))</f>
        <v>54083.815676540798</v>
      </c>
      <c r="D32" s="11">
        <f t="shared" si="0"/>
        <v>1.0939817201563398</v>
      </c>
      <c r="E32" s="8">
        <f>INDEX('Payroll per Employee'!$C$3:$T$54,MATCH($B32,'Payroll per Employee'!$B$3:$B$54,0),MATCH($I$1,'Payroll per Employee'!$C$2:$T$2,0))</f>
        <v>79384.085106382976</v>
      </c>
      <c r="F32" s="11">
        <f t="shared" si="1"/>
        <v>60434.452826538283</v>
      </c>
      <c r="G32" s="14">
        <f t="shared" si="2"/>
        <v>18949.632279844693</v>
      </c>
    </row>
    <row r="33" spans="1:7" x14ac:dyDescent="0.25">
      <c r="A33" s="5" t="s">
        <v>60</v>
      </c>
      <c r="B33" s="5" t="s">
        <v>61</v>
      </c>
      <c r="C33" s="8">
        <f>INDEX('Mean Zone'!$C$4:$I$55,MATCH($B33,'Mean Zone'!$B$4:$B$55,0),MATCH("Some College (3)",'Mean Zone'!$C$2:$I$2,0))</f>
        <v>51333.409560147396</v>
      </c>
      <c r="D33" s="11">
        <f t="shared" si="0"/>
        <v>1.0383478123652203</v>
      </c>
      <c r="E33" s="8">
        <f>INDEX('Payroll per Employee'!$C$3:$T$54,MATCH($B33,'Payroll per Employee'!$B$3:$B$54,0),MATCH($I$1,'Payroll per Employee'!$C$2:$T$2,0))</f>
        <v>52084.823244552055</v>
      </c>
      <c r="F33" s="11">
        <f t="shared" si="1"/>
        <v>57361.088149587471</v>
      </c>
      <c r="G33" s="14">
        <f t="shared" si="2"/>
        <v>-5276.2649050354157</v>
      </c>
    </row>
    <row r="34" spans="1:7" x14ac:dyDescent="0.25">
      <c r="A34" s="5" t="s">
        <v>62</v>
      </c>
      <c r="B34" s="5" t="s">
        <v>63</v>
      </c>
      <c r="C34" s="8">
        <f>INDEX('Mean Zone'!$C$4:$I$55,MATCH($B34,'Mean Zone'!$B$4:$B$55,0),MATCH("Some College (3)",'Mean Zone'!$C$2:$I$2,0))</f>
        <v>60852.444688527998</v>
      </c>
      <c r="D34" s="11">
        <f t="shared" si="0"/>
        <v>1.2308943310179608</v>
      </c>
      <c r="E34" s="8">
        <f>INDEX('Payroll per Employee'!$C$3:$T$54,MATCH($B34,'Payroll per Employee'!$B$3:$B$54,0),MATCH($I$1,'Payroll per Employee'!$C$2:$T$2,0))</f>
        <v>61450.377635197066</v>
      </c>
      <c r="F34" s="11">
        <f t="shared" si="1"/>
        <v>67997.868713681601</v>
      </c>
      <c r="G34" s="14">
        <f t="shared" si="2"/>
        <v>-6547.4910784845342</v>
      </c>
    </row>
    <row r="35" spans="1:7" x14ac:dyDescent="0.25">
      <c r="A35" s="5" t="s">
        <v>64</v>
      </c>
      <c r="B35" s="5" t="s">
        <v>65</v>
      </c>
      <c r="C35" s="8">
        <f>INDEX('Mean Zone'!$C$4:$I$55,MATCH($B35,'Mean Zone'!$B$4:$B$55,0),MATCH("Some College (3)",'Mean Zone'!$C$2:$I$2,0))</f>
        <v>47150.666043009202</v>
      </c>
      <c r="D35" s="11">
        <f t="shared" si="0"/>
        <v>0.95374126435059092</v>
      </c>
      <c r="E35" s="8">
        <f>INDEX('Payroll per Employee'!$C$3:$T$54,MATCH($B35,'Payroll per Employee'!$B$3:$B$54,0),MATCH($I$1,'Payroll per Employee'!$C$2:$T$2,0))</f>
        <v>42793.698630136983</v>
      </c>
      <c r="F35" s="11">
        <f t="shared" si="1"/>
        <v>52687.197955082527</v>
      </c>
      <c r="G35" s="14">
        <f t="shared" si="2"/>
        <v>-9893.4993249455438</v>
      </c>
    </row>
    <row r="36" spans="1:7" x14ac:dyDescent="0.25">
      <c r="A36" s="5" t="s">
        <v>66</v>
      </c>
      <c r="B36" s="5" t="s">
        <v>67</v>
      </c>
      <c r="C36" s="8">
        <f>INDEX('Mean Zone'!$C$4:$I$55,MATCH($B36,'Mean Zone'!$B$4:$B$55,0),MATCH("Some College (3)",'Mean Zone'!$C$2:$I$2,0))</f>
        <v>59770.181448973402</v>
      </c>
      <c r="D36" s="11">
        <f t="shared" si="0"/>
        <v>1.2090028245541617</v>
      </c>
      <c r="E36" s="8">
        <f>INDEX('Payroll per Employee'!$C$3:$T$54,MATCH($B36,'Payroll per Employee'!$B$3:$B$54,0),MATCH($I$1,'Payroll per Employee'!$C$2:$T$2,0))</f>
        <v>64875.674403815581</v>
      </c>
      <c r="F36" s="11">
        <f t="shared" si="1"/>
        <v>66788.523813019769</v>
      </c>
      <c r="G36" s="14">
        <f t="shared" si="2"/>
        <v>-1912.8494092041874</v>
      </c>
    </row>
    <row r="37" spans="1:7" x14ac:dyDescent="0.25">
      <c r="A37" s="5" t="s">
        <v>68</v>
      </c>
      <c r="B37" s="5" t="s">
        <v>69</v>
      </c>
      <c r="C37" s="8">
        <f>INDEX('Mean Zone'!$C$4:$I$55,MATCH($B37,'Mean Zone'!$B$4:$B$55,0),MATCH("Some College (3)",'Mean Zone'!$C$2:$I$2,0))</f>
        <v>48327.978767532499</v>
      </c>
      <c r="D37" s="11">
        <f t="shared" si="0"/>
        <v>0.97755538662404218</v>
      </c>
      <c r="E37" s="8">
        <f>INDEX('Payroll per Employee'!$C$3:$T$54,MATCH($B37,'Payroll per Employee'!$B$3:$B$54,0),MATCH($I$1,'Payroll per Employee'!$C$2:$T$2,0))</f>
        <v>42215.678454247172</v>
      </c>
      <c r="F37" s="11">
        <f t="shared" si="1"/>
        <v>54002.7532542466</v>
      </c>
      <c r="G37" s="14">
        <f t="shared" si="2"/>
        <v>-11787.074799999427</v>
      </c>
    </row>
    <row r="38" spans="1:7" x14ac:dyDescent="0.25">
      <c r="A38" s="5" t="s">
        <v>70</v>
      </c>
      <c r="B38" s="5" t="s">
        <v>71</v>
      </c>
      <c r="C38" s="8">
        <f>INDEX('Mean Zone'!$C$4:$I$55,MATCH($B38,'Mean Zone'!$B$4:$B$55,0),MATCH("Some College (3)",'Mean Zone'!$C$2:$I$2,0))</f>
        <v>46216.525912547702</v>
      </c>
      <c r="D38" s="11">
        <f t="shared" si="0"/>
        <v>0.93484592174197745</v>
      </c>
      <c r="E38" s="8">
        <f>INDEX('Payroll per Employee'!$C$3:$T$54,MATCH($B38,'Payroll per Employee'!$B$3:$B$54,0),MATCH($I$1,'Payroll per Employee'!$C$2:$T$2,0))</f>
        <v>44488.864864864867</v>
      </c>
      <c r="F38" s="11">
        <f t="shared" si="1"/>
        <v>51643.369095347705</v>
      </c>
      <c r="G38" s="14">
        <f t="shared" si="2"/>
        <v>-7154.5042304828385</v>
      </c>
    </row>
    <row r="39" spans="1:7" x14ac:dyDescent="0.25">
      <c r="A39" s="5" t="s">
        <v>72</v>
      </c>
      <c r="B39" s="5" t="s">
        <v>73</v>
      </c>
      <c r="C39" s="8">
        <f>INDEX('Mean Zone'!$C$4:$I$55,MATCH($B39,'Mean Zone'!$B$4:$B$55,0),MATCH("Some College (3)",'Mean Zone'!$C$2:$I$2,0))</f>
        <v>48137.213854804999</v>
      </c>
      <c r="D39" s="11">
        <f t="shared" si="0"/>
        <v>0.9736966846304691</v>
      </c>
      <c r="E39" s="8">
        <f>INDEX('Payroll per Employee'!$C$3:$T$54,MATCH($B39,'Payroll per Employee'!$B$3:$B$54,0),MATCH($I$1,'Payroll per Employee'!$C$2:$T$2,0))</f>
        <v>54405.066382298057</v>
      </c>
      <c r="F39" s="11">
        <f t="shared" si="1"/>
        <v>53789.58831802725</v>
      </c>
      <c r="G39" s="14">
        <f t="shared" si="2"/>
        <v>615.4780642708065</v>
      </c>
    </row>
    <row r="40" spans="1:7" x14ac:dyDescent="0.25">
      <c r="A40" s="5" t="s">
        <v>74</v>
      </c>
      <c r="B40" s="5" t="s">
        <v>75</v>
      </c>
      <c r="C40" s="8">
        <f>INDEX('Mean Zone'!$C$4:$I$55,MATCH($B40,'Mean Zone'!$B$4:$B$55,0),MATCH("Some College (3)",'Mean Zone'!$C$2:$I$2,0))</f>
        <v>43702.368713921001</v>
      </c>
      <c r="D40" s="11">
        <f t="shared" si="0"/>
        <v>0.88399074478207762</v>
      </c>
      <c r="E40" s="8">
        <f>INDEX('Payroll per Employee'!$C$3:$T$54,MATCH($B40,'Payroll per Employee'!$B$3:$B$54,0),MATCH($I$1,'Payroll per Employee'!$C$2:$T$2,0))</f>
        <v>37619.769082745348</v>
      </c>
      <c r="F40" s="11">
        <f t="shared" si="1"/>
        <v>48833.994188672747</v>
      </c>
      <c r="G40" s="14">
        <f t="shared" si="2"/>
        <v>-11214.225105927399</v>
      </c>
    </row>
    <row r="41" spans="1:7" x14ac:dyDescent="0.25">
      <c r="A41" s="5" t="s">
        <v>76</v>
      </c>
      <c r="B41" s="5" t="s">
        <v>77</v>
      </c>
      <c r="C41" s="8">
        <f>INDEX('Mean Zone'!$C$4:$I$55,MATCH($B41,'Mean Zone'!$B$4:$B$55,0),MATCH("Some College (3)",'Mean Zone'!$C$2:$I$2,0))</f>
        <v>52492.596847532397</v>
      </c>
      <c r="D41" s="11">
        <f t="shared" si="0"/>
        <v>1.0617953019103574</v>
      </c>
      <c r="E41" s="8">
        <f>INDEX('Payroll per Employee'!$C$3:$T$54,MATCH($B41,'Payroll per Employee'!$B$3:$B$54,0),MATCH($I$1,'Payroll per Employee'!$C$2:$T$2,0))</f>
        <v>60616.490866510539</v>
      </c>
      <c r="F41" s="11">
        <f t="shared" si="1"/>
        <v>58656.389684071823</v>
      </c>
      <c r="G41" s="14">
        <f t="shared" si="2"/>
        <v>1960.1011824387169</v>
      </c>
    </row>
    <row r="42" spans="1:7" x14ac:dyDescent="0.25">
      <c r="A42" s="5" t="s">
        <v>78</v>
      </c>
      <c r="B42" s="5" t="s">
        <v>79</v>
      </c>
      <c r="C42" s="8">
        <f>INDEX('Mean Zone'!$C$4:$I$55,MATCH($B42,'Mean Zone'!$B$4:$B$55,0),MATCH("Some College (3)",'Mean Zone'!$C$2:$I$2,0))</f>
        <v>51348.801209901801</v>
      </c>
      <c r="D42" s="11">
        <f t="shared" si="0"/>
        <v>1.0386591473415665</v>
      </c>
      <c r="E42" s="8">
        <f>INDEX('Payroll per Employee'!$C$3:$T$54,MATCH($B42,'Payroll per Employee'!$B$3:$B$54,0),MATCH($I$1,'Payroll per Employee'!$C$2:$T$2,0))</f>
        <v>53342.542334096113</v>
      </c>
      <c r="F42" s="11">
        <f t="shared" si="1"/>
        <v>57378.287119729815</v>
      </c>
      <c r="G42" s="14">
        <f t="shared" si="2"/>
        <v>-4035.7447856337021</v>
      </c>
    </row>
    <row r="43" spans="1:7" x14ac:dyDescent="0.25">
      <c r="A43" s="5" t="s">
        <v>80</v>
      </c>
      <c r="B43" s="5" t="s">
        <v>81</v>
      </c>
      <c r="C43" s="8">
        <f>INDEX('Mean Zone'!$C$4:$I$55,MATCH($B43,'Mean Zone'!$B$4:$B$55,0),MATCH("Some College (3)",'Mean Zone'!$C$2:$I$2,0))</f>
        <v>56403.118942182002</v>
      </c>
      <c r="D43" s="11">
        <f t="shared" si="0"/>
        <v>1.1408954843641959</v>
      </c>
      <c r="E43" s="8">
        <f>INDEX('Payroll per Employee'!$C$3:$T$54,MATCH($B43,'Payroll per Employee'!$B$3:$B$54,0),MATCH($I$1,'Payroll per Employee'!$C$2:$T$2,0))</f>
        <v>54802.6875</v>
      </c>
      <c r="F43" s="11">
        <f t="shared" si="1"/>
        <v>63026.093635243793</v>
      </c>
      <c r="G43" s="14">
        <f t="shared" si="2"/>
        <v>-8223.406135243793</v>
      </c>
    </row>
    <row r="44" spans="1:7" x14ac:dyDescent="0.25">
      <c r="A44" s="5" t="s">
        <v>82</v>
      </c>
      <c r="B44" s="5" t="s">
        <v>83</v>
      </c>
      <c r="C44" s="8">
        <f>INDEX('Mean Zone'!$C$4:$I$55,MATCH($B44,'Mean Zone'!$B$4:$B$55,0),MATCH("Some College (3)",'Mean Zone'!$C$2:$I$2,0))</f>
        <v>45384.6077961595</v>
      </c>
      <c r="D44" s="11">
        <f t="shared" si="0"/>
        <v>0.91801827745299747</v>
      </c>
      <c r="E44" s="8">
        <f>INDEX('Payroll per Employee'!$C$3:$T$54,MATCH($B44,'Payroll per Employee'!$B$3:$B$54,0),MATCH($I$1,'Payroll per Employee'!$C$2:$T$2,0))</f>
        <v>43692.73317224715</v>
      </c>
      <c r="F44" s="11">
        <f t="shared" si="1"/>
        <v>50713.76537690642</v>
      </c>
      <c r="G44" s="14">
        <f t="shared" si="2"/>
        <v>-7021.0322046592701</v>
      </c>
    </row>
    <row r="45" spans="1:7" x14ac:dyDescent="0.25">
      <c r="A45" s="5" t="s">
        <v>84</v>
      </c>
      <c r="B45" s="5" t="s">
        <v>85</v>
      </c>
      <c r="C45" s="8">
        <f>INDEX('Mean Zone'!$C$4:$I$55,MATCH($B45,'Mean Zone'!$B$4:$B$55,0),MATCH("Some College (3)",'Mean Zone'!$C$2:$I$2,0))</f>
        <v>44195.458806384398</v>
      </c>
      <c r="D45" s="11">
        <f t="shared" si="0"/>
        <v>0.89396473683122102</v>
      </c>
      <c r="E45" s="8">
        <f>INDEX('Payroll per Employee'!$C$3:$T$54,MATCH($B45,'Payroll per Employee'!$B$3:$B$54,0),MATCH($I$1,'Payroll per Employee'!$C$2:$T$2,0))</f>
        <v>45844.011730205282</v>
      </c>
      <c r="F45" s="11">
        <f t="shared" si="1"/>
        <v>49384.983972944545</v>
      </c>
      <c r="G45" s="14">
        <f t="shared" si="2"/>
        <v>-3540.9722427392626</v>
      </c>
    </row>
    <row r="46" spans="1:7" x14ac:dyDescent="0.25">
      <c r="A46" s="5" t="s">
        <v>86</v>
      </c>
      <c r="B46" s="5" t="s">
        <v>87</v>
      </c>
      <c r="C46" s="8">
        <f>INDEX('Mean Zone'!$C$4:$I$55,MATCH($B46,'Mean Zone'!$B$4:$B$55,0),MATCH("Some College (3)",'Mean Zone'!$C$2:$I$2,0))</f>
        <v>44905.0375067559</v>
      </c>
      <c r="D46" s="11">
        <f t="shared" si="0"/>
        <v>0.90831775755485733</v>
      </c>
      <c r="E46" s="8">
        <f>INDEX('Payroll per Employee'!$C$3:$T$54,MATCH($B46,'Payroll per Employee'!$B$3:$B$54,0),MATCH($I$1,'Payroll per Employee'!$C$2:$T$2,0))</f>
        <v>44640.459492140268</v>
      </c>
      <c r="F46" s="11">
        <f t="shared" si="1"/>
        <v>50177.882919845557</v>
      </c>
      <c r="G46" s="14">
        <f t="shared" si="2"/>
        <v>-5537.4234277052892</v>
      </c>
    </row>
    <row r="47" spans="1:7" x14ac:dyDescent="0.25">
      <c r="A47" s="5" t="s">
        <v>88</v>
      </c>
      <c r="B47" s="5" t="s">
        <v>89</v>
      </c>
      <c r="C47" s="8">
        <f>INDEX('Mean Zone'!$C$4:$I$55,MATCH($B47,'Mean Zone'!$B$4:$B$55,0),MATCH("Some College (3)",'Mean Zone'!$C$2:$I$2,0))</f>
        <v>49958.668728666897</v>
      </c>
      <c r="D47" s="11">
        <f t="shared" si="0"/>
        <v>1.0105402081720025</v>
      </c>
      <c r="E47" s="8">
        <f>INDEX('Payroll per Employee'!$C$3:$T$54,MATCH($B47,'Payroll per Employee'!$B$3:$B$54,0),MATCH($I$1,'Payroll per Employee'!$C$2:$T$2,0))</f>
        <v>44324.894717122515</v>
      </c>
      <c r="F47" s="11">
        <f t="shared" si="1"/>
        <v>55824.922313476505</v>
      </c>
      <c r="G47" s="14">
        <f t="shared" si="2"/>
        <v>-11500.02759635399</v>
      </c>
    </row>
    <row r="48" spans="1:7" x14ac:dyDescent="0.25">
      <c r="A48" s="5" t="s">
        <v>92</v>
      </c>
      <c r="B48" s="5" t="s">
        <v>93</v>
      </c>
      <c r="C48" s="8">
        <f>INDEX('Mean Zone'!$C$4:$I$55,MATCH($B48,'Mean Zone'!$B$4:$B$55,0),MATCH("Some College (3)",'Mean Zone'!$C$2:$I$2,0))</f>
        <v>47034.127047554102</v>
      </c>
      <c r="D48" s="11">
        <f t="shared" si="0"/>
        <v>0.95138396893571575</v>
      </c>
      <c r="E48" s="8">
        <f>INDEX('Payroll per Employee'!$C$3:$T$54,MATCH($B48,'Payroll per Employee'!$B$3:$B$54,0),MATCH($I$1,'Payroll per Employee'!$C$2:$T$2,0))</f>
        <v>51156.747169811322</v>
      </c>
      <c r="F48" s="11">
        <f t="shared" si="1"/>
        <v>52556.974701874846</v>
      </c>
      <c r="G48" s="14">
        <f t="shared" si="2"/>
        <v>-1400.2275320635235</v>
      </c>
    </row>
    <row r="49" spans="1:7" x14ac:dyDescent="0.25">
      <c r="A49" s="5" t="s">
        <v>94</v>
      </c>
      <c r="B49" s="5" t="s">
        <v>95</v>
      </c>
      <c r="C49" s="8">
        <f>INDEX('Mean Zone'!$C$4:$I$55,MATCH($B49,'Mean Zone'!$B$4:$B$55,0),MATCH("Some College (3)",'Mean Zone'!$C$2:$I$2,0))</f>
        <v>48707.258560955001</v>
      </c>
      <c r="D49" s="11">
        <f t="shared" si="0"/>
        <v>0.98522727803256316</v>
      </c>
      <c r="E49" s="8">
        <f>INDEX('Payroll per Employee'!$C$3:$T$54,MATCH($B49,'Payroll per Employee'!$B$3:$B$54,0),MATCH($I$1,'Payroll per Employee'!$C$2:$T$2,0))</f>
        <v>48562.23041474654</v>
      </c>
      <c r="F49" s="11">
        <f t="shared" si="1"/>
        <v>54426.568891085881</v>
      </c>
      <c r="G49" s="14">
        <f t="shared" si="2"/>
        <v>-5864.3384763393406</v>
      </c>
    </row>
    <row r="50" spans="1:7" x14ac:dyDescent="0.25">
      <c r="A50" s="5" t="s">
        <v>96</v>
      </c>
      <c r="B50" s="5" t="s">
        <v>97</v>
      </c>
      <c r="C50" s="8">
        <f>INDEX('Mean Zone'!$C$4:$I$55,MATCH($B50,'Mean Zone'!$B$4:$B$55,0),MATCH("Some College (3)",'Mean Zone'!$C$2:$I$2,0))</f>
        <v>52243.594779258601</v>
      </c>
      <c r="D50" s="11">
        <f t="shared" si="0"/>
        <v>1.0567586064116186</v>
      </c>
      <c r="E50" s="8">
        <f>INDEX('Payroll per Employee'!$C$3:$T$54,MATCH($B50,'Payroll per Employee'!$B$3:$B$54,0),MATCH($I$1,'Payroll per Employee'!$C$2:$T$2,0))</f>
        <v>46897.910023677978</v>
      </c>
      <c r="F50" s="11">
        <f t="shared" si="1"/>
        <v>58378.149261117884</v>
      </c>
      <c r="G50" s="14">
        <f t="shared" si="2"/>
        <v>-11480.239237439906</v>
      </c>
    </row>
    <row r="51" spans="1:7" x14ac:dyDescent="0.25">
      <c r="A51" s="5" t="s">
        <v>98</v>
      </c>
      <c r="B51" s="5" t="s">
        <v>99</v>
      </c>
      <c r="C51" s="8">
        <f>INDEX('Mean Zone'!$C$4:$I$55,MATCH($B51,'Mean Zone'!$B$4:$B$55,0),MATCH("Some College (3)",'Mean Zone'!$C$2:$I$2,0))</f>
        <v>56972.148769398496</v>
      </c>
      <c r="D51" s="11">
        <f t="shared" si="0"/>
        <v>1.1524055492775445</v>
      </c>
      <c r="E51" s="8">
        <f>INDEX('Payroll per Employee'!$C$3:$T$54,MATCH($B51,'Payroll per Employee'!$B$3:$B$54,0),MATCH($I$1,'Payroll per Employee'!$C$2:$T$2,0))</f>
        <v>68522.875031557691</v>
      </c>
      <c r="F51" s="11">
        <f t="shared" si="1"/>
        <v>63661.940160116945</v>
      </c>
      <c r="G51" s="14">
        <f t="shared" si="2"/>
        <v>4860.9348714407461</v>
      </c>
    </row>
    <row r="52" spans="1:7" x14ac:dyDescent="0.25">
      <c r="A52" s="5" t="s">
        <v>100</v>
      </c>
      <c r="B52" s="5" t="s">
        <v>101</v>
      </c>
      <c r="C52" s="8">
        <f>INDEX('Mean Zone'!$C$4:$I$55,MATCH($B52,'Mean Zone'!$B$4:$B$55,0),MATCH("Some College (3)",'Mean Zone'!$C$2:$I$2,0))</f>
        <v>42544.299698741997</v>
      </c>
      <c r="D52" s="11">
        <f t="shared" si="0"/>
        <v>0.8605658751156644</v>
      </c>
      <c r="E52" s="8">
        <f>INDEX('Payroll per Employee'!$C$3:$T$54,MATCH($B52,'Payroll per Employee'!$B$3:$B$54,0),MATCH($I$1,'Payroll per Employee'!$C$2:$T$2,0))</f>
        <v>35545.809806835066</v>
      </c>
      <c r="F52" s="11">
        <f t="shared" si="1"/>
        <v>47539.942236305258</v>
      </c>
      <c r="G52" s="14">
        <f t="shared" si="2"/>
        <v>-11994.132429470192</v>
      </c>
    </row>
    <row r="53" spans="1:7" x14ac:dyDescent="0.25">
      <c r="A53" s="5" t="s">
        <v>102</v>
      </c>
      <c r="B53" s="5" t="s">
        <v>103</v>
      </c>
      <c r="C53" s="8">
        <f>INDEX('Mean Zone'!$C$4:$I$55,MATCH($B53,'Mean Zone'!$B$4:$B$55,0),MATCH("Some College (3)",'Mean Zone'!$C$2:$I$2,0))</f>
        <v>48843.105600012503</v>
      </c>
      <c r="D53" s="11">
        <f t="shared" si="0"/>
        <v>0.98797512737727455</v>
      </c>
      <c r="E53" s="8">
        <f>INDEX('Payroll per Employee'!$C$3:$T$54,MATCH($B53,'Payroll per Employee'!$B$3:$B$54,0),MATCH($I$1,'Payroll per Employee'!$C$2:$T$2,0))</f>
        <v>52066.215131240351</v>
      </c>
      <c r="F53" s="11">
        <f t="shared" si="1"/>
        <v>54578.367379614247</v>
      </c>
      <c r="G53" s="14">
        <f t="shared" si="2"/>
        <v>-2512.1522483738954</v>
      </c>
    </row>
    <row r="54" spans="1:7" x14ac:dyDescent="0.25">
      <c r="A54" s="6" t="s">
        <v>104</v>
      </c>
      <c r="B54" s="6" t="s">
        <v>105</v>
      </c>
      <c r="C54" s="8">
        <f>INDEX('Mean Zone'!$C$4:$I$55,MATCH($B54,'Mean Zone'!$B$4:$B$55,0),MATCH("Some College (3)",'Mean Zone'!$C$2:$I$2,0))</f>
        <v>48417.197958199999</v>
      </c>
      <c r="D54" s="11">
        <f t="shared" si="0"/>
        <v>0.97936007001141867</v>
      </c>
      <c r="E54" s="8">
        <f>INDEX('Payroll per Employee'!$C$3:$T$54,MATCH($B54,'Payroll per Employee'!$B$3:$B$54,0),MATCH($I$1,'Payroll per Employee'!$C$2:$T$2,0))</f>
        <v>47578.057803468211</v>
      </c>
      <c r="F54" s="11">
        <f t="shared" si="1"/>
        <v>54102.448752838347</v>
      </c>
      <c r="G54" s="14">
        <f t="shared" si="2"/>
        <v>-6524.3909493701358</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1:G1"/>
    <mergeCell ref="A55:G63"/>
  </mergeCell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opLeftCell="A27"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189</v>
      </c>
      <c r="B1" s="39"/>
      <c r="C1" s="39"/>
      <c r="D1" s="39"/>
      <c r="E1" s="39"/>
      <c r="F1" s="39"/>
      <c r="G1" s="40"/>
      <c r="I1" t="s">
        <v>173</v>
      </c>
    </row>
    <row r="2" spans="1:9" ht="47.25" x14ac:dyDescent="0.25">
      <c r="A2" s="16" t="s">
        <v>0</v>
      </c>
      <c r="B2" s="16" t="s">
        <v>1</v>
      </c>
      <c r="C2" s="16" t="s">
        <v>138</v>
      </c>
      <c r="D2" s="16" t="s">
        <v>119</v>
      </c>
      <c r="E2" s="16" t="s">
        <v>154</v>
      </c>
      <c r="F2" s="16" t="s">
        <v>133</v>
      </c>
      <c r="G2" s="16" t="s">
        <v>125</v>
      </c>
    </row>
    <row r="3" spans="1:9" x14ac:dyDescent="0.25">
      <c r="A3" s="4" t="s">
        <v>90</v>
      </c>
      <c r="B3" s="4" t="s">
        <v>91</v>
      </c>
      <c r="C3" s="7">
        <f>INDEX('Mean Zone'!$C$4:$I$55,MATCH($B3,'Mean Zone'!$B$4:$B$55,0),MATCH("Some College (3)",'Mean Zone'!$C$2:$I$2,0))</f>
        <v>49437.58627777778</v>
      </c>
      <c r="D3" s="10">
        <f>C3/$C$3</f>
        <v>1</v>
      </c>
      <c r="E3" s="7">
        <f>INDEX('Payroll per Employee'!$C$3:$T$54,MATCH($B3,'Payroll per Employee'!$B$3:$B$54,0),MATCH($I$1,'Payroll per Employee'!$C$2:$T$2,0))</f>
        <v>79215.010380106047</v>
      </c>
      <c r="F3" s="10">
        <f>$E$3*D3</f>
        <v>79215.010380106047</v>
      </c>
      <c r="G3" s="13">
        <f>E3-F3</f>
        <v>0</v>
      </c>
    </row>
    <row r="4" spans="1:9" x14ac:dyDescent="0.25">
      <c r="A4" s="5" t="s">
        <v>2</v>
      </c>
      <c r="B4" s="5" t="s">
        <v>3</v>
      </c>
      <c r="C4" s="8">
        <f>INDEX('Mean Zone'!$C$4:$I$55,MATCH($B4,'Mean Zone'!$B$4:$B$55,0),MATCH("Some College (3)",'Mean Zone'!$C$2:$I$2,0))</f>
        <v>46683.653717435198</v>
      </c>
      <c r="D4" s="11">
        <f>C4/$C$3</f>
        <v>0.94429476097662002</v>
      </c>
      <c r="E4" s="8">
        <f>INDEX('Payroll per Employee'!$C$3:$T$54,MATCH($B4,'Payroll per Employee'!$B$3:$B$54,0),MATCH($I$1,'Payroll per Employee'!$C$2:$T$2,0))</f>
        <v>59859.875111507579</v>
      </c>
      <c r="F4" s="11">
        <f>$E$3*D4</f>
        <v>74802.319292642715</v>
      </c>
      <c r="G4" s="14">
        <f>E4-F4</f>
        <v>-14942.444181135135</v>
      </c>
    </row>
    <row r="5" spans="1:9" x14ac:dyDescent="0.25">
      <c r="A5" s="5" t="s">
        <v>4</v>
      </c>
      <c r="B5" s="5" t="s">
        <v>5</v>
      </c>
      <c r="C5" s="8">
        <f>INDEX('Mean Zone'!$C$4:$I$55,MATCH($B5,'Mean Zone'!$B$4:$B$55,0),MATCH("Some College (3)",'Mean Zone'!$C$2:$I$2,0))</f>
        <v>58564.453243552198</v>
      </c>
      <c r="D5" s="11">
        <f t="shared" ref="D5:D54" si="0">C5/$C$3</f>
        <v>1.1846139274375729</v>
      </c>
      <c r="E5" s="8">
        <f>INDEX('Payroll per Employee'!$C$3:$T$54,MATCH($B5,'Payroll per Employee'!$B$3:$B$54,0),MATCH($I$1,'Payroll per Employee'!$C$2:$T$2,0))</f>
        <v>85674.012269938656</v>
      </c>
      <c r="F5" s="11">
        <f t="shared" ref="F5:F54" si="1">$E$3*D5</f>
        <v>93839.204558385522</v>
      </c>
      <c r="G5" s="14">
        <f t="shared" ref="G5:G54" si="2">E5-F5</f>
        <v>-8165.1922884468659</v>
      </c>
    </row>
    <row r="6" spans="1:9" x14ac:dyDescent="0.25">
      <c r="A6" s="5" t="s">
        <v>6</v>
      </c>
      <c r="B6" s="5" t="s">
        <v>7</v>
      </c>
      <c r="C6" s="8">
        <f>INDEX('Mean Zone'!$C$4:$I$55,MATCH($B6,'Mean Zone'!$B$4:$B$55,0),MATCH("Some College (3)",'Mean Zone'!$C$2:$I$2,0))</f>
        <v>49645.896090102899</v>
      </c>
      <c r="D6" s="11">
        <f t="shared" si="0"/>
        <v>1.0042135918844151</v>
      </c>
      <c r="E6" s="8">
        <f>INDEX('Payroll per Employee'!$C$3:$T$54,MATCH($B6,'Payroll per Employee'!$B$3:$B$54,0),MATCH($I$1,'Payroll per Employee'!$C$2:$T$2,0))</f>
        <v>91534.006699507387</v>
      </c>
      <c r="F6" s="11">
        <f t="shared" si="1"/>
        <v>79548.790104967513</v>
      </c>
      <c r="G6" s="14">
        <f t="shared" si="2"/>
        <v>11985.216594539874</v>
      </c>
    </row>
    <row r="7" spans="1:9" x14ac:dyDescent="0.25">
      <c r="A7" s="5" t="s">
        <v>8</v>
      </c>
      <c r="B7" s="5" t="s">
        <v>9</v>
      </c>
      <c r="C7" s="8">
        <f>INDEX('Mean Zone'!$C$4:$I$55,MATCH($B7,'Mean Zone'!$B$4:$B$55,0),MATCH("Some College (3)",'Mean Zone'!$C$2:$I$2,0))</f>
        <v>42839.910154723199</v>
      </c>
      <c r="D7" s="11">
        <f t="shared" si="0"/>
        <v>0.86654534293029917</v>
      </c>
      <c r="E7" s="8">
        <f>INDEX('Payroll per Employee'!$C$3:$T$54,MATCH($B7,'Payroll per Employee'!$B$3:$B$54,0),MATCH($I$1,'Payroll per Employee'!$C$2:$T$2,0))</f>
        <v>53765.002277904328</v>
      </c>
      <c r="F7" s="11">
        <f t="shared" si="1"/>
        <v>68643.398335056205</v>
      </c>
      <c r="G7" s="14">
        <f t="shared" si="2"/>
        <v>-14878.396057151876</v>
      </c>
    </row>
    <row r="8" spans="1:9" x14ac:dyDescent="0.25">
      <c r="A8" s="5" t="s">
        <v>10</v>
      </c>
      <c r="B8" s="5" t="s">
        <v>11</v>
      </c>
      <c r="C8" s="8">
        <f>INDEX('Mean Zone'!$C$4:$I$55,MATCH($B8,'Mean Zone'!$B$4:$B$55,0),MATCH("Some College (3)",'Mean Zone'!$C$2:$I$2,0))</f>
        <v>60373.531611879102</v>
      </c>
      <c r="D8" s="11">
        <f t="shared" si="0"/>
        <v>1.2212071049070823</v>
      </c>
      <c r="E8" s="8">
        <f>INDEX('Payroll per Employee'!$C$3:$T$54,MATCH($B8,'Payroll per Employee'!$B$3:$B$54,0),MATCH($I$1,'Payroll per Employee'!$C$2:$T$2,0))</f>
        <v>105133.16786414108</v>
      </c>
      <c r="F8" s="11">
        <f t="shared" si="1"/>
        <v>96737.93349147377</v>
      </c>
      <c r="G8" s="14">
        <f t="shared" si="2"/>
        <v>8395.2343726673134</v>
      </c>
    </row>
    <row r="9" spans="1:9" x14ac:dyDescent="0.25">
      <c r="A9" s="5" t="s">
        <v>12</v>
      </c>
      <c r="B9" s="5" t="s">
        <v>13</v>
      </c>
      <c r="C9" s="8">
        <f>INDEX('Mean Zone'!$C$4:$I$55,MATCH($B9,'Mean Zone'!$B$4:$B$55,0),MATCH("Some College (3)",'Mean Zone'!$C$2:$I$2,0))</f>
        <v>53361.005101802999</v>
      </c>
      <c r="D9" s="11">
        <f t="shared" si="0"/>
        <v>1.0793610513664742</v>
      </c>
      <c r="E9" s="8">
        <f>INDEX('Payroll per Employee'!$C$3:$T$54,MATCH($B9,'Payroll per Employee'!$B$3:$B$54,0),MATCH($I$1,'Payroll per Employee'!$C$2:$T$2,0))</f>
        <v>89171.546579804562</v>
      </c>
      <c r="F9" s="11">
        <f t="shared" si="1"/>
        <v>85501.596887877429</v>
      </c>
      <c r="G9" s="14">
        <f t="shared" si="2"/>
        <v>3669.9496919271332</v>
      </c>
    </row>
    <row r="10" spans="1:9" x14ac:dyDescent="0.25">
      <c r="A10" s="5" t="s">
        <v>14</v>
      </c>
      <c r="B10" s="5" t="s">
        <v>15</v>
      </c>
      <c r="C10" s="8">
        <f>INDEX('Mean Zone'!$C$4:$I$55,MATCH($B10,'Mean Zone'!$B$4:$B$55,0),MATCH("Some College (3)",'Mean Zone'!$C$2:$I$2,0))</f>
        <v>59593.620354343002</v>
      </c>
      <c r="D10" s="11">
        <f t="shared" si="0"/>
        <v>1.2054314306426883</v>
      </c>
      <c r="E10" s="8">
        <f>INDEX('Payroll per Employee'!$C$3:$T$54,MATCH($B10,'Payroll per Employee'!$B$3:$B$54,0),MATCH($I$1,'Payroll per Employee'!$C$2:$T$2,0))</f>
        <v>81297.276073619636</v>
      </c>
      <c r="F10" s="11">
        <f t="shared" si="1"/>
        <v>95488.263290866642</v>
      </c>
      <c r="G10" s="14">
        <f t="shared" si="2"/>
        <v>-14190.987217247006</v>
      </c>
    </row>
    <row r="11" spans="1:9" x14ac:dyDescent="0.25">
      <c r="A11" s="5" t="s">
        <v>16</v>
      </c>
      <c r="B11" s="5" t="s">
        <v>17</v>
      </c>
      <c r="C11" s="8">
        <f>INDEX('Mean Zone'!$C$4:$I$55,MATCH($B11,'Mean Zone'!$B$4:$B$55,0),MATCH("Some College (3)",'Mean Zone'!$C$2:$I$2,0))</f>
        <v>54672.489312706697</v>
      </c>
      <c r="D11" s="11">
        <f t="shared" si="0"/>
        <v>1.1058891307013912</v>
      </c>
      <c r="E11" s="8">
        <f>INDEX('Payroll per Employee'!$C$3:$T$54,MATCH($B11,'Payroll per Employee'!$B$3:$B$54,0),MATCH($I$1,'Payroll per Employee'!$C$2:$T$2,0))</f>
        <v>65541.07086614173</v>
      </c>
      <c r="F11" s="11">
        <f t="shared" si="1"/>
        <v>87603.018967757147</v>
      </c>
      <c r="G11" s="14">
        <f t="shared" si="2"/>
        <v>-22061.948101615417</v>
      </c>
    </row>
    <row r="12" spans="1:9" x14ac:dyDescent="0.25">
      <c r="A12" s="5" t="s">
        <v>18</v>
      </c>
      <c r="B12" s="5" t="s">
        <v>19</v>
      </c>
      <c r="C12" s="8">
        <f>INDEX('Mean Zone'!$C$4:$I$55,MATCH($B12,'Mean Zone'!$B$4:$B$55,0),MATCH("Some College (3)",'Mean Zone'!$C$2:$I$2,0))</f>
        <v>63345.233613189797</v>
      </c>
      <c r="D12" s="11">
        <f t="shared" si="0"/>
        <v>1.2813172806873767</v>
      </c>
      <c r="E12" s="8">
        <f>INDEX('Payroll per Employee'!$C$3:$T$54,MATCH($B12,'Payroll per Employee'!$B$3:$B$54,0),MATCH($I$1,'Payroll per Employee'!$C$2:$T$2,0))</f>
        <v>0</v>
      </c>
      <c r="F12" s="11">
        <f t="shared" si="1"/>
        <v>101499.56168985979</v>
      </c>
      <c r="G12" s="14">
        <f t="shared" si="2"/>
        <v>-101499.56168985979</v>
      </c>
    </row>
    <row r="13" spans="1:9" x14ac:dyDescent="0.25">
      <c r="A13" s="5" t="s">
        <v>20</v>
      </c>
      <c r="B13" s="5" t="s">
        <v>21</v>
      </c>
      <c r="C13" s="8">
        <f>INDEX('Mean Zone'!$C$4:$I$55,MATCH($B13,'Mean Zone'!$B$4:$B$55,0),MATCH("Some College (3)",'Mean Zone'!$C$2:$I$2,0))</f>
        <v>47934.573736139297</v>
      </c>
      <c r="D13" s="11">
        <f t="shared" si="0"/>
        <v>0.96959777661487312</v>
      </c>
      <c r="E13" s="8">
        <f>INDEX('Payroll per Employee'!$C$3:$T$54,MATCH($B13,'Payroll per Employee'!$B$3:$B$54,0),MATCH($I$1,'Payroll per Employee'!$C$2:$T$2,0))</f>
        <v>67459.696342305033</v>
      </c>
      <c r="F13" s="11">
        <f t="shared" si="1"/>
        <v>76806.697939074918</v>
      </c>
      <c r="G13" s="14">
        <f t="shared" si="2"/>
        <v>-9347.0015967698855</v>
      </c>
    </row>
    <row r="14" spans="1:9" x14ac:dyDescent="0.25">
      <c r="A14" s="5" t="s">
        <v>22</v>
      </c>
      <c r="B14" s="5" t="s">
        <v>23</v>
      </c>
      <c r="C14" s="8">
        <f>INDEX('Mean Zone'!$C$4:$I$55,MATCH($B14,'Mean Zone'!$B$4:$B$55,0),MATCH("Some College (3)",'Mean Zone'!$C$2:$I$2,0))</f>
        <v>48132.523715711301</v>
      </c>
      <c r="D14" s="11">
        <f t="shared" si="0"/>
        <v>0.97360181472587171</v>
      </c>
      <c r="E14" s="8">
        <f>INDEX('Payroll per Employee'!$C$3:$T$54,MATCH($B14,'Payroll per Employee'!$B$3:$B$54,0),MATCH($I$1,'Payroll per Employee'!$C$2:$T$2,0))</f>
        <v>45965.963782696177</v>
      </c>
      <c r="F14" s="11">
        <f t="shared" si="1"/>
        <v>77123.877859600005</v>
      </c>
      <c r="G14" s="14">
        <f t="shared" si="2"/>
        <v>-31157.914076903828</v>
      </c>
    </row>
    <row r="15" spans="1:9" x14ac:dyDescent="0.25">
      <c r="A15" s="5" t="s">
        <v>24</v>
      </c>
      <c r="B15" s="5" t="s">
        <v>25</v>
      </c>
      <c r="C15" s="8">
        <f>INDEX('Mean Zone'!$C$4:$I$55,MATCH($B15,'Mean Zone'!$B$4:$B$55,0),MATCH("Some College (3)",'Mean Zone'!$C$2:$I$2,0))</f>
        <v>54131.097460776902</v>
      </c>
      <c r="D15" s="11">
        <f t="shared" si="0"/>
        <v>1.0949381136171863</v>
      </c>
      <c r="E15" s="8">
        <f>INDEX('Payroll per Employee'!$C$3:$T$54,MATCH($B15,'Payroll per Employee'!$B$3:$B$54,0),MATCH($I$1,'Payroll per Employee'!$C$2:$T$2,0))</f>
        <v>0</v>
      </c>
      <c r="F15" s="11">
        <f t="shared" si="1"/>
        <v>86735.534035759149</v>
      </c>
      <c r="G15" s="14">
        <f t="shared" si="2"/>
        <v>-86735.534035759149</v>
      </c>
    </row>
    <row r="16" spans="1:9" x14ac:dyDescent="0.25">
      <c r="A16" s="5" t="s">
        <v>26</v>
      </c>
      <c r="B16" s="5" t="s">
        <v>27</v>
      </c>
      <c r="C16" s="8">
        <f>INDEX('Mean Zone'!$C$4:$I$55,MATCH($B16,'Mean Zone'!$B$4:$B$55,0),MATCH("Some College (3)",'Mean Zone'!$C$2:$I$2,0))</f>
        <v>43949.933549584799</v>
      </c>
      <c r="D16" s="11">
        <f t="shared" si="0"/>
        <v>0.8889983686226266</v>
      </c>
      <c r="E16" s="8">
        <f>INDEX('Payroll per Employee'!$C$3:$T$54,MATCH($B16,'Payroll per Employee'!$B$3:$B$54,0),MATCH($I$1,'Payroll per Employee'!$C$2:$T$2,0))</f>
        <v>70850.448979591834</v>
      </c>
      <c r="F16" s="11">
        <f t="shared" si="1"/>
        <v>70422.014998338709</v>
      </c>
      <c r="G16" s="14">
        <f t="shared" si="2"/>
        <v>428.43398125312524</v>
      </c>
    </row>
    <row r="17" spans="1:7" x14ac:dyDescent="0.25">
      <c r="A17" s="5" t="s">
        <v>28</v>
      </c>
      <c r="B17" s="5" t="s">
        <v>29</v>
      </c>
      <c r="C17" s="8">
        <f>INDEX('Mean Zone'!$C$4:$I$55,MATCH($B17,'Mean Zone'!$B$4:$B$55,0),MATCH("Some College (3)",'Mean Zone'!$C$2:$I$2,0))</f>
        <v>52542.083562543899</v>
      </c>
      <c r="D17" s="11">
        <f t="shared" si="0"/>
        <v>1.0627962956630346</v>
      </c>
      <c r="E17" s="8">
        <f>INDEX('Payroll per Employee'!$C$3:$T$54,MATCH($B17,'Payroll per Employee'!$B$3:$B$54,0),MATCH($I$1,'Payroll per Employee'!$C$2:$T$2,0))</f>
        <v>80801.016478751088</v>
      </c>
      <c r="F17" s="11">
        <f t="shared" si="1"/>
        <v>84189.419592885533</v>
      </c>
      <c r="G17" s="14">
        <f t="shared" si="2"/>
        <v>-3388.4031141344458</v>
      </c>
    </row>
    <row r="18" spans="1:7" x14ac:dyDescent="0.25">
      <c r="A18" s="5" t="s">
        <v>30</v>
      </c>
      <c r="B18" s="5" t="s">
        <v>31</v>
      </c>
      <c r="C18" s="8">
        <f>INDEX('Mean Zone'!$C$4:$I$55,MATCH($B18,'Mean Zone'!$B$4:$B$55,0),MATCH("Some College (3)",'Mean Zone'!$C$2:$I$2,0))</f>
        <v>47226.751395553998</v>
      </c>
      <c r="D18" s="11">
        <f t="shared" si="0"/>
        <v>0.9552802827022816</v>
      </c>
      <c r="E18" s="8">
        <f>INDEX('Payroll per Employee'!$C$3:$T$54,MATCH($B18,'Payroll per Employee'!$B$3:$B$54,0),MATCH($I$1,'Payroll per Employee'!$C$2:$T$2,0))</f>
        <v>86529.428313796219</v>
      </c>
      <c r="F18" s="11">
        <f t="shared" si="1"/>
        <v>75672.537510171882</v>
      </c>
      <c r="G18" s="14">
        <f t="shared" si="2"/>
        <v>10856.890803624337</v>
      </c>
    </row>
    <row r="19" spans="1:7" x14ac:dyDescent="0.25">
      <c r="A19" s="5" t="s">
        <v>32</v>
      </c>
      <c r="B19" s="5" t="s">
        <v>33</v>
      </c>
      <c r="C19" s="8">
        <f>INDEX('Mean Zone'!$C$4:$I$55,MATCH($B19,'Mean Zone'!$B$4:$B$55,0),MATCH("Some College (3)",'Mean Zone'!$C$2:$I$2,0))</f>
        <v>45147.310632663401</v>
      </c>
      <c r="D19" s="11">
        <f t="shared" si="0"/>
        <v>0.91321834320534256</v>
      </c>
      <c r="E19" s="8">
        <f>INDEX('Payroll per Employee'!$C$3:$T$54,MATCH($B19,'Payroll per Employee'!$B$3:$B$54,0),MATCH($I$1,'Payroll per Employee'!$C$2:$T$2,0))</f>
        <v>60389.771217712179</v>
      </c>
      <c r="F19" s="11">
        <f t="shared" si="1"/>
        <v>72340.60053631445</v>
      </c>
      <c r="G19" s="14">
        <f t="shared" si="2"/>
        <v>-11950.829318602271</v>
      </c>
    </row>
    <row r="20" spans="1:7" x14ac:dyDescent="0.25">
      <c r="A20" s="5" t="s">
        <v>34</v>
      </c>
      <c r="B20" s="5" t="s">
        <v>35</v>
      </c>
      <c r="C20" s="8">
        <f>INDEX('Mean Zone'!$C$4:$I$55,MATCH($B20,'Mean Zone'!$B$4:$B$55,0),MATCH("Some College (3)",'Mean Zone'!$C$2:$I$2,0))</f>
        <v>46511.530185424599</v>
      </c>
      <c r="D20" s="11">
        <f t="shared" si="0"/>
        <v>0.94081312797286698</v>
      </c>
      <c r="E20" s="8">
        <f>INDEX('Payroll per Employee'!$C$3:$T$54,MATCH($B20,'Payroll per Employee'!$B$3:$B$54,0),MATCH($I$1,'Payroll per Employee'!$C$2:$T$2,0))</f>
        <v>63802.469500924213</v>
      </c>
      <c r="F20" s="11">
        <f t="shared" si="1"/>
        <v>74526.521698110693</v>
      </c>
      <c r="G20" s="14">
        <f t="shared" si="2"/>
        <v>-10724.05219718648</v>
      </c>
    </row>
    <row r="21" spans="1:7" x14ac:dyDescent="0.25">
      <c r="A21" s="5" t="s">
        <v>36</v>
      </c>
      <c r="B21" s="5" t="s">
        <v>37</v>
      </c>
      <c r="C21" s="8">
        <f>INDEX('Mean Zone'!$C$4:$I$55,MATCH($B21,'Mean Zone'!$B$4:$B$55,0),MATCH("Some College (3)",'Mean Zone'!$C$2:$I$2,0))</f>
        <v>44225.401416750203</v>
      </c>
      <c r="D21" s="11">
        <f t="shared" si="0"/>
        <v>0.89457040172346647</v>
      </c>
      <c r="E21" s="8">
        <f>INDEX('Payroll per Employee'!$C$3:$T$54,MATCH($B21,'Payroll per Employee'!$B$3:$B$54,0),MATCH($I$1,'Payroll per Employee'!$C$2:$T$2,0))</f>
        <v>63229.657289002556</v>
      </c>
      <c r="F21" s="11">
        <f t="shared" si="1"/>
        <v>70863.403658260038</v>
      </c>
      <c r="G21" s="14">
        <f t="shared" si="2"/>
        <v>-7633.746369257482</v>
      </c>
    </row>
    <row r="22" spans="1:7" x14ac:dyDescent="0.25">
      <c r="A22" s="5" t="s">
        <v>38</v>
      </c>
      <c r="B22" s="5" t="s">
        <v>39</v>
      </c>
      <c r="C22" s="8">
        <f>INDEX('Mean Zone'!$C$4:$I$55,MATCH($B22,'Mean Zone'!$B$4:$B$55,0),MATCH("Some College (3)",'Mean Zone'!$C$2:$I$2,0))</f>
        <v>45675.031780169898</v>
      </c>
      <c r="D22" s="11">
        <f t="shared" si="0"/>
        <v>0.92389283577747905</v>
      </c>
      <c r="E22" s="8">
        <f>INDEX('Payroll per Employee'!$C$3:$T$54,MATCH($B22,'Payroll per Employee'!$B$3:$B$54,0),MATCH($I$1,'Payroll per Employee'!$C$2:$T$2,0))</f>
        <v>52696.277419354839</v>
      </c>
      <c r="F22" s="11">
        <f t="shared" si="1"/>
        <v>73186.180576218612</v>
      </c>
      <c r="G22" s="14">
        <f t="shared" si="2"/>
        <v>-20489.903156863773</v>
      </c>
    </row>
    <row r="23" spans="1:7" x14ac:dyDescent="0.25">
      <c r="A23" s="5" t="s">
        <v>40</v>
      </c>
      <c r="B23" s="5" t="s">
        <v>41</v>
      </c>
      <c r="C23" s="8">
        <f>INDEX('Mean Zone'!$C$4:$I$55,MATCH($B23,'Mean Zone'!$B$4:$B$55,0),MATCH("Some College (3)",'Mean Zone'!$C$2:$I$2,0))</f>
        <v>45987.470848118202</v>
      </c>
      <c r="D23" s="11">
        <f t="shared" si="0"/>
        <v>0.93021270475718176</v>
      </c>
      <c r="E23" s="8">
        <f>INDEX('Payroll per Employee'!$C$3:$T$54,MATCH($B23,'Payroll per Employee'!$B$3:$B$54,0),MATCH($I$1,'Payroll per Employee'!$C$2:$T$2,0))</f>
        <v>51243.428571428572</v>
      </c>
      <c r="F23" s="11">
        <f t="shared" si="1"/>
        <v>73686.809063046676</v>
      </c>
      <c r="G23" s="14">
        <f t="shared" si="2"/>
        <v>-22443.380491618103</v>
      </c>
    </row>
    <row r="24" spans="1:7" x14ac:dyDescent="0.25">
      <c r="A24" s="5" t="s">
        <v>42</v>
      </c>
      <c r="B24" s="5" t="s">
        <v>43</v>
      </c>
      <c r="C24" s="8">
        <f>INDEX('Mean Zone'!$C$4:$I$55,MATCH($B24,'Mean Zone'!$B$4:$B$55,0),MATCH("Some College (3)",'Mean Zone'!$C$2:$I$2,0))</f>
        <v>55909.371073892202</v>
      </c>
      <c r="D24" s="11">
        <f t="shared" si="0"/>
        <v>1.130908187138244</v>
      </c>
      <c r="E24" s="8">
        <f>INDEX('Payroll per Employee'!$C$3:$T$54,MATCH($B24,'Payroll per Employee'!$B$3:$B$54,0),MATCH($I$1,'Payroll per Employee'!$C$2:$T$2,0))</f>
        <v>59873.7</v>
      </c>
      <c r="F24" s="11">
        <f t="shared" si="1"/>
        <v>89584.903783102913</v>
      </c>
      <c r="G24" s="14">
        <f t="shared" si="2"/>
        <v>-29711.203783102916</v>
      </c>
    </row>
    <row r="25" spans="1:7" x14ac:dyDescent="0.25">
      <c r="A25" s="5" t="s">
        <v>44</v>
      </c>
      <c r="B25" s="5" t="s">
        <v>45</v>
      </c>
      <c r="C25" s="8">
        <f>INDEX('Mean Zone'!$C$4:$I$55,MATCH($B25,'Mean Zone'!$B$4:$B$55,0),MATCH("Some College (3)",'Mean Zone'!$C$2:$I$2,0))</f>
        <v>59061.547743619398</v>
      </c>
      <c r="D25" s="11">
        <f t="shared" si="0"/>
        <v>1.1946689187406303</v>
      </c>
      <c r="E25" s="8">
        <f>INDEX('Payroll per Employee'!$C$3:$T$54,MATCH($B25,'Payroll per Employee'!$B$3:$B$54,0),MATCH($I$1,'Payroll per Employee'!$C$2:$T$2,0))</f>
        <v>77099.44139650873</v>
      </c>
      <c r="F25" s="11">
        <f t="shared" si="1"/>
        <v>94635.710798829095</v>
      </c>
      <c r="G25" s="14">
        <f t="shared" si="2"/>
        <v>-17536.269402320366</v>
      </c>
    </row>
    <row r="26" spans="1:7" x14ac:dyDescent="0.25">
      <c r="A26" s="5" t="s">
        <v>46</v>
      </c>
      <c r="B26" s="5" t="s">
        <v>47</v>
      </c>
      <c r="C26" s="8">
        <f>INDEX('Mean Zone'!$C$4:$I$55,MATCH($B26,'Mean Zone'!$B$4:$B$55,0),MATCH("Some College (3)",'Mean Zone'!$C$2:$I$2,0))</f>
        <v>49239.767014465899</v>
      </c>
      <c r="D26" s="11">
        <f t="shared" si="0"/>
        <v>0.99599860595538825</v>
      </c>
      <c r="E26" s="8">
        <f>INDEX('Payroll per Employee'!$C$3:$T$54,MATCH($B26,'Payroll per Employee'!$B$3:$B$54,0),MATCH($I$1,'Payroll per Employee'!$C$2:$T$2,0))</f>
        <v>70810.8011988012</v>
      </c>
      <c r="F26" s="11">
        <f t="shared" si="1"/>
        <v>78898.039909327228</v>
      </c>
      <c r="G26" s="14">
        <f t="shared" si="2"/>
        <v>-8087.2387105260277</v>
      </c>
    </row>
    <row r="27" spans="1:7" x14ac:dyDescent="0.25">
      <c r="A27" s="5" t="s">
        <v>48</v>
      </c>
      <c r="B27" s="5" t="s">
        <v>49</v>
      </c>
      <c r="C27" s="8">
        <f>INDEX('Mean Zone'!$C$4:$I$55,MATCH($B27,'Mean Zone'!$B$4:$B$55,0),MATCH("Some College (3)",'Mean Zone'!$C$2:$I$2,0))</f>
        <v>51778.116651032899</v>
      </c>
      <c r="D27" s="11">
        <f t="shared" si="0"/>
        <v>1.0473431360524814</v>
      </c>
      <c r="E27" s="8">
        <f>INDEX('Payroll per Employee'!$C$3:$T$54,MATCH($B27,'Payroll per Employee'!$B$3:$B$54,0),MATCH($I$1,'Payroll per Employee'!$C$2:$T$2,0))</f>
        <v>66966.288100208767</v>
      </c>
      <c r="F27" s="11">
        <f t="shared" si="1"/>
        <v>82965.29739393013</v>
      </c>
      <c r="G27" s="14">
        <f t="shared" si="2"/>
        <v>-15999.009293721363</v>
      </c>
    </row>
    <row r="28" spans="1:7" x14ac:dyDescent="0.25">
      <c r="A28" s="5" t="s">
        <v>50</v>
      </c>
      <c r="B28" s="5" t="s">
        <v>51</v>
      </c>
      <c r="C28" s="8">
        <f>INDEX('Mean Zone'!$C$4:$I$55,MATCH($B28,'Mean Zone'!$B$4:$B$55,0),MATCH("Some College (3)",'Mean Zone'!$C$2:$I$2,0))</f>
        <v>43218.396342139</v>
      </c>
      <c r="D28" s="11">
        <f t="shared" si="0"/>
        <v>0.87420118165367811</v>
      </c>
      <c r="E28" s="8">
        <f>INDEX('Payroll per Employee'!$C$3:$T$54,MATCH($B28,'Payroll per Employee'!$B$3:$B$54,0),MATCH($I$1,'Payroll per Employee'!$C$2:$T$2,0))</f>
        <v>43773.2972972973</v>
      </c>
      <c r="F28" s="11">
        <f t="shared" si="1"/>
        <v>69249.85567899709</v>
      </c>
      <c r="G28" s="14">
        <f t="shared" si="2"/>
        <v>-25476.55838169979</v>
      </c>
    </row>
    <row r="29" spans="1:7" x14ac:dyDescent="0.25">
      <c r="A29" s="5" t="s">
        <v>52</v>
      </c>
      <c r="B29" s="5" t="s">
        <v>53</v>
      </c>
      <c r="C29" s="8">
        <f>INDEX('Mean Zone'!$C$4:$I$55,MATCH($B29,'Mean Zone'!$B$4:$B$55,0),MATCH("Some College (3)",'Mean Zone'!$C$2:$I$2,0))</f>
        <v>45952.459724251501</v>
      </c>
      <c r="D29" s="11">
        <f t="shared" si="0"/>
        <v>0.92950451638265263</v>
      </c>
      <c r="E29" s="8">
        <f>INDEX('Payroll per Employee'!$C$3:$T$54,MATCH($B29,'Payroll per Employee'!$B$3:$B$54,0),MATCH($I$1,'Payroll per Employee'!$C$2:$T$2,0))</f>
        <v>68604.24597364568</v>
      </c>
      <c r="F29" s="11">
        <f t="shared" si="1"/>
        <v>73630.709913607279</v>
      </c>
      <c r="G29" s="14">
        <f t="shared" si="2"/>
        <v>-5026.463939961599</v>
      </c>
    </row>
    <row r="30" spans="1:7" x14ac:dyDescent="0.25">
      <c r="A30" s="5" t="s">
        <v>54</v>
      </c>
      <c r="B30" s="5" t="s">
        <v>55</v>
      </c>
      <c r="C30" s="8">
        <f>INDEX('Mean Zone'!$C$4:$I$55,MATCH($B30,'Mean Zone'!$B$4:$B$55,0),MATCH("Some College (3)",'Mean Zone'!$C$2:$I$2,0))</f>
        <v>45200.160335984197</v>
      </c>
      <c r="D30" s="11">
        <f t="shared" si="0"/>
        <v>0.9142873618872791</v>
      </c>
      <c r="E30" s="8">
        <f>INDEX('Payroll per Employee'!$C$3:$T$54,MATCH($B30,'Payroll per Employee'!$B$3:$B$54,0),MATCH($I$1,'Payroll per Employee'!$C$2:$T$2,0))</f>
        <v>79712</v>
      </c>
      <c r="F30" s="11">
        <f t="shared" si="1"/>
        <v>72425.282862300592</v>
      </c>
      <c r="G30" s="14">
        <f t="shared" si="2"/>
        <v>7286.7171376994083</v>
      </c>
    </row>
    <row r="31" spans="1:7" x14ac:dyDescent="0.25">
      <c r="A31" s="5" t="s">
        <v>56</v>
      </c>
      <c r="B31" s="5" t="s">
        <v>57</v>
      </c>
      <c r="C31" s="8">
        <f>INDEX('Mean Zone'!$C$4:$I$55,MATCH($B31,'Mean Zone'!$B$4:$B$55,0),MATCH("Some College (3)",'Mean Zone'!$C$2:$I$2,0))</f>
        <v>46807.015453786596</v>
      </c>
      <c r="D31" s="11">
        <f t="shared" si="0"/>
        <v>0.94679006355183593</v>
      </c>
      <c r="E31" s="8">
        <f>INDEX('Payroll per Employee'!$C$3:$T$54,MATCH($B31,'Payroll per Employee'!$B$3:$B$54,0),MATCH($I$1,'Payroll per Employee'!$C$2:$T$2,0))</f>
        <v>79054.562163734183</v>
      </c>
      <c r="F31" s="11">
        <f t="shared" si="1"/>
        <v>74999.98471203995</v>
      </c>
      <c r="G31" s="14">
        <f t="shared" si="2"/>
        <v>4054.5774516942329</v>
      </c>
    </row>
    <row r="32" spans="1:7" x14ac:dyDescent="0.25">
      <c r="A32" s="5" t="s">
        <v>58</v>
      </c>
      <c r="B32" s="5" t="s">
        <v>59</v>
      </c>
      <c r="C32" s="8">
        <f>INDEX('Mean Zone'!$C$4:$I$55,MATCH($B32,'Mean Zone'!$B$4:$B$55,0),MATCH("Some College (3)",'Mean Zone'!$C$2:$I$2,0))</f>
        <v>54083.815676540798</v>
      </c>
      <c r="D32" s="11">
        <f t="shared" si="0"/>
        <v>1.0939817201563398</v>
      </c>
      <c r="E32" s="8">
        <f>INDEX('Payroll per Employee'!$C$3:$T$54,MATCH($B32,'Payroll per Employee'!$B$3:$B$54,0),MATCH($I$1,'Payroll per Employee'!$C$2:$T$2,0))</f>
        <v>78853.35652173913</v>
      </c>
      <c r="F32" s="11">
        <f t="shared" si="1"/>
        <v>86659.773317830724</v>
      </c>
      <c r="G32" s="14">
        <f t="shared" si="2"/>
        <v>-7806.4167960915947</v>
      </c>
    </row>
    <row r="33" spans="1:7" x14ac:dyDescent="0.25">
      <c r="A33" s="5" t="s">
        <v>60</v>
      </c>
      <c r="B33" s="5" t="s">
        <v>61</v>
      </c>
      <c r="C33" s="8">
        <f>INDEX('Mean Zone'!$C$4:$I$55,MATCH($B33,'Mean Zone'!$B$4:$B$55,0),MATCH("Some College (3)",'Mean Zone'!$C$2:$I$2,0))</f>
        <v>51333.409560147396</v>
      </c>
      <c r="D33" s="11">
        <f t="shared" si="0"/>
        <v>1.0383478123652203</v>
      </c>
      <c r="E33" s="8">
        <f>INDEX('Payroll per Employee'!$C$3:$T$54,MATCH($B33,'Payroll per Employee'!$B$3:$B$54,0),MATCH($I$1,'Payroll per Employee'!$C$2:$T$2,0))</f>
        <v>52131</v>
      </c>
      <c r="F33" s="11">
        <f t="shared" si="1"/>
        <v>82252.732734671328</v>
      </c>
      <c r="G33" s="14">
        <f t="shared" si="2"/>
        <v>-30121.732734671328</v>
      </c>
    </row>
    <row r="34" spans="1:7" x14ac:dyDescent="0.25">
      <c r="A34" s="5" t="s">
        <v>62</v>
      </c>
      <c r="B34" s="5" t="s">
        <v>63</v>
      </c>
      <c r="C34" s="8">
        <f>INDEX('Mean Zone'!$C$4:$I$55,MATCH($B34,'Mean Zone'!$B$4:$B$55,0),MATCH("Some College (3)",'Mean Zone'!$C$2:$I$2,0))</f>
        <v>60852.444688527998</v>
      </c>
      <c r="D34" s="11">
        <f t="shared" si="0"/>
        <v>1.2308943310179608</v>
      </c>
      <c r="E34" s="8">
        <f>INDEX('Payroll per Employee'!$C$3:$T$54,MATCH($B34,'Payroll per Employee'!$B$3:$B$54,0),MATCH($I$1,'Payroll per Employee'!$C$2:$T$2,0))</f>
        <v>77113.604278074868</v>
      </c>
      <c r="F34" s="11">
        <f t="shared" si="1"/>
        <v>97505.307208401457</v>
      </c>
      <c r="G34" s="14">
        <f t="shared" si="2"/>
        <v>-20391.702930326588</v>
      </c>
    </row>
    <row r="35" spans="1:7" x14ac:dyDescent="0.25">
      <c r="A35" s="5" t="s">
        <v>64</v>
      </c>
      <c r="B35" s="5" t="s">
        <v>65</v>
      </c>
      <c r="C35" s="8">
        <f>INDEX('Mean Zone'!$C$4:$I$55,MATCH($B35,'Mean Zone'!$B$4:$B$55,0),MATCH("Some College (3)",'Mean Zone'!$C$2:$I$2,0))</f>
        <v>47150.666043009202</v>
      </c>
      <c r="D35" s="11">
        <f t="shared" si="0"/>
        <v>0.95374126435059092</v>
      </c>
      <c r="E35" s="8">
        <f>INDEX('Payroll per Employee'!$C$3:$T$54,MATCH($B35,'Payroll per Employee'!$B$3:$B$54,0),MATCH($I$1,'Payroll per Employee'!$C$2:$T$2,0))</f>
        <v>61020.257510729614</v>
      </c>
      <c r="F35" s="11">
        <f t="shared" si="1"/>
        <v>75550.624155467522</v>
      </c>
      <c r="G35" s="14">
        <f t="shared" si="2"/>
        <v>-14530.366644737907</v>
      </c>
    </row>
    <row r="36" spans="1:7" x14ac:dyDescent="0.25">
      <c r="A36" s="5" t="s">
        <v>66</v>
      </c>
      <c r="B36" s="5" t="s">
        <v>67</v>
      </c>
      <c r="C36" s="8">
        <f>INDEX('Mean Zone'!$C$4:$I$55,MATCH($B36,'Mean Zone'!$B$4:$B$55,0),MATCH("Some College (3)",'Mean Zone'!$C$2:$I$2,0))</f>
        <v>59770.181448973402</v>
      </c>
      <c r="D36" s="11">
        <f t="shared" si="0"/>
        <v>1.2090028245541617</v>
      </c>
      <c r="E36" s="8">
        <f>INDEX('Payroll per Employee'!$C$3:$T$54,MATCH($B36,'Payroll per Employee'!$B$3:$B$54,0),MATCH($I$1,'Payroll per Employee'!$C$2:$T$2,0))</f>
        <v>88977.001355625849</v>
      </c>
      <c r="F36" s="11">
        <f t="shared" si="1"/>
        <v>95771.171296635453</v>
      </c>
      <c r="G36" s="14">
        <f t="shared" si="2"/>
        <v>-6794.1699410096044</v>
      </c>
    </row>
    <row r="37" spans="1:7" x14ac:dyDescent="0.25">
      <c r="A37" s="5" t="s">
        <v>68</v>
      </c>
      <c r="B37" s="5" t="s">
        <v>69</v>
      </c>
      <c r="C37" s="8">
        <f>INDEX('Mean Zone'!$C$4:$I$55,MATCH($B37,'Mean Zone'!$B$4:$B$55,0),MATCH("Some College (3)",'Mean Zone'!$C$2:$I$2,0))</f>
        <v>48327.978767532499</v>
      </c>
      <c r="D37" s="11">
        <f t="shared" si="0"/>
        <v>0.97755538662404218</v>
      </c>
      <c r="E37" s="8">
        <f>INDEX('Payroll per Employee'!$C$3:$T$54,MATCH($B37,'Payroll per Employee'!$B$3:$B$54,0),MATCH($I$1,'Payroll per Employee'!$C$2:$T$2,0))</f>
        <v>57688.526896551724</v>
      </c>
      <c r="F37" s="11">
        <f t="shared" si="1"/>
        <v>77437.060098552087</v>
      </c>
      <c r="G37" s="14">
        <f t="shared" si="2"/>
        <v>-19748.533202000363</v>
      </c>
    </row>
    <row r="38" spans="1:7" x14ac:dyDescent="0.25">
      <c r="A38" s="5" t="s">
        <v>70</v>
      </c>
      <c r="B38" s="5" t="s">
        <v>71</v>
      </c>
      <c r="C38" s="8">
        <f>INDEX('Mean Zone'!$C$4:$I$55,MATCH($B38,'Mean Zone'!$B$4:$B$55,0),MATCH("Some College (3)",'Mean Zone'!$C$2:$I$2,0))</f>
        <v>46216.525912547702</v>
      </c>
      <c r="D38" s="11">
        <f t="shared" si="0"/>
        <v>0.93484592174197745</v>
      </c>
      <c r="E38" s="8">
        <f>INDEX('Payroll per Employee'!$C$3:$T$54,MATCH($B38,'Payroll per Employee'!$B$3:$B$54,0),MATCH($I$1,'Payroll per Employee'!$C$2:$T$2,0))</f>
        <v>77922.101694915254</v>
      </c>
      <c r="F38" s="11">
        <f t="shared" si="1"/>
        <v>74053.829394590546</v>
      </c>
      <c r="G38" s="14">
        <f t="shared" si="2"/>
        <v>3868.2723003247083</v>
      </c>
    </row>
    <row r="39" spans="1:7" x14ac:dyDescent="0.25">
      <c r="A39" s="5" t="s">
        <v>72</v>
      </c>
      <c r="B39" s="5" t="s">
        <v>73</v>
      </c>
      <c r="C39" s="8">
        <f>INDEX('Mean Zone'!$C$4:$I$55,MATCH($B39,'Mean Zone'!$B$4:$B$55,0),MATCH("Some College (3)",'Mean Zone'!$C$2:$I$2,0))</f>
        <v>48137.213854804999</v>
      </c>
      <c r="D39" s="11">
        <f t="shared" si="0"/>
        <v>0.9736966846304691</v>
      </c>
      <c r="E39" s="8">
        <f>INDEX('Payroll per Employee'!$C$3:$T$54,MATCH($B39,'Payroll per Employee'!$B$3:$B$54,0),MATCH($I$1,'Payroll per Employee'!$C$2:$T$2,0))</f>
        <v>63560.203991130824</v>
      </c>
      <c r="F39" s="11">
        <f t="shared" si="1"/>
        <v>77131.392980077449</v>
      </c>
      <c r="G39" s="14">
        <f t="shared" si="2"/>
        <v>-13571.188988946626</v>
      </c>
    </row>
    <row r="40" spans="1:7" x14ac:dyDescent="0.25">
      <c r="A40" s="5" t="s">
        <v>74</v>
      </c>
      <c r="B40" s="5" t="s">
        <v>75</v>
      </c>
      <c r="C40" s="8">
        <f>INDEX('Mean Zone'!$C$4:$I$55,MATCH($B40,'Mean Zone'!$B$4:$B$55,0),MATCH("Some College (3)",'Mean Zone'!$C$2:$I$2,0))</f>
        <v>43702.368713921001</v>
      </c>
      <c r="D40" s="11">
        <f t="shared" si="0"/>
        <v>0.88399074478207762</v>
      </c>
      <c r="E40" s="8">
        <f>INDEX('Payroll per Employee'!$C$3:$T$54,MATCH($B40,'Payroll per Employee'!$B$3:$B$54,0),MATCH($I$1,'Payroll per Employee'!$C$2:$T$2,0))</f>
        <v>57724.759036144576</v>
      </c>
      <c r="F40" s="11">
        <f t="shared" si="1"/>
        <v>70025.33602382995</v>
      </c>
      <c r="G40" s="14">
        <f t="shared" si="2"/>
        <v>-12300.576987685374</v>
      </c>
    </row>
    <row r="41" spans="1:7" x14ac:dyDescent="0.25">
      <c r="A41" s="5" t="s">
        <v>76</v>
      </c>
      <c r="B41" s="5" t="s">
        <v>77</v>
      </c>
      <c r="C41" s="8">
        <f>INDEX('Mean Zone'!$C$4:$I$55,MATCH($B41,'Mean Zone'!$B$4:$B$55,0),MATCH("Some College (3)",'Mean Zone'!$C$2:$I$2,0))</f>
        <v>52492.596847532397</v>
      </c>
      <c r="D41" s="11">
        <f t="shared" si="0"/>
        <v>1.0617953019103574</v>
      </c>
      <c r="E41" s="8">
        <f>INDEX('Payroll per Employee'!$C$3:$T$54,MATCH($B41,'Payroll per Employee'!$B$3:$B$54,0),MATCH($I$1,'Payroll per Employee'!$C$2:$T$2,0))</f>
        <v>94040.620689655174</v>
      </c>
      <c r="F41" s="11">
        <f t="shared" si="1"/>
        <v>84110.125862376794</v>
      </c>
      <c r="G41" s="14">
        <f t="shared" si="2"/>
        <v>9930.4948272783804</v>
      </c>
    </row>
    <row r="42" spans="1:7" x14ac:dyDescent="0.25">
      <c r="A42" s="5" t="s">
        <v>78</v>
      </c>
      <c r="B42" s="5" t="s">
        <v>79</v>
      </c>
      <c r="C42" s="8">
        <f>INDEX('Mean Zone'!$C$4:$I$55,MATCH($B42,'Mean Zone'!$B$4:$B$55,0),MATCH("Some College (3)",'Mean Zone'!$C$2:$I$2,0))</f>
        <v>51348.801209901801</v>
      </c>
      <c r="D42" s="11">
        <f t="shared" si="0"/>
        <v>1.0386591473415665</v>
      </c>
      <c r="E42" s="8">
        <f>INDEX('Payroll per Employee'!$C$3:$T$54,MATCH($B42,'Payroll per Employee'!$B$3:$B$54,0),MATCH($I$1,'Payroll per Employee'!$C$2:$T$2,0))</f>
        <v>69021.504000000001</v>
      </c>
      <c r="F42" s="11">
        <f t="shared" si="1"/>
        <v>82277.395138054286</v>
      </c>
      <c r="G42" s="14">
        <f t="shared" si="2"/>
        <v>-13255.891138054285</v>
      </c>
    </row>
    <row r="43" spans="1:7" x14ac:dyDescent="0.25">
      <c r="A43" s="5" t="s">
        <v>80</v>
      </c>
      <c r="B43" s="5" t="s">
        <v>81</v>
      </c>
      <c r="C43" s="8">
        <f>INDEX('Mean Zone'!$C$4:$I$55,MATCH($B43,'Mean Zone'!$B$4:$B$55,0),MATCH("Some College (3)",'Mean Zone'!$C$2:$I$2,0))</f>
        <v>56403.118942182002</v>
      </c>
      <c r="D43" s="11">
        <f t="shared" si="0"/>
        <v>1.1408954843641959</v>
      </c>
      <c r="E43" s="8">
        <f>INDEX('Payroll per Employee'!$C$3:$T$54,MATCH($B43,'Payroll per Employee'!$B$3:$B$54,0),MATCH($I$1,'Payroll per Employee'!$C$2:$T$2,0))</f>
        <v>61908.666666666664</v>
      </c>
      <c r="F43" s="11">
        <f t="shared" si="1"/>
        <v>90376.047636525895</v>
      </c>
      <c r="G43" s="14">
        <f t="shared" si="2"/>
        <v>-28467.38096985923</v>
      </c>
    </row>
    <row r="44" spans="1:7" x14ac:dyDescent="0.25">
      <c r="A44" s="5" t="s">
        <v>82</v>
      </c>
      <c r="B44" s="5" t="s">
        <v>83</v>
      </c>
      <c r="C44" s="8">
        <f>INDEX('Mean Zone'!$C$4:$I$55,MATCH($B44,'Mean Zone'!$B$4:$B$55,0),MATCH("Some College (3)",'Mean Zone'!$C$2:$I$2,0))</f>
        <v>45384.6077961595</v>
      </c>
      <c r="D44" s="11">
        <f t="shared" si="0"/>
        <v>0.91801827745299747</v>
      </c>
      <c r="E44" s="8">
        <f>INDEX('Payroll per Employee'!$C$3:$T$54,MATCH($B44,'Payroll per Employee'!$B$3:$B$54,0),MATCH($I$1,'Payroll per Employee'!$C$2:$T$2,0))</f>
        <v>68200.460582895364</v>
      </c>
      <c r="F44" s="11">
        <f t="shared" si="1"/>
        <v>72720.827377566267</v>
      </c>
      <c r="G44" s="14">
        <f t="shared" si="2"/>
        <v>-4520.3667946709029</v>
      </c>
    </row>
    <row r="45" spans="1:7" x14ac:dyDescent="0.25">
      <c r="A45" s="5" t="s">
        <v>84</v>
      </c>
      <c r="B45" s="5" t="s">
        <v>85</v>
      </c>
      <c r="C45" s="8">
        <f>INDEX('Mean Zone'!$C$4:$I$55,MATCH($B45,'Mean Zone'!$B$4:$B$55,0),MATCH("Some College (3)",'Mean Zone'!$C$2:$I$2,0))</f>
        <v>44195.458806384398</v>
      </c>
      <c r="D45" s="11">
        <f t="shared" si="0"/>
        <v>0.89396473683122102</v>
      </c>
      <c r="E45" s="8">
        <f>INDEX('Payroll per Employee'!$C$3:$T$54,MATCH($B45,'Payroll per Employee'!$B$3:$B$54,0),MATCH($I$1,'Payroll per Employee'!$C$2:$T$2,0))</f>
        <v>60089.044585987263</v>
      </c>
      <c r="F45" s="11">
        <f t="shared" si="1"/>
        <v>70815.425907533951</v>
      </c>
      <c r="G45" s="14">
        <f t="shared" si="2"/>
        <v>-10726.381321546687</v>
      </c>
    </row>
    <row r="46" spans="1:7" x14ac:dyDescent="0.25">
      <c r="A46" s="5" t="s">
        <v>86</v>
      </c>
      <c r="B46" s="5" t="s">
        <v>87</v>
      </c>
      <c r="C46" s="8">
        <f>INDEX('Mean Zone'!$C$4:$I$55,MATCH($B46,'Mean Zone'!$B$4:$B$55,0),MATCH("Some College (3)",'Mean Zone'!$C$2:$I$2,0))</f>
        <v>44905.0375067559</v>
      </c>
      <c r="D46" s="11">
        <f t="shared" si="0"/>
        <v>0.90831775755485733</v>
      </c>
      <c r="E46" s="8">
        <f>INDEX('Payroll per Employee'!$C$3:$T$54,MATCH($B46,'Payroll per Employee'!$B$3:$B$54,0),MATCH($I$1,'Payroll per Employee'!$C$2:$T$2,0))</f>
        <v>62168.770325203252</v>
      </c>
      <c r="F46" s="11">
        <f t="shared" si="1"/>
        <v>71952.400593142665</v>
      </c>
      <c r="G46" s="14">
        <f t="shared" si="2"/>
        <v>-9783.6302679394139</v>
      </c>
    </row>
    <row r="47" spans="1:7" x14ac:dyDescent="0.25">
      <c r="A47" s="5" t="s">
        <v>88</v>
      </c>
      <c r="B47" s="5" t="s">
        <v>89</v>
      </c>
      <c r="C47" s="8">
        <f>INDEX('Mean Zone'!$C$4:$I$55,MATCH($B47,'Mean Zone'!$B$4:$B$55,0),MATCH("Some College (3)",'Mean Zone'!$C$2:$I$2,0))</f>
        <v>49958.668728666897</v>
      </c>
      <c r="D47" s="11">
        <f t="shared" si="0"/>
        <v>1.0105402081720025</v>
      </c>
      <c r="E47" s="8">
        <f>INDEX('Payroll per Employee'!$C$3:$T$54,MATCH($B47,'Payroll per Employee'!$B$3:$B$54,0),MATCH($I$1,'Payroll per Employee'!$C$2:$T$2,0))</f>
        <v>70108.972269938648</v>
      </c>
      <c r="F47" s="11">
        <f t="shared" si="1"/>
        <v>80049.953079859712</v>
      </c>
      <c r="G47" s="14">
        <f t="shared" si="2"/>
        <v>-9940.9808099210641</v>
      </c>
    </row>
    <row r="48" spans="1:7" x14ac:dyDescent="0.25">
      <c r="A48" s="5" t="s">
        <v>92</v>
      </c>
      <c r="B48" s="5" t="s">
        <v>93</v>
      </c>
      <c r="C48" s="8">
        <f>INDEX('Mean Zone'!$C$4:$I$55,MATCH($B48,'Mean Zone'!$B$4:$B$55,0),MATCH("Some College (3)",'Mean Zone'!$C$2:$I$2,0))</f>
        <v>47034.127047554102</v>
      </c>
      <c r="D48" s="11">
        <f t="shared" si="0"/>
        <v>0.95138396893571575</v>
      </c>
      <c r="E48" s="8">
        <f>INDEX('Payroll per Employee'!$C$3:$T$54,MATCH($B48,'Payroll per Employee'!$B$3:$B$54,0),MATCH($I$1,'Payroll per Employee'!$C$2:$T$2,0))</f>
        <v>65204.057450628366</v>
      </c>
      <c r="F48" s="11">
        <f t="shared" si="1"/>
        <v>75363.890974709211</v>
      </c>
      <c r="G48" s="14">
        <f t="shared" si="2"/>
        <v>-10159.833524080845</v>
      </c>
    </row>
    <row r="49" spans="1:7" x14ac:dyDescent="0.25">
      <c r="A49" s="5" t="s">
        <v>94</v>
      </c>
      <c r="B49" s="5" t="s">
        <v>95</v>
      </c>
      <c r="C49" s="8">
        <f>INDEX('Mean Zone'!$C$4:$I$55,MATCH($B49,'Mean Zone'!$B$4:$B$55,0),MATCH("Some College (3)",'Mean Zone'!$C$2:$I$2,0))</f>
        <v>48707.258560955001</v>
      </c>
      <c r="D49" s="11">
        <f t="shared" si="0"/>
        <v>0.98522727803256316</v>
      </c>
      <c r="E49" s="8">
        <f>INDEX('Payroll per Employee'!$C$3:$T$54,MATCH($B49,'Payroll per Employee'!$B$3:$B$54,0),MATCH($I$1,'Payroll per Employee'!$C$2:$T$2,0))</f>
        <v>72897.140186915887</v>
      </c>
      <c r="F49" s="11">
        <f t="shared" si="1"/>
        <v>78044.789056113121</v>
      </c>
      <c r="G49" s="14">
        <f t="shared" si="2"/>
        <v>-5147.6488691972336</v>
      </c>
    </row>
    <row r="50" spans="1:7" x14ac:dyDescent="0.25">
      <c r="A50" s="5" t="s">
        <v>96</v>
      </c>
      <c r="B50" s="5" t="s">
        <v>97</v>
      </c>
      <c r="C50" s="8">
        <f>INDEX('Mean Zone'!$C$4:$I$55,MATCH($B50,'Mean Zone'!$B$4:$B$55,0),MATCH("Some College (3)",'Mean Zone'!$C$2:$I$2,0))</f>
        <v>52243.594779258601</v>
      </c>
      <c r="D50" s="11">
        <f t="shared" si="0"/>
        <v>1.0567586064116186</v>
      </c>
      <c r="E50" s="8">
        <f>INDEX('Payroll per Employee'!$C$3:$T$54,MATCH($B50,'Payroll per Employee'!$B$3:$B$54,0),MATCH($I$1,'Payroll per Employee'!$C$2:$T$2,0))</f>
        <v>54882.497237569063</v>
      </c>
      <c r="F50" s="11">
        <f t="shared" si="1"/>
        <v>83711.14397616277</v>
      </c>
      <c r="G50" s="14">
        <f t="shared" si="2"/>
        <v>-28828.646738593707</v>
      </c>
    </row>
    <row r="51" spans="1:7" x14ac:dyDescent="0.25">
      <c r="A51" s="5" t="s">
        <v>98</v>
      </c>
      <c r="B51" s="5" t="s">
        <v>99</v>
      </c>
      <c r="C51" s="8">
        <f>INDEX('Mean Zone'!$C$4:$I$55,MATCH($B51,'Mean Zone'!$B$4:$B$55,0),MATCH("Some College (3)",'Mean Zone'!$C$2:$I$2,0))</f>
        <v>56972.148769398496</v>
      </c>
      <c r="D51" s="11">
        <f t="shared" si="0"/>
        <v>1.1524055492775445</v>
      </c>
      <c r="E51" s="8">
        <f>INDEX('Payroll per Employee'!$C$3:$T$54,MATCH($B51,'Payroll per Employee'!$B$3:$B$54,0),MATCH($I$1,'Payroll per Employee'!$C$2:$T$2,0))</f>
        <v>89467.019474196684</v>
      </c>
      <c r="F51" s="11">
        <f t="shared" si="1"/>
        <v>91287.817548112493</v>
      </c>
      <c r="G51" s="14">
        <f t="shared" si="2"/>
        <v>-1820.7980739158083</v>
      </c>
    </row>
    <row r="52" spans="1:7" x14ac:dyDescent="0.25">
      <c r="A52" s="5" t="s">
        <v>100</v>
      </c>
      <c r="B52" s="5" t="s">
        <v>101</v>
      </c>
      <c r="C52" s="8">
        <f>INDEX('Mean Zone'!$C$4:$I$55,MATCH($B52,'Mean Zone'!$B$4:$B$55,0),MATCH("Some College (3)",'Mean Zone'!$C$2:$I$2,0))</f>
        <v>42544.299698741997</v>
      </c>
      <c r="D52" s="11">
        <f t="shared" si="0"/>
        <v>0.8605658751156644</v>
      </c>
      <c r="E52" s="8">
        <f>INDEX('Payroll per Employee'!$C$3:$T$54,MATCH($B52,'Payroll per Employee'!$B$3:$B$54,0),MATCH($I$1,'Payroll per Employee'!$C$2:$T$2,0))</f>
        <v>52439.333333333336</v>
      </c>
      <c r="F52" s="11">
        <f t="shared" si="1"/>
        <v>68169.734730052398</v>
      </c>
      <c r="G52" s="14">
        <f t="shared" si="2"/>
        <v>-15730.401396719062</v>
      </c>
    </row>
    <row r="53" spans="1:7" x14ac:dyDescent="0.25">
      <c r="A53" s="5" t="s">
        <v>102</v>
      </c>
      <c r="B53" s="5" t="s">
        <v>103</v>
      </c>
      <c r="C53" s="8">
        <f>INDEX('Mean Zone'!$C$4:$I$55,MATCH($B53,'Mean Zone'!$B$4:$B$55,0),MATCH("Some College (3)",'Mean Zone'!$C$2:$I$2,0))</f>
        <v>48843.105600012503</v>
      </c>
      <c r="D53" s="11">
        <f t="shared" si="0"/>
        <v>0.98797512737727455</v>
      </c>
      <c r="E53" s="8">
        <f>INDEX('Payroll per Employee'!$C$3:$T$54,MATCH($B53,'Payroll per Employee'!$B$3:$B$54,0),MATCH($I$1,'Payroll per Employee'!$C$2:$T$2,0))</f>
        <v>72101.285968028416</v>
      </c>
      <c r="F53" s="11">
        <f t="shared" si="1"/>
        <v>78262.459970477401</v>
      </c>
      <c r="G53" s="14">
        <f t="shared" si="2"/>
        <v>-6161.1740024489845</v>
      </c>
    </row>
    <row r="54" spans="1:7" x14ac:dyDescent="0.25">
      <c r="A54" s="6" t="s">
        <v>104</v>
      </c>
      <c r="B54" s="6" t="s">
        <v>105</v>
      </c>
      <c r="C54" s="8">
        <f>INDEX('Mean Zone'!$C$4:$I$55,MATCH($B54,'Mean Zone'!$B$4:$B$55,0),MATCH("Some College (3)",'Mean Zone'!$C$2:$I$2,0))</f>
        <v>48417.197958199999</v>
      </c>
      <c r="D54" s="11">
        <f t="shared" si="0"/>
        <v>0.97936007001141867</v>
      </c>
      <c r="E54" s="8">
        <f>INDEX('Payroll per Employee'!$C$3:$T$54,MATCH($B54,'Payroll per Employee'!$B$3:$B$54,0),MATCH($I$1,'Payroll per Employee'!$C$2:$T$2,0))</f>
        <v>65070.879999999997</v>
      </c>
      <c r="F54" s="11">
        <f t="shared" si="1"/>
        <v>77580.018111815909</v>
      </c>
      <c r="G54" s="14">
        <f t="shared" si="2"/>
        <v>-12509.138111815912</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1:G1"/>
    <mergeCell ref="A55:G63"/>
  </mergeCells>
  <pageMargins left="0.75" right="0.75" top="1" bottom="1"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181</v>
      </c>
      <c r="B1" s="39"/>
      <c r="C1" s="39"/>
      <c r="D1" s="39"/>
      <c r="E1" s="39"/>
      <c r="F1" s="39"/>
      <c r="G1" s="40"/>
      <c r="I1" t="s">
        <v>174</v>
      </c>
    </row>
    <row r="2" spans="1:9" ht="47.25" x14ac:dyDescent="0.25">
      <c r="A2" s="16" t="s">
        <v>0</v>
      </c>
      <c r="B2" s="16" t="s">
        <v>1</v>
      </c>
      <c r="C2" s="16" t="s">
        <v>138</v>
      </c>
      <c r="D2" s="16" t="s">
        <v>119</v>
      </c>
      <c r="E2" s="16" t="s">
        <v>154</v>
      </c>
      <c r="F2" s="16" t="s">
        <v>133</v>
      </c>
      <c r="G2" s="16" t="s">
        <v>125</v>
      </c>
    </row>
    <row r="3" spans="1:9" x14ac:dyDescent="0.25">
      <c r="A3" s="4" t="s">
        <v>90</v>
      </c>
      <c r="B3" s="4" t="s">
        <v>91</v>
      </c>
      <c r="C3" s="7">
        <f>INDEX('Mean Zone'!$C$4:$I$55,MATCH($B3,'Mean Zone'!$B$4:$B$55,0),MATCH("Some College (3)",'Mean Zone'!$C$2:$I$2,0))</f>
        <v>49437.58627777778</v>
      </c>
      <c r="D3" s="10">
        <f>C3/$C$3</f>
        <v>1</v>
      </c>
      <c r="E3" s="7">
        <f>INDEX('Payroll per Employee'!$C$3:$T$54,MATCH($B3,'Payroll per Employee'!$B$3:$B$54,0),MATCH($I$1,'Payroll per Employee'!$C$2:$T$2,0))</f>
        <v>53992.087661777397</v>
      </c>
      <c r="F3" s="10">
        <f>$E$3*D3</f>
        <v>53992.087661777397</v>
      </c>
      <c r="G3" s="13">
        <f>E3-F3</f>
        <v>0</v>
      </c>
    </row>
    <row r="4" spans="1:9" x14ac:dyDescent="0.25">
      <c r="A4" s="5" t="s">
        <v>2</v>
      </c>
      <c r="B4" s="5" t="s">
        <v>3</v>
      </c>
      <c r="C4" s="8">
        <f>INDEX('Mean Zone'!$C$4:$I$55,MATCH($B4,'Mean Zone'!$B$4:$B$55,0),MATCH("Some College (3)",'Mean Zone'!$C$2:$I$2,0))</f>
        <v>46683.653717435198</v>
      </c>
      <c r="D4" s="11">
        <f>C4/$C$3</f>
        <v>0.94429476097662002</v>
      </c>
      <c r="E4" s="8">
        <f>INDEX('Payroll per Employee'!$C$3:$T$54,MATCH($B4,'Payroll per Employee'!$B$3:$B$54,0),MATCH($I$1,'Payroll per Employee'!$C$2:$T$2,0))</f>
        <v>47536.952380952382</v>
      </c>
      <c r="F4" s="11">
        <f>$E$3*D4</f>
        <v>50984.445513206803</v>
      </c>
      <c r="G4" s="14">
        <f>E4-F4</f>
        <v>-3447.4931322544217</v>
      </c>
    </row>
    <row r="5" spans="1:9" x14ac:dyDescent="0.25">
      <c r="A5" s="5" t="s">
        <v>4</v>
      </c>
      <c r="B5" s="5" t="s">
        <v>5</v>
      </c>
      <c r="C5" s="8">
        <f>INDEX('Mean Zone'!$C$4:$I$55,MATCH($B5,'Mean Zone'!$B$4:$B$55,0),MATCH("Some College (3)",'Mean Zone'!$C$2:$I$2,0))</f>
        <v>58564.453243552198</v>
      </c>
      <c r="D5" s="11">
        <f t="shared" ref="D5:D54" si="0">C5/$C$3</f>
        <v>1.1846139274375729</v>
      </c>
      <c r="E5" s="8">
        <f>INDEX('Payroll per Employee'!$C$3:$T$54,MATCH($B5,'Payroll per Employee'!$B$3:$B$54,0),MATCH($I$1,'Payroll per Employee'!$C$2:$T$2,0))</f>
        <v>62604</v>
      </c>
      <c r="F5" s="11">
        <f t="shared" ref="F5:F54" si="1">$E$3*D5</f>
        <v>63959.779015571847</v>
      </c>
      <c r="G5" s="14">
        <f t="shared" ref="G5:G54" si="2">E5-F5</f>
        <v>-1355.7790155718467</v>
      </c>
    </row>
    <row r="6" spans="1:9" x14ac:dyDescent="0.25">
      <c r="A6" s="5" t="s">
        <v>6</v>
      </c>
      <c r="B6" s="5" t="s">
        <v>7</v>
      </c>
      <c r="C6" s="8">
        <f>INDEX('Mean Zone'!$C$4:$I$55,MATCH($B6,'Mean Zone'!$B$4:$B$55,0),MATCH("Some College (3)",'Mean Zone'!$C$2:$I$2,0))</f>
        <v>49645.896090102899</v>
      </c>
      <c r="D6" s="11">
        <f t="shared" si="0"/>
        <v>1.0042135918844151</v>
      </c>
      <c r="E6" s="8">
        <f>INDEX('Payroll per Employee'!$C$3:$T$54,MATCH($B6,'Payroll per Employee'!$B$3:$B$54,0),MATCH($I$1,'Payroll per Employee'!$C$2:$T$2,0))</f>
        <v>63295.368421052633</v>
      </c>
      <c r="F6" s="11">
        <f t="shared" si="1"/>
        <v>54219.588284171688</v>
      </c>
      <c r="G6" s="14">
        <f t="shared" si="2"/>
        <v>9075.7801368809451</v>
      </c>
    </row>
    <row r="7" spans="1:9" x14ac:dyDescent="0.25">
      <c r="A7" s="5" t="s">
        <v>8</v>
      </c>
      <c r="B7" s="5" t="s">
        <v>9</v>
      </c>
      <c r="C7" s="8">
        <f>INDEX('Mean Zone'!$C$4:$I$55,MATCH($B7,'Mean Zone'!$B$4:$B$55,0),MATCH("Some College (3)",'Mean Zone'!$C$2:$I$2,0))</f>
        <v>42839.910154723199</v>
      </c>
      <c r="D7" s="11">
        <f t="shared" si="0"/>
        <v>0.86654534293029917</v>
      </c>
      <c r="E7" s="8">
        <f>INDEX('Payroll per Employee'!$C$3:$T$54,MATCH($B7,'Payroll per Employee'!$B$3:$B$54,0),MATCH($I$1,'Payroll per Employee'!$C$2:$T$2,0))</f>
        <v>35324.571428571428</v>
      </c>
      <c r="F7" s="11">
        <f t="shared" si="1"/>
        <v>46786.592118397668</v>
      </c>
      <c r="G7" s="14">
        <f t="shared" si="2"/>
        <v>-11462.02068982624</v>
      </c>
    </row>
    <row r="8" spans="1:9" x14ac:dyDescent="0.25">
      <c r="A8" s="5" t="s">
        <v>10</v>
      </c>
      <c r="B8" s="5" t="s">
        <v>11</v>
      </c>
      <c r="C8" s="8">
        <f>INDEX('Mean Zone'!$C$4:$I$55,MATCH($B8,'Mean Zone'!$B$4:$B$55,0),MATCH("Some College (3)",'Mean Zone'!$C$2:$I$2,0))</f>
        <v>60373.531611879102</v>
      </c>
      <c r="D8" s="11">
        <f t="shared" si="0"/>
        <v>1.2212071049070823</v>
      </c>
      <c r="E8" s="8">
        <f>INDEX('Payroll per Employee'!$C$3:$T$54,MATCH($B8,'Payroll per Employee'!$B$3:$B$54,0),MATCH($I$1,'Payroll per Employee'!$C$2:$T$2,0))</f>
        <v>71489.923404255314</v>
      </c>
      <c r="F8" s="11">
        <f t="shared" si="1"/>
        <v>65935.521061328574</v>
      </c>
      <c r="G8" s="14">
        <f t="shared" si="2"/>
        <v>5554.4023429267399</v>
      </c>
    </row>
    <row r="9" spans="1:9" x14ac:dyDescent="0.25">
      <c r="A9" s="5" t="s">
        <v>12</v>
      </c>
      <c r="B9" s="5" t="s">
        <v>13</v>
      </c>
      <c r="C9" s="8">
        <f>INDEX('Mean Zone'!$C$4:$I$55,MATCH($B9,'Mean Zone'!$B$4:$B$55,0),MATCH("Some College (3)",'Mean Zone'!$C$2:$I$2,0))</f>
        <v>53361.005101802999</v>
      </c>
      <c r="D9" s="11">
        <f t="shared" si="0"/>
        <v>1.0793610513664742</v>
      </c>
      <c r="E9" s="8">
        <f>INDEX('Payroll per Employee'!$C$3:$T$54,MATCH($B9,'Payroll per Employee'!$B$3:$B$54,0),MATCH($I$1,'Payroll per Employee'!$C$2:$T$2,0))</f>
        <v>75578.28571428571</v>
      </c>
      <c r="F9" s="11">
        <f t="shared" si="1"/>
        <v>58276.956504086891</v>
      </c>
      <c r="G9" s="14">
        <f t="shared" si="2"/>
        <v>17301.329210198819</v>
      </c>
    </row>
    <row r="10" spans="1:9" x14ac:dyDescent="0.25">
      <c r="A10" s="5" t="s">
        <v>14</v>
      </c>
      <c r="B10" s="5" t="s">
        <v>15</v>
      </c>
      <c r="C10" s="8">
        <f>INDEX('Mean Zone'!$C$4:$I$55,MATCH($B10,'Mean Zone'!$B$4:$B$55,0),MATCH("Some College (3)",'Mean Zone'!$C$2:$I$2,0))</f>
        <v>59593.620354343002</v>
      </c>
      <c r="D10" s="11">
        <f t="shared" si="0"/>
        <v>1.2054314306426883</v>
      </c>
      <c r="E10" s="8">
        <f>INDEX('Payroll per Employee'!$C$3:$T$54,MATCH($B10,'Payroll per Employee'!$B$3:$B$54,0),MATCH($I$1,'Payroll per Employee'!$C$2:$T$2,0))</f>
        <v>81359.027027027027</v>
      </c>
      <c r="F10" s="11">
        <f t="shared" si="1"/>
        <v>65083.759473521772</v>
      </c>
      <c r="G10" s="14">
        <f t="shared" si="2"/>
        <v>16275.267553505255</v>
      </c>
    </row>
    <row r="11" spans="1:9" x14ac:dyDescent="0.25">
      <c r="A11" s="5" t="s">
        <v>16</v>
      </c>
      <c r="B11" s="5" t="s">
        <v>17</v>
      </c>
      <c r="C11" s="8">
        <f>INDEX('Mean Zone'!$C$4:$I$55,MATCH($B11,'Mean Zone'!$B$4:$B$55,0),MATCH("Some College (3)",'Mean Zone'!$C$2:$I$2,0))</f>
        <v>54672.489312706697</v>
      </c>
      <c r="D11" s="11">
        <f t="shared" si="0"/>
        <v>1.1058891307013912</v>
      </c>
      <c r="E11" s="8">
        <f>INDEX('Payroll per Employee'!$C$3:$T$54,MATCH($B11,'Payroll per Employee'!$B$3:$B$54,0),MATCH($I$1,'Payroll per Employee'!$C$2:$T$2,0))</f>
        <v>0</v>
      </c>
      <c r="F11" s="11">
        <f t="shared" si="1"/>
        <v>59709.262889036312</v>
      </c>
      <c r="G11" s="14">
        <f t="shared" si="2"/>
        <v>-59709.262889036312</v>
      </c>
    </row>
    <row r="12" spans="1:9" x14ac:dyDescent="0.25">
      <c r="A12" s="5" t="s">
        <v>18</v>
      </c>
      <c r="B12" s="5" t="s">
        <v>19</v>
      </c>
      <c r="C12" s="8">
        <f>INDEX('Mean Zone'!$C$4:$I$55,MATCH($B12,'Mean Zone'!$B$4:$B$55,0),MATCH("Some College (3)",'Mean Zone'!$C$2:$I$2,0))</f>
        <v>63345.233613189797</v>
      </c>
      <c r="D12" s="11">
        <f t="shared" si="0"/>
        <v>1.2813172806873767</v>
      </c>
      <c r="E12" s="8">
        <f>INDEX('Payroll per Employee'!$C$3:$T$54,MATCH($B12,'Payroll per Employee'!$B$3:$B$54,0),MATCH($I$1,'Payroll per Employee'!$C$2:$T$2,0))</f>
        <v>0</v>
      </c>
      <c r="F12" s="11">
        <f t="shared" si="1"/>
        <v>69180.99494142308</v>
      </c>
      <c r="G12" s="14">
        <f t="shared" si="2"/>
        <v>-69180.99494142308</v>
      </c>
    </row>
    <row r="13" spans="1:9" x14ac:dyDescent="0.25">
      <c r="A13" s="5" t="s">
        <v>20</v>
      </c>
      <c r="B13" s="5" t="s">
        <v>21</v>
      </c>
      <c r="C13" s="8">
        <f>INDEX('Mean Zone'!$C$4:$I$55,MATCH($B13,'Mean Zone'!$B$4:$B$55,0),MATCH("Some College (3)",'Mean Zone'!$C$2:$I$2,0))</f>
        <v>47934.573736139297</v>
      </c>
      <c r="D13" s="11">
        <f t="shared" si="0"/>
        <v>0.96959777661487312</v>
      </c>
      <c r="E13" s="8">
        <f>INDEX('Payroll per Employee'!$C$3:$T$54,MATCH($B13,'Payroll per Employee'!$B$3:$B$54,0),MATCH($I$1,'Payroll per Employee'!$C$2:$T$2,0))</f>
        <v>45763.392857142855</v>
      </c>
      <c r="F13" s="11">
        <f t="shared" si="1"/>
        <v>52350.608151654691</v>
      </c>
      <c r="G13" s="14">
        <f t="shared" si="2"/>
        <v>-6587.215294511836</v>
      </c>
    </row>
    <row r="14" spans="1:9" x14ac:dyDescent="0.25">
      <c r="A14" s="5" t="s">
        <v>22</v>
      </c>
      <c r="B14" s="5" t="s">
        <v>23</v>
      </c>
      <c r="C14" s="8">
        <f>INDEX('Mean Zone'!$C$4:$I$55,MATCH($B14,'Mean Zone'!$B$4:$B$55,0),MATCH("Some College (3)",'Mean Zone'!$C$2:$I$2,0))</f>
        <v>48132.523715711301</v>
      </c>
      <c r="D14" s="11">
        <f t="shared" si="0"/>
        <v>0.97360181472587171</v>
      </c>
      <c r="E14" s="8">
        <f>INDEX('Payroll per Employee'!$C$3:$T$54,MATCH($B14,'Payroll per Employee'!$B$3:$B$54,0),MATCH($I$1,'Payroll per Employee'!$C$2:$T$2,0))</f>
        <v>39141.727433628315</v>
      </c>
      <c r="F14" s="11">
        <f t="shared" si="1"/>
        <v>52566.794528344821</v>
      </c>
      <c r="G14" s="14">
        <f t="shared" si="2"/>
        <v>-13425.067094716505</v>
      </c>
    </row>
    <row r="15" spans="1:9" x14ac:dyDescent="0.25">
      <c r="A15" s="5" t="s">
        <v>24</v>
      </c>
      <c r="B15" s="5" t="s">
        <v>25</v>
      </c>
      <c r="C15" s="8">
        <f>INDEX('Mean Zone'!$C$4:$I$55,MATCH($B15,'Mean Zone'!$B$4:$B$55,0),MATCH("Some College (3)",'Mean Zone'!$C$2:$I$2,0))</f>
        <v>54131.097460776902</v>
      </c>
      <c r="D15" s="11">
        <f t="shared" si="0"/>
        <v>1.0949381136171863</v>
      </c>
      <c r="E15" s="8">
        <f>INDEX('Payroll per Employee'!$C$3:$T$54,MATCH($B15,'Payroll per Employee'!$B$3:$B$54,0),MATCH($I$1,'Payroll per Employee'!$C$2:$T$2,0))</f>
        <v>0</v>
      </c>
      <c r="F15" s="11">
        <f t="shared" si="1"/>
        <v>59117.994614640302</v>
      </c>
      <c r="G15" s="14">
        <f t="shared" si="2"/>
        <v>-59117.994614640302</v>
      </c>
    </row>
    <row r="16" spans="1:9" x14ac:dyDescent="0.25">
      <c r="A16" s="5" t="s">
        <v>26</v>
      </c>
      <c r="B16" s="5" t="s">
        <v>27</v>
      </c>
      <c r="C16" s="8">
        <f>INDEX('Mean Zone'!$C$4:$I$55,MATCH($B16,'Mean Zone'!$B$4:$B$55,0),MATCH("Some College (3)",'Mean Zone'!$C$2:$I$2,0))</f>
        <v>43949.933549584799</v>
      </c>
      <c r="D16" s="11">
        <f t="shared" si="0"/>
        <v>0.8889983686226266</v>
      </c>
      <c r="E16" s="8">
        <f>INDEX('Payroll per Employee'!$C$3:$T$54,MATCH($B16,'Payroll per Employee'!$B$3:$B$54,0),MATCH($I$1,'Payroll per Employee'!$C$2:$T$2,0))</f>
        <v>0</v>
      </c>
      <c r="F16" s="11">
        <f t="shared" si="1"/>
        <v>47998.877849849952</v>
      </c>
      <c r="G16" s="14">
        <f t="shared" si="2"/>
        <v>-47998.877849849952</v>
      </c>
    </row>
    <row r="17" spans="1:7" x14ac:dyDescent="0.25">
      <c r="A17" s="5" t="s">
        <v>28</v>
      </c>
      <c r="B17" s="5" t="s">
        <v>29</v>
      </c>
      <c r="C17" s="8">
        <f>INDEX('Mean Zone'!$C$4:$I$55,MATCH($B17,'Mean Zone'!$B$4:$B$55,0),MATCH("Some College (3)",'Mean Zone'!$C$2:$I$2,0))</f>
        <v>52542.083562543899</v>
      </c>
      <c r="D17" s="11">
        <f t="shared" si="0"/>
        <v>1.0627962956630346</v>
      </c>
      <c r="E17" s="8">
        <f>INDEX('Payroll per Employee'!$C$3:$T$54,MATCH($B17,'Payroll per Employee'!$B$3:$B$54,0),MATCH($I$1,'Payroll per Employee'!$C$2:$T$2,0))</f>
        <v>42923.358778625952</v>
      </c>
      <c r="F17" s="11">
        <f t="shared" si="1"/>
        <v>57382.590762050851</v>
      </c>
      <c r="G17" s="14">
        <f t="shared" si="2"/>
        <v>-14459.231983424899</v>
      </c>
    </row>
    <row r="18" spans="1:7" x14ac:dyDescent="0.25">
      <c r="A18" s="5" t="s">
        <v>30</v>
      </c>
      <c r="B18" s="5" t="s">
        <v>31</v>
      </c>
      <c r="C18" s="8">
        <f>INDEX('Mean Zone'!$C$4:$I$55,MATCH($B18,'Mean Zone'!$B$4:$B$55,0),MATCH("Some College (3)",'Mean Zone'!$C$2:$I$2,0))</f>
        <v>47226.751395553998</v>
      </c>
      <c r="D18" s="11">
        <f t="shared" si="0"/>
        <v>0.9552802827022816</v>
      </c>
      <c r="E18" s="8">
        <f>INDEX('Payroll per Employee'!$C$3:$T$54,MATCH($B18,'Payroll per Employee'!$B$3:$B$54,0),MATCH($I$1,'Payroll per Employee'!$C$2:$T$2,0))</f>
        <v>63785.572979493365</v>
      </c>
      <c r="F18" s="11">
        <f t="shared" si="1"/>
        <v>51577.576765229082</v>
      </c>
      <c r="G18" s="14">
        <f t="shared" si="2"/>
        <v>12207.996214264283</v>
      </c>
    </row>
    <row r="19" spans="1:7" x14ac:dyDescent="0.25">
      <c r="A19" s="5" t="s">
        <v>32</v>
      </c>
      <c r="B19" s="5" t="s">
        <v>33</v>
      </c>
      <c r="C19" s="8">
        <f>INDEX('Mean Zone'!$C$4:$I$55,MATCH($B19,'Mean Zone'!$B$4:$B$55,0),MATCH("Some College (3)",'Mean Zone'!$C$2:$I$2,0))</f>
        <v>45147.310632663401</v>
      </c>
      <c r="D19" s="11">
        <f t="shared" si="0"/>
        <v>0.91321834320534256</v>
      </c>
      <c r="E19" s="8">
        <f>INDEX('Payroll per Employee'!$C$3:$T$54,MATCH($B19,'Payroll per Employee'!$B$3:$B$54,0),MATCH($I$1,'Payroll per Employee'!$C$2:$T$2,0))</f>
        <v>55687.341176470589</v>
      </c>
      <c r="F19" s="11">
        <f t="shared" si="1"/>
        <v>49306.564840685976</v>
      </c>
      <c r="G19" s="14">
        <f t="shared" si="2"/>
        <v>6380.7763357846125</v>
      </c>
    </row>
    <row r="20" spans="1:7" x14ac:dyDescent="0.25">
      <c r="A20" s="5" t="s">
        <v>34</v>
      </c>
      <c r="B20" s="5" t="s">
        <v>35</v>
      </c>
      <c r="C20" s="8">
        <f>INDEX('Mean Zone'!$C$4:$I$55,MATCH($B20,'Mean Zone'!$B$4:$B$55,0),MATCH("Some College (3)",'Mean Zone'!$C$2:$I$2,0))</f>
        <v>46511.530185424599</v>
      </c>
      <c r="D20" s="11">
        <f t="shared" si="0"/>
        <v>0.94081312797286698</v>
      </c>
      <c r="E20" s="8">
        <f>INDEX('Payroll per Employee'!$C$3:$T$54,MATCH($B20,'Payroll per Employee'!$B$3:$B$54,0),MATCH($I$1,'Payroll per Employee'!$C$2:$T$2,0))</f>
        <v>44284.631578947367</v>
      </c>
      <c r="F20" s="11">
        <f t="shared" si="1"/>
        <v>50796.464878862032</v>
      </c>
      <c r="G20" s="14">
        <f t="shared" si="2"/>
        <v>-6511.833299914666</v>
      </c>
    </row>
    <row r="21" spans="1:7" x14ac:dyDescent="0.25">
      <c r="A21" s="5" t="s">
        <v>36</v>
      </c>
      <c r="B21" s="5" t="s">
        <v>37</v>
      </c>
      <c r="C21" s="8">
        <f>INDEX('Mean Zone'!$C$4:$I$55,MATCH($B21,'Mean Zone'!$B$4:$B$55,0),MATCH("Some College (3)",'Mean Zone'!$C$2:$I$2,0))</f>
        <v>44225.401416750203</v>
      </c>
      <c r="D21" s="11">
        <f t="shared" si="0"/>
        <v>0.89457040172346647</v>
      </c>
      <c r="E21" s="8">
        <f>INDEX('Payroll per Employee'!$C$3:$T$54,MATCH($B21,'Payroll per Employee'!$B$3:$B$54,0),MATCH($I$1,'Payroll per Employee'!$C$2:$T$2,0))</f>
        <v>38077.37142857143</v>
      </c>
      <c r="F21" s="11">
        <f t="shared" si="1"/>
        <v>48299.723549484821</v>
      </c>
      <c r="G21" s="14">
        <f t="shared" si="2"/>
        <v>-10222.352120913391</v>
      </c>
    </row>
    <row r="22" spans="1:7" x14ac:dyDescent="0.25">
      <c r="A22" s="5" t="s">
        <v>38</v>
      </c>
      <c r="B22" s="5" t="s">
        <v>39</v>
      </c>
      <c r="C22" s="8">
        <f>INDEX('Mean Zone'!$C$4:$I$55,MATCH($B22,'Mean Zone'!$B$4:$B$55,0),MATCH("Some College (3)",'Mean Zone'!$C$2:$I$2,0))</f>
        <v>45675.031780169898</v>
      </c>
      <c r="D22" s="11">
        <f t="shared" si="0"/>
        <v>0.92389283577747905</v>
      </c>
      <c r="E22" s="8">
        <f>INDEX('Payroll per Employee'!$C$3:$T$54,MATCH($B22,'Payroll per Employee'!$B$3:$B$54,0),MATCH($I$1,'Payroll per Employee'!$C$2:$T$2,0))</f>
        <v>32448.191999999999</v>
      </c>
      <c r="F22" s="11">
        <f t="shared" si="1"/>
        <v>49882.902979385755</v>
      </c>
      <c r="G22" s="14">
        <f t="shared" si="2"/>
        <v>-17434.710979385756</v>
      </c>
    </row>
    <row r="23" spans="1:7" x14ac:dyDescent="0.25">
      <c r="A23" s="5" t="s">
        <v>40</v>
      </c>
      <c r="B23" s="5" t="s">
        <v>41</v>
      </c>
      <c r="C23" s="8">
        <f>INDEX('Mean Zone'!$C$4:$I$55,MATCH($B23,'Mean Zone'!$B$4:$B$55,0),MATCH("Some College (3)",'Mean Zone'!$C$2:$I$2,0))</f>
        <v>45987.470848118202</v>
      </c>
      <c r="D23" s="11">
        <f t="shared" si="0"/>
        <v>0.93021270475718176</v>
      </c>
      <c r="E23" s="8">
        <f>INDEX('Payroll per Employee'!$C$3:$T$54,MATCH($B23,'Payroll per Employee'!$B$3:$B$54,0),MATCH($I$1,'Payroll per Employee'!$C$2:$T$2,0))</f>
        <v>0</v>
      </c>
      <c r="F23" s="11">
        <f t="shared" si="1"/>
        <v>50224.125899348815</v>
      </c>
      <c r="G23" s="14">
        <f t="shared" si="2"/>
        <v>-50224.125899348815</v>
      </c>
    </row>
    <row r="24" spans="1:7" x14ac:dyDescent="0.25">
      <c r="A24" s="5" t="s">
        <v>42</v>
      </c>
      <c r="B24" s="5" t="s">
        <v>43</v>
      </c>
      <c r="C24" s="8">
        <f>INDEX('Mean Zone'!$C$4:$I$55,MATCH($B24,'Mean Zone'!$B$4:$B$55,0),MATCH("Some College (3)",'Mean Zone'!$C$2:$I$2,0))</f>
        <v>55909.371073892202</v>
      </c>
      <c r="D24" s="11">
        <f t="shared" si="0"/>
        <v>1.130908187138244</v>
      </c>
      <c r="E24" s="8">
        <f>INDEX('Payroll per Employee'!$C$3:$T$54,MATCH($B24,'Payroll per Employee'!$B$3:$B$54,0),MATCH($I$1,'Payroll per Employee'!$C$2:$T$2,0))</f>
        <v>0</v>
      </c>
      <c r="F24" s="11">
        <f t="shared" si="1"/>
        <v>61060.093977389828</v>
      </c>
      <c r="G24" s="14">
        <f t="shared" si="2"/>
        <v>-61060.093977389828</v>
      </c>
    </row>
    <row r="25" spans="1:7" x14ac:dyDescent="0.25">
      <c r="A25" s="5" t="s">
        <v>44</v>
      </c>
      <c r="B25" s="5" t="s">
        <v>45</v>
      </c>
      <c r="C25" s="8">
        <f>INDEX('Mean Zone'!$C$4:$I$55,MATCH($B25,'Mean Zone'!$B$4:$B$55,0),MATCH("Some College (3)",'Mean Zone'!$C$2:$I$2,0))</f>
        <v>59061.547743619398</v>
      </c>
      <c r="D25" s="11">
        <f t="shared" si="0"/>
        <v>1.1946689187406303</v>
      </c>
      <c r="E25" s="8">
        <f>INDEX('Payroll per Employee'!$C$3:$T$54,MATCH($B25,'Payroll per Employee'!$B$3:$B$54,0),MATCH($I$1,'Payroll per Employee'!$C$2:$T$2,0))</f>
        <v>87448.039603960395</v>
      </c>
      <c r="F25" s="11">
        <f t="shared" si="1"/>
        <v>64502.668987444929</v>
      </c>
      <c r="G25" s="14">
        <f t="shared" si="2"/>
        <v>22945.370616515465</v>
      </c>
    </row>
    <row r="26" spans="1:7" x14ac:dyDescent="0.25">
      <c r="A26" s="5" t="s">
        <v>46</v>
      </c>
      <c r="B26" s="5" t="s">
        <v>47</v>
      </c>
      <c r="C26" s="8">
        <f>INDEX('Mean Zone'!$C$4:$I$55,MATCH($B26,'Mean Zone'!$B$4:$B$55,0),MATCH("Some College (3)",'Mean Zone'!$C$2:$I$2,0))</f>
        <v>49239.767014465899</v>
      </c>
      <c r="D26" s="11">
        <f t="shared" si="0"/>
        <v>0.99599860595538825</v>
      </c>
      <c r="E26" s="8">
        <f>INDEX('Payroll per Employee'!$C$3:$T$54,MATCH($B26,'Payroll per Employee'!$B$3:$B$54,0),MATCH($I$1,'Payroll per Employee'!$C$2:$T$2,0))</f>
        <v>0</v>
      </c>
      <c r="F26" s="11">
        <f t="shared" si="1"/>
        <v>53776.044043751404</v>
      </c>
      <c r="G26" s="14">
        <f t="shared" si="2"/>
        <v>-53776.044043751404</v>
      </c>
    </row>
    <row r="27" spans="1:7" x14ac:dyDescent="0.25">
      <c r="A27" s="5" t="s">
        <v>48</v>
      </c>
      <c r="B27" s="5" t="s">
        <v>49</v>
      </c>
      <c r="C27" s="8">
        <f>INDEX('Mean Zone'!$C$4:$I$55,MATCH($B27,'Mean Zone'!$B$4:$B$55,0),MATCH("Some College (3)",'Mean Zone'!$C$2:$I$2,0))</f>
        <v>51778.116651032899</v>
      </c>
      <c r="D27" s="11">
        <f t="shared" si="0"/>
        <v>1.0473431360524814</v>
      </c>
      <c r="E27" s="8">
        <f>INDEX('Payroll per Employee'!$C$3:$T$54,MATCH($B27,'Payroll per Employee'!$B$3:$B$54,0),MATCH($I$1,'Payroll per Employee'!$C$2:$T$2,0))</f>
        <v>56927.4</v>
      </c>
      <c r="F27" s="11">
        <f t="shared" si="1"/>
        <v>56548.24241370643</v>
      </c>
      <c r="G27" s="14">
        <f t="shared" si="2"/>
        <v>379.15758629357151</v>
      </c>
    </row>
    <row r="28" spans="1:7" x14ac:dyDescent="0.25">
      <c r="A28" s="5" t="s">
        <v>50</v>
      </c>
      <c r="B28" s="5" t="s">
        <v>51</v>
      </c>
      <c r="C28" s="8">
        <f>INDEX('Mean Zone'!$C$4:$I$55,MATCH($B28,'Mean Zone'!$B$4:$B$55,0),MATCH("Some College (3)",'Mean Zone'!$C$2:$I$2,0))</f>
        <v>43218.396342139</v>
      </c>
      <c r="D28" s="11">
        <f t="shared" si="0"/>
        <v>0.87420118165367811</v>
      </c>
      <c r="E28" s="8">
        <f>INDEX('Payroll per Employee'!$C$3:$T$54,MATCH($B28,'Payroll per Employee'!$B$3:$B$54,0),MATCH($I$1,'Payroll per Employee'!$C$2:$T$2,0))</f>
        <v>33910.783410138247</v>
      </c>
      <c r="F28" s="11">
        <f t="shared" si="1"/>
        <v>47199.946833874776</v>
      </c>
      <c r="G28" s="14">
        <f t="shared" si="2"/>
        <v>-13289.163423736529</v>
      </c>
    </row>
    <row r="29" spans="1:7" x14ac:dyDescent="0.25">
      <c r="A29" s="5" t="s">
        <v>52</v>
      </c>
      <c r="B29" s="5" t="s">
        <v>53</v>
      </c>
      <c r="C29" s="8">
        <f>INDEX('Mean Zone'!$C$4:$I$55,MATCH($B29,'Mean Zone'!$B$4:$B$55,0),MATCH("Some College (3)",'Mean Zone'!$C$2:$I$2,0))</f>
        <v>45952.459724251501</v>
      </c>
      <c r="D29" s="11">
        <f t="shared" si="0"/>
        <v>0.92950451638265263</v>
      </c>
      <c r="E29" s="8">
        <f>INDEX('Payroll per Employee'!$C$3:$T$54,MATCH($B29,'Payroll per Employee'!$B$3:$B$54,0),MATCH($I$1,'Payroll per Employee'!$C$2:$T$2,0))</f>
        <v>53422.936708860761</v>
      </c>
      <c r="F29" s="11">
        <f t="shared" si="1"/>
        <v>50185.889330550184</v>
      </c>
      <c r="G29" s="14">
        <f t="shared" si="2"/>
        <v>3237.0473783105772</v>
      </c>
    </row>
    <row r="30" spans="1:7" x14ac:dyDescent="0.25">
      <c r="A30" s="5" t="s">
        <v>54</v>
      </c>
      <c r="B30" s="5" t="s">
        <v>55</v>
      </c>
      <c r="C30" s="8">
        <f>INDEX('Mean Zone'!$C$4:$I$55,MATCH($B30,'Mean Zone'!$B$4:$B$55,0),MATCH("Some College (3)",'Mean Zone'!$C$2:$I$2,0))</f>
        <v>45200.160335984197</v>
      </c>
      <c r="D30" s="11">
        <f t="shared" si="0"/>
        <v>0.9142873618872791</v>
      </c>
      <c r="E30" s="8">
        <f>INDEX('Payroll per Employee'!$C$3:$T$54,MATCH($B30,'Payroll per Employee'!$B$3:$B$54,0),MATCH($I$1,'Payroll per Employee'!$C$2:$T$2,0))</f>
        <v>0</v>
      </c>
      <c r="F30" s="11">
        <f t="shared" si="1"/>
        <v>49364.283391073172</v>
      </c>
      <c r="G30" s="14">
        <f t="shared" si="2"/>
        <v>-49364.283391073172</v>
      </c>
    </row>
    <row r="31" spans="1:7" x14ac:dyDescent="0.25">
      <c r="A31" s="5" t="s">
        <v>56</v>
      </c>
      <c r="B31" s="5" t="s">
        <v>57</v>
      </c>
      <c r="C31" s="8">
        <f>INDEX('Mean Zone'!$C$4:$I$55,MATCH($B31,'Mean Zone'!$B$4:$B$55,0),MATCH("Some College (3)",'Mean Zone'!$C$2:$I$2,0))</f>
        <v>46807.015453786596</v>
      </c>
      <c r="D31" s="11">
        <f t="shared" si="0"/>
        <v>0.94679006355183593</v>
      </c>
      <c r="E31" s="8">
        <f>INDEX('Payroll per Employee'!$C$3:$T$54,MATCH($B31,'Payroll per Employee'!$B$3:$B$54,0),MATCH($I$1,'Payroll per Employee'!$C$2:$T$2,0))</f>
        <v>65758.592592592599</v>
      </c>
      <c r="F31" s="11">
        <f t="shared" si="1"/>
        <v>51119.172108590516</v>
      </c>
      <c r="G31" s="14">
        <f t="shared" si="2"/>
        <v>14639.420484002083</v>
      </c>
    </row>
    <row r="32" spans="1:7" x14ac:dyDescent="0.25">
      <c r="A32" s="5" t="s">
        <v>58</v>
      </c>
      <c r="B32" s="5" t="s">
        <v>59</v>
      </c>
      <c r="C32" s="8">
        <f>INDEX('Mean Zone'!$C$4:$I$55,MATCH($B32,'Mean Zone'!$B$4:$B$55,0),MATCH("Some College (3)",'Mean Zone'!$C$2:$I$2,0))</f>
        <v>54083.815676540798</v>
      </c>
      <c r="D32" s="11">
        <f t="shared" si="0"/>
        <v>1.0939817201563398</v>
      </c>
      <c r="E32" s="8">
        <f>INDEX('Payroll per Employee'!$C$3:$T$54,MATCH($B32,'Payroll per Employee'!$B$3:$B$54,0),MATCH($I$1,'Payroll per Employee'!$C$2:$T$2,0))</f>
        <v>0</v>
      </c>
      <c r="F32" s="11">
        <f t="shared" si="1"/>
        <v>59066.356935063122</v>
      </c>
      <c r="G32" s="14">
        <f t="shared" si="2"/>
        <v>-59066.356935063122</v>
      </c>
    </row>
    <row r="33" spans="1:7" x14ac:dyDescent="0.25">
      <c r="A33" s="5" t="s">
        <v>60</v>
      </c>
      <c r="B33" s="5" t="s">
        <v>61</v>
      </c>
      <c r="C33" s="8">
        <f>INDEX('Mean Zone'!$C$4:$I$55,MATCH($B33,'Mean Zone'!$B$4:$B$55,0),MATCH("Some College (3)",'Mean Zone'!$C$2:$I$2,0))</f>
        <v>51333.409560147396</v>
      </c>
      <c r="D33" s="11">
        <f t="shared" si="0"/>
        <v>1.0383478123652203</v>
      </c>
      <c r="E33" s="8">
        <f>INDEX('Payroll per Employee'!$C$3:$T$54,MATCH($B33,'Payroll per Employee'!$B$3:$B$54,0),MATCH($I$1,'Payroll per Employee'!$C$2:$T$2,0))</f>
        <v>0</v>
      </c>
      <c r="F33" s="11">
        <f t="shared" si="1"/>
        <v>56062.566108637766</v>
      </c>
      <c r="G33" s="14">
        <f t="shared" si="2"/>
        <v>-56062.566108637766</v>
      </c>
    </row>
    <row r="34" spans="1:7" x14ac:dyDescent="0.25">
      <c r="A34" s="5" t="s">
        <v>62</v>
      </c>
      <c r="B34" s="5" t="s">
        <v>63</v>
      </c>
      <c r="C34" s="8">
        <f>INDEX('Mean Zone'!$C$4:$I$55,MATCH($B34,'Mean Zone'!$B$4:$B$55,0),MATCH("Some College (3)",'Mean Zone'!$C$2:$I$2,0))</f>
        <v>60852.444688527998</v>
      </c>
      <c r="D34" s="11">
        <f t="shared" si="0"/>
        <v>1.2308943310179608</v>
      </c>
      <c r="E34" s="8">
        <f>INDEX('Payroll per Employee'!$C$3:$T$54,MATCH($B34,'Payroll per Employee'!$B$3:$B$54,0),MATCH($I$1,'Payroll per Employee'!$C$2:$T$2,0))</f>
        <v>0</v>
      </c>
      <c r="F34" s="11">
        <f t="shared" si="1"/>
        <v>66458.554622706579</v>
      </c>
      <c r="G34" s="14">
        <f t="shared" si="2"/>
        <v>-66458.554622706579</v>
      </c>
    </row>
    <row r="35" spans="1:7" x14ac:dyDescent="0.25">
      <c r="A35" s="5" t="s">
        <v>64</v>
      </c>
      <c r="B35" s="5" t="s">
        <v>65</v>
      </c>
      <c r="C35" s="8">
        <f>INDEX('Mean Zone'!$C$4:$I$55,MATCH($B35,'Mean Zone'!$B$4:$B$55,0),MATCH("Some College (3)",'Mean Zone'!$C$2:$I$2,0))</f>
        <v>47150.666043009202</v>
      </c>
      <c r="D35" s="11">
        <f t="shared" si="0"/>
        <v>0.95374126435059092</v>
      </c>
      <c r="E35" s="8">
        <f>INDEX('Payroll per Employee'!$C$3:$T$54,MATCH($B35,'Payroll per Employee'!$B$3:$B$54,0),MATCH($I$1,'Payroll per Employee'!$C$2:$T$2,0))</f>
        <v>42560.036697247706</v>
      </c>
      <c r="F35" s="11">
        <f t="shared" si="1"/>
        <v>51494.481951471513</v>
      </c>
      <c r="G35" s="14">
        <f t="shared" si="2"/>
        <v>-8934.4452542238068</v>
      </c>
    </row>
    <row r="36" spans="1:7" x14ac:dyDescent="0.25">
      <c r="A36" s="5" t="s">
        <v>66</v>
      </c>
      <c r="B36" s="5" t="s">
        <v>67</v>
      </c>
      <c r="C36" s="8">
        <f>INDEX('Mean Zone'!$C$4:$I$55,MATCH($B36,'Mean Zone'!$B$4:$B$55,0),MATCH("Some College (3)",'Mean Zone'!$C$2:$I$2,0))</f>
        <v>59770.181448973402</v>
      </c>
      <c r="D36" s="11">
        <f t="shared" si="0"/>
        <v>1.2090028245541617</v>
      </c>
      <c r="E36" s="8">
        <f>INDEX('Payroll per Employee'!$C$3:$T$54,MATCH($B36,'Payroll per Employee'!$B$3:$B$54,0),MATCH($I$1,'Payroll per Employee'!$C$2:$T$2,0))</f>
        <v>70153</v>
      </c>
      <c r="F36" s="11">
        <f t="shared" si="1"/>
        <v>65276.586486664783</v>
      </c>
      <c r="G36" s="14">
        <f t="shared" si="2"/>
        <v>4876.4135133352174</v>
      </c>
    </row>
    <row r="37" spans="1:7" x14ac:dyDescent="0.25">
      <c r="A37" s="5" t="s">
        <v>68</v>
      </c>
      <c r="B37" s="5" t="s">
        <v>69</v>
      </c>
      <c r="C37" s="8">
        <f>INDEX('Mean Zone'!$C$4:$I$55,MATCH($B37,'Mean Zone'!$B$4:$B$55,0),MATCH("Some College (3)",'Mean Zone'!$C$2:$I$2,0))</f>
        <v>48327.978767532499</v>
      </c>
      <c r="D37" s="11">
        <f t="shared" si="0"/>
        <v>0.97755538662404218</v>
      </c>
      <c r="E37" s="8">
        <f>INDEX('Payroll per Employee'!$C$3:$T$54,MATCH($B37,'Payroll per Employee'!$B$3:$B$54,0),MATCH($I$1,'Payroll per Employee'!$C$2:$T$2,0))</f>
        <v>46184.136986301368</v>
      </c>
      <c r="F37" s="11">
        <f t="shared" si="1"/>
        <v>52780.256128847985</v>
      </c>
      <c r="G37" s="14">
        <f t="shared" si="2"/>
        <v>-6596.1191425466168</v>
      </c>
    </row>
    <row r="38" spans="1:7" x14ac:dyDescent="0.25">
      <c r="A38" s="5" t="s">
        <v>70</v>
      </c>
      <c r="B38" s="5" t="s">
        <v>71</v>
      </c>
      <c r="C38" s="8">
        <f>INDEX('Mean Zone'!$C$4:$I$55,MATCH($B38,'Mean Zone'!$B$4:$B$55,0),MATCH("Some College (3)",'Mean Zone'!$C$2:$I$2,0))</f>
        <v>46216.525912547702</v>
      </c>
      <c r="D38" s="11">
        <f t="shared" si="0"/>
        <v>0.93484592174197745</v>
      </c>
      <c r="E38" s="8">
        <f>INDEX('Payroll per Employee'!$C$3:$T$54,MATCH($B38,'Payroll per Employee'!$B$3:$B$54,0),MATCH($I$1,'Payroll per Employee'!$C$2:$T$2,0))</f>
        <v>0</v>
      </c>
      <c r="F38" s="11">
        <f t="shared" si="1"/>
        <v>50474.282956947936</v>
      </c>
      <c r="G38" s="14">
        <f t="shared" si="2"/>
        <v>-50474.282956947936</v>
      </c>
    </row>
    <row r="39" spans="1:7" x14ac:dyDescent="0.25">
      <c r="A39" s="5" t="s">
        <v>72</v>
      </c>
      <c r="B39" s="5" t="s">
        <v>73</v>
      </c>
      <c r="C39" s="8">
        <f>INDEX('Mean Zone'!$C$4:$I$55,MATCH($B39,'Mean Zone'!$B$4:$B$55,0),MATCH("Some College (3)",'Mean Zone'!$C$2:$I$2,0))</f>
        <v>48137.213854804999</v>
      </c>
      <c r="D39" s="11">
        <f t="shared" si="0"/>
        <v>0.9736966846304691</v>
      </c>
      <c r="E39" s="8">
        <f>INDEX('Payroll per Employee'!$C$3:$T$54,MATCH($B39,'Payroll per Employee'!$B$3:$B$54,0),MATCH($I$1,'Payroll per Employee'!$C$2:$T$2,0))</f>
        <v>54268.097560975613</v>
      </c>
      <c r="F39" s="11">
        <f t="shared" si="1"/>
        <v>52571.916752550307</v>
      </c>
      <c r="G39" s="14">
        <f t="shared" si="2"/>
        <v>1696.1808084253062</v>
      </c>
    </row>
    <row r="40" spans="1:7" x14ac:dyDescent="0.25">
      <c r="A40" s="5" t="s">
        <v>74</v>
      </c>
      <c r="B40" s="5" t="s">
        <v>75</v>
      </c>
      <c r="C40" s="8">
        <f>INDEX('Mean Zone'!$C$4:$I$55,MATCH($B40,'Mean Zone'!$B$4:$B$55,0),MATCH("Some College (3)",'Mean Zone'!$C$2:$I$2,0))</f>
        <v>43702.368713921001</v>
      </c>
      <c r="D40" s="11">
        <f t="shared" si="0"/>
        <v>0.88399074478207762</v>
      </c>
      <c r="E40" s="8">
        <f>INDEX('Payroll per Employee'!$C$3:$T$54,MATCH($B40,'Payroll per Employee'!$B$3:$B$54,0),MATCH($I$1,'Payroll per Employee'!$C$2:$T$2,0))</f>
        <v>32851.448275862072</v>
      </c>
      <c r="F40" s="11">
        <f t="shared" si="1"/>
        <v>47728.505784473826</v>
      </c>
      <c r="G40" s="14">
        <f t="shared" si="2"/>
        <v>-14877.057508611753</v>
      </c>
    </row>
    <row r="41" spans="1:7" x14ac:dyDescent="0.25">
      <c r="A41" s="5" t="s">
        <v>76</v>
      </c>
      <c r="B41" s="5" t="s">
        <v>77</v>
      </c>
      <c r="C41" s="8">
        <f>INDEX('Mean Zone'!$C$4:$I$55,MATCH($B41,'Mean Zone'!$B$4:$B$55,0),MATCH("Some College (3)",'Mean Zone'!$C$2:$I$2,0))</f>
        <v>52492.596847532397</v>
      </c>
      <c r="D41" s="11">
        <f t="shared" si="0"/>
        <v>1.0617953019103574</v>
      </c>
      <c r="E41" s="8">
        <f>INDEX('Payroll per Employee'!$C$3:$T$54,MATCH($B41,'Payroll per Employee'!$B$3:$B$54,0),MATCH($I$1,'Payroll per Employee'!$C$2:$T$2,0))</f>
        <v>0</v>
      </c>
      <c r="F41" s="11">
        <f t="shared" si="1"/>
        <v>57328.545019607416</v>
      </c>
      <c r="G41" s="14">
        <f t="shared" si="2"/>
        <v>-57328.545019607416</v>
      </c>
    </row>
    <row r="42" spans="1:7" x14ac:dyDescent="0.25">
      <c r="A42" s="5" t="s">
        <v>78</v>
      </c>
      <c r="B42" s="5" t="s">
        <v>79</v>
      </c>
      <c r="C42" s="8">
        <f>INDEX('Mean Zone'!$C$4:$I$55,MATCH($B42,'Mean Zone'!$B$4:$B$55,0),MATCH("Some College (3)",'Mean Zone'!$C$2:$I$2,0))</f>
        <v>51348.801209901801</v>
      </c>
      <c r="D42" s="11">
        <f t="shared" si="0"/>
        <v>1.0386591473415665</v>
      </c>
      <c r="E42" s="8">
        <f>INDEX('Payroll per Employee'!$C$3:$T$54,MATCH($B42,'Payroll per Employee'!$B$3:$B$54,0),MATCH($I$1,'Payroll per Employee'!$C$2:$T$2,0))</f>
        <v>60215.625674865027</v>
      </c>
      <c r="F42" s="11">
        <f t="shared" si="1"/>
        <v>56079.375733972825</v>
      </c>
      <c r="G42" s="14">
        <f t="shared" si="2"/>
        <v>4136.2499408922013</v>
      </c>
    </row>
    <row r="43" spans="1:7" x14ac:dyDescent="0.25">
      <c r="A43" s="5" t="s">
        <v>80</v>
      </c>
      <c r="B43" s="5" t="s">
        <v>81</v>
      </c>
      <c r="C43" s="8">
        <f>INDEX('Mean Zone'!$C$4:$I$55,MATCH($B43,'Mean Zone'!$B$4:$B$55,0),MATCH("Some College (3)",'Mean Zone'!$C$2:$I$2,0))</f>
        <v>56403.118942182002</v>
      </c>
      <c r="D43" s="11">
        <f t="shared" si="0"/>
        <v>1.1408954843641959</v>
      </c>
      <c r="E43" s="8">
        <f>INDEX('Payroll per Employee'!$C$3:$T$54,MATCH($B43,'Payroll per Employee'!$B$3:$B$54,0),MATCH($I$1,'Payroll per Employee'!$C$2:$T$2,0))</f>
        <v>0</v>
      </c>
      <c r="F43" s="11">
        <f t="shared" si="1"/>
        <v>61599.329004717649</v>
      </c>
      <c r="G43" s="14">
        <f t="shared" si="2"/>
        <v>-61599.329004717649</v>
      </c>
    </row>
    <row r="44" spans="1:7" x14ac:dyDescent="0.25">
      <c r="A44" s="5" t="s">
        <v>82</v>
      </c>
      <c r="B44" s="5" t="s">
        <v>83</v>
      </c>
      <c r="C44" s="8">
        <f>INDEX('Mean Zone'!$C$4:$I$55,MATCH($B44,'Mean Zone'!$B$4:$B$55,0),MATCH("Some College (3)",'Mean Zone'!$C$2:$I$2,0))</f>
        <v>45384.6077961595</v>
      </c>
      <c r="D44" s="11">
        <f t="shared" si="0"/>
        <v>0.91801827745299747</v>
      </c>
      <c r="E44" s="8">
        <f>INDEX('Payroll per Employee'!$C$3:$T$54,MATCH($B44,'Payroll per Employee'!$B$3:$B$54,0),MATCH($I$1,'Payroll per Employee'!$C$2:$T$2,0))</f>
        <v>50074.333333333336</v>
      </c>
      <c r="F44" s="11">
        <f t="shared" si="1"/>
        <v>49565.723311356123</v>
      </c>
      <c r="G44" s="14">
        <f t="shared" si="2"/>
        <v>508.61002197721245</v>
      </c>
    </row>
    <row r="45" spans="1:7" x14ac:dyDescent="0.25">
      <c r="A45" s="5" t="s">
        <v>84</v>
      </c>
      <c r="B45" s="5" t="s">
        <v>85</v>
      </c>
      <c r="C45" s="8">
        <f>INDEX('Mean Zone'!$C$4:$I$55,MATCH($B45,'Mean Zone'!$B$4:$B$55,0),MATCH("Some College (3)",'Mean Zone'!$C$2:$I$2,0))</f>
        <v>44195.458806384398</v>
      </c>
      <c r="D45" s="11">
        <f t="shared" si="0"/>
        <v>0.89396473683122102</v>
      </c>
      <c r="E45" s="8">
        <f>INDEX('Payroll per Employee'!$C$3:$T$54,MATCH($B45,'Payroll per Employee'!$B$3:$B$54,0),MATCH($I$1,'Payroll per Employee'!$C$2:$T$2,0))</f>
        <v>65236.800000000003</v>
      </c>
      <c r="F45" s="11">
        <f t="shared" si="1"/>
        <v>48267.022437529049</v>
      </c>
      <c r="G45" s="14">
        <f t="shared" si="2"/>
        <v>16969.777562470954</v>
      </c>
    </row>
    <row r="46" spans="1:7" x14ac:dyDescent="0.25">
      <c r="A46" s="5" t="s">
        <v>86</v>
      </c>
      <c r="B46" s="5" t="s">
        <v>87</v>
      </c>
      <c r="C46" s="8">
        <f>INDEX('Mean Zone'!$C$4:$I$55,MATCH($B46,'Mean Zone'!$B$4:$B$55,0),MATCH("Some College (3)",'Mean Zone'!$C$2:$I$2,0))</f>
        <v>44905.0375067559</v>
      </c>
      <c r="D46" s="11">
        <f t="shared" si="0"/>
        <v>0.90831775755485733</v>
      </c>
      <c r="E46" s="8">
        <f>INDEX('Payroll per Employee'!$C$3:$T$54,MATCH($B46,'Payroll per Employee'!$B$3:$B$54,0),MATCH($I$1,'Payroll per Employee'!$C$2:$T$2,0))</f>
        <v>51838.60546875</v>
      </c>
      <c r="F46" s="11">
        <f t="shared" si="1"/>
        <v>49041.971990650927</v>
      </c>
      <c r="G46" s="14">
        <f t="shared" si="2"/>
        <v>2796.6334780990728</v>
      </c>
    </row>
    <row r="47" spans="1:7" x14ac:dyDescent="0.25">
      <c r="A47" s="5" t="s">
        <v>88</v>
      </c>
      <c r="B47" s="5" t="s">
        <v>89</v>
      </c>
      <c r="C47" s="8">
        <f>INDEX('Mean Zone'!$C$4:$I$55,MATCH($B47,'Mean Zone'!$B$4:$B$55,0),MATCH("Some College (3)",'Mean Zone'!$C$2:$I$2,0))</f>
        <v>49958.668728666897</v>
      </c>
      <c r="D47" s="11">
        <f t="shared" si="0"/>
        <v>1.0105402081720025</v>
      </c>
      <c r="E47" s="8">
        <f>INDEX('Payroll per Employee'!$C$3:$T$54,MATCH($B47,'Payroll per Employee'!$B$3:$B$54,0),MATCH($I$1,'Payroll per Employee'!$C$2:$T$2,0))</f>
        <v>59808.954154727791</v>
      </c>
      <c r="F47" s="11">
        <f t="shared" si="1"/>
        <v>54561.17550537354</v>
      </c>
      <c r="G47" s="14">
        <f t="shared" si="2"/>
        <v>5247.7786493542517</v>
      </c>
    </row>
    <row r="48" spans="1:7" x14ac:dyDescent="0.25">
      <c r="A48" s="5" t="s">
        <v>92</v>
      </c>
      <c r="B48" s="5" t="s">
        <v>93</v>
      </c>
      <c r="C48" s="8">
        <f>INDEX('Mean Zone'!$C$4:$I$55,MATCH($B48,'Mean Zone'!$B$4:$B$55,0),MATCH("Some College (3)",'Mean Zone'!$C$2:$I$2,0))</f>
        <v>47034.127047554102</v>
      </c>
      <c r="D48" s="11">
        <f t="shared" si="0"/>
        <v>0.95138396893571575</v>
      </c>
      <c r="E48" s="8">
        <f>INDEX('Payroll per Employee'!$C$3:$T$54,MATCH($B48,'Payroll per Employee'!$B$3:$B$54,0),MATCH($I$1,'Payroll per Employee'!$C$2:$T$2,0))</f>
        <v>52456</v>
      </c>
      <c r="F48" s="11">
        <f t="shared" si="1"/>
        <v>51367.206650786866</v>
      </c>
      <c r="G48" s="14">
        <f t="shared" si="2"/>
        <v>1088.7933492131342</v>
      </c>
    </row>
    <row r="49" spans="1:7" x14ac:dyDescent="0.25">
      <c r="A49" s="5" t="s">
        <v>94</v>
      </c>
      <c r="B49" s="5" t="s">
        <v>95</v>
      </c>
      <c r="C49" s="8">
        <f>INDEX('Mean Zone'!$C$4:$I$55,MATCH($B49,'Mean Zone'!$B$4:$B$55,0),MATCH("Some College (3)",'Mean Zone'!$C$2:$I$2,0))</f>
        <v>48707.258560955001</v>
      </c>
      <c r="D49" s="11">
        <f t="shared" si="0"/>
        <v>0.98522727803256316</v>
      </c>
      <c r="E49" s="8">
        <f>INDEX('Payroll per Employee'!$C$3:$T$54,MATCH($B49,'Payroll per Employee'!$B$3:$B$54,0),MATCH($I$1,'Payroll per Employee'!$C$2:$T$2,0))</f>
        <v>0</v>
      </c>
      <c r="F49" s="11">
        <f t="shared" si="1"/>
        <v>53194.477562308486</v>
      </c>
      <c r="G49" s="14">
        <f t="shared" si="2"/>
        <v>-53194.477562308486</v>
      </c>
    </row>
    <row r="50" spans="1:7" x14ac:dyDescent="0.25">
      <c r="A50" s="5" t="s">
        <v>96</v>
      </c>
      <c r="B50" s="5" t="s">
        <v>97</v>
      </c>
      <c r="C50" s="8">
        <f>INDEX('Mean Zone'!$C$4:$I$55,MATCH($B50,'Mean Zone'!$B$4:$B$55,0),MATCH("Some College (3)",'Mean Zone'!$C$2:$I$2,0))</f>
        <v>52243.594779258601</v>
      </c>
      <c r="D50" s="11">
        <f t="shared" si="0"/>
        <v>1.0567586064116186</v>
      </c>
      <c r="E50" s="8">
        <f>INDEX('Payroll per Employee'!$C$3:$T$54,MATCH($B50,'Payroll per Employee'!$B$3:$B$54,0),MATCH($I$1,'Payroll per Employee'!$C$2:$T$2,0))</f>
        <v>41313.019108280256</v>
      </c>
      <c r="F50" s="11">
        <f t="shared" si="1"/>
        <v>57056.60331471383</v>
      </c>
      <c r="G50" s="14">
        <f t="shared" si="2"/>
        <v>-15743.584206433574</v>
      </c>
    </row>
    <row r="51" spans="1:7" x14ac:dyDescent="0.25">
      <c r="A51" s="5" t="s">
        <v>98</v>
      </c>
      <c r="B51" s="5" t="s">
        <v>99</v>
      </c>
      <c r="C51" s="8">
        <f>INDEX('Mean Zone'!$C$4:$I$55,MATCH($B51,'Mean Zone'!$B$4:$B$55,0),MATCH("Some College (3)",'Mean Zone'!$C$2:$I$2,0))</f>
        <v>56972.148769398496</v>
      </c>
      <c r="D51" s="11">
        <f t="shared" si="0"/>
        <v>1.1524055492775445</v>
      </c>
      <c r="E51" s="8">
        <f>INDEX('Payroll per Employee'!$C$3:$T$54,MATCH($B51,'Payroll per Employee'!$B$3:$B$54,0),MATCH($I$1,'Payroll per Employee'!$C$2:$T$2,0))</f>
        <v>65680.2</v>
      </c>
      <c r="F51" s="11">
        <f t="shared" si="1"/>
        <v>62220.781438511913</v>
      </c>
      <c r="G51" s="14">
        <f t="shared" si="2"/>
        <v>3459.4185614880844</v>
      </c>
    </row>
    <row r="52" spans="1:7" x14ac:dyDescent="0.25">
      <c r="A52" s="5" t="s">
        <v>100</v>
      </c>
      <c r="B52" s="5" t="s">
        <v>101</v>
      </c>
      <c r="C52" s="8">
        <f>INDEX('Mean Zone'!$C$4:$I$55,MATCH($B52,'Mean Zone'!$B$4:$B$55,0),MATCH("Some College (3)",'Mean Zone'!$C$2:$I$2,0))</f>
        <v>42544.299698741997</v>
      </c>
      <c r="D52" s="11">
        <f t="shared" si="0"/>
        <v>0.8605658751156644</v>
      </c>
      <c r="E52" s="8">
        <f>INDEX('Payroll per Employee'!$C$3:$T$54,MATCH($B52,'Payroll per Employee'!$B$3:$B$54,0),MATCH($I$1,'Payroll per Employee'!$C$2:$T$2,0))</f>
        <v>0</v>
      </c>
      <c r="F52" s="11">
        <f t="shared" si="1"/>
        <v>46463.748167979131</v>
      </c>
      <c r="G52" s="14">
        <f t="shared" si="2"/>
        <v>-46463.748167979131</v>
      </c>
    </row>
    <row r="53" spans="1:7" x14ac:dyDescent="0.25">
      <c r="A53" s="5" t="s">
        <v>102</v>
      </c>
      <c r="B53" s="5" t="s">
        <v>103</v>
      </c>
      <c r="C53" s="8">
        <f>INDEX('Mean Zone'!$C$4:$I$55,MATCH($B53,'Mean Zone'!$B$4:$B$55,0),MATCH("Some College (3)",'Mean Zone'!$C$2:$I$2,0))</f>
        <v>48843.105600012503</v>
      </c>
      <c r="D53" s="11">
        <f t="shared" si="0"/>
        <v>0.98797512737727455</v>
      </c>
      <c r="E53" s="8">
        <f>INDEX('Payroll per Employee'!$C$3:$T$54,MATCH($B53,'Payroll per Employee'!$B$3:$B$54,0),MATCH($I$1,'Payroll per Employee'!$C$2:$T$2,0))</f>
        <v>0</v>
      </c>
      <c r="F53" s="11">
        <f t="shared" si="1"/>
        <v>53342.839685009501</v>
      </c>
      <c r="G53" s="14">
        <f t="shared" si="2"/>
        <v>-53342.839685009501</v>
      </c>
    </row>
    <row r="54" spans="1:7" x14ac:dyDescent="0.25">
      <c r="A54" s="6" t="s">
        <v>104</v>
      </c>
      <c r="B54" s="6" t="s">
        <v>105</v>
      </c>
      <c r="C54" s="8">
        <f>INDEX('Mean Zone'!$C$4:$I$55,MATCH($B54,'Mean Zone'!$B$4:$B$55,0),MATCH("Some College (3)",'Mean Zone'!$C$2:$I$2,0))</f>
        <v>48417.197958199999</v>
      </c>
      <c r="D54" s="11">
        <f t="shared" si="0"/>
        <v>0.97936007001141867</v>
      </c>
      <c r="E54" s="8">
        <f>INDEX('Payroll per Employee'!$C$3:$T$54,MATCH($B54,'Payroll per Employee'!$B$3:$B$54,0),MATCH($I$1,'Payroll per Employee'!$C$2:$T$2,0))</f>
        <v>0</v>
      </c>
      <c r="F54" s="11">
        <f t="shared" si="1"/>
        <v>52877.694752500967</v>
      </c>
      <c r="G54" s="14">
        <f t="shared" si="2"/>
        <v>-52877.694752500967</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1:G1"/>
    <mergeCell ref="A55:G63"/>
  </mergeCells>
  <pageMargins left="0.75" right="0.75" top="1" bottom="1" header="0.5" footer="0.5"/>
  <pageSetup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182</v>
      </c>
      <c r="B1" s="39"/>
      <c r="C1" s="39"/>
      <c r="D1" s="39"/>
      <c r="E1" s="39"/>
      <c r="F1" s="39"/>
      <c r="G1" s="40"/>
      <c r="I1" t="s">
        <v>123</v>
      </c>
    </row>
    <row r="2" spans="1:9" ht="63" x14ac:dyDescent="0.25">
      <c r="A2" s="16" t="s">
        <v>0</v>
      </c>
      <c r="B2" s="16" t="s">
        <v>1</v>
      </c>
      <c r="C2" s="16" t="s">
        <v>138</v>
      </c>
      <c r="D2" s="16" t="s">
        <v>119</v>
      </c>
      <c r="E2" s="16" t="s">
        <v>155</v>
      </c>
      <c r="F2" s="16" t="s">
        <v>133</v>
      </c>
      <c r="G2" s="16" t="s">
        <v>125</v>
      </c>
    </row>
    <row r="3" spans="1:9" x14ac:dyDescent="0.25">
      <c r="A3" s="4" t="s">
        <v>90</v>
      </c>
      <c r="B3" s="4" t="s">
        <v>91</v>
      </c>
      <c r="C3" s="7">
        <f>INDEX('Mean Zone'!$C$4:$I$55,MATCH($B3,'Mean Zone'!$B$4:$B$55,0),MATCH("Some College (3)",'Mean Zone'!$C$2:$I$2,0))</f>
        <v>49437.58627777778</v>
      </c>
      <c r="D3" s="10">
        <f>C3/$C$3</f>
        <v>1</v>
      </c>
      <c r="E3" s="7">
        <f>INDEX('Payroll per Employee'!$C$3:$T$54,MATCH($B3,'Payroll per Employee'!$B$3:$B$54,0),MATCH($I$1,'Payroll per Employee'!$C$2:$T$2,0))</f>
        <v>53429.777645237496</v>
      </c>
      <c r="F3" s="10">
        <f>$E$3*D3</f>
        <v>53429.777645237496</v>
      </c>
      <c r="G3" s="13">
        <f>E3-F3</f>
        <v>0</v>
      </c>
    </row>
    <row r="4" spans="1:9" x14ac:dyDescent="0.25">
      <c r="A4" s="5" t="s">
        <v>2</v>
      </c>
      <c r="B4" s="5" t="s">
        <v>3</v>
      </c>
      <c r="C4" s="8">
        <f>INDEX('Mean Zone'!$C$4:$I$55,MATCH($B4,'Mean Zone'!$B$4:$B$55,0),MATCH("Some College (3)",'Mean Zone'!$C$2:$I$2,0))</f>
        <v>46683.653717435198</v>
      </c>
      <c r="D4" s="11">
        <f>C4/$C$3</f>
        <v>0.94429476097662002</v>
      </c>
      <c r="E4" s="8">
        <f>INDEX('Payroll per Employee'!$C$3:$T$54,MATCH($B4,'Payroll per Employee'!$B$3:$B$54,0),MATCH($I$1,'Payroll per Employee'!$C$2:$T$2,0))</f>
        <v>44586.662538699689</v>
      </c>
      <c r="F4" s="11">
        <f>$E$3*D4</f>
        <v>50453.459110543496</v>
      </c>
      <c r="G4" s="14">
        <f>E4-F4</f>
        <v>-5866.7965718438063</v>
      </c>
    </row>
    <row r="5" spans="1:9" x14ac:dyDescent="0.25">
      <c r="A5" s="5" t="s">
        <v>4</v>
      </c>
      <c r="B5" s="5" t="s">
        <v>5</v>
      </c>
      <c r="C5" s="8">
        <f>INDEX('Mean Zone'!$C$4:$I$55,MATCH($B5,'Mean Zone'!$B$4:$B$55,0),MATCH("Some College (3)",'Mean Zone'!$C$2:$I$2,0))</f>
        <v>58564.453243552198</v>
      </c>
      <c r="D5" s="11">
        <f t="shared" ref="D5:D54" si="0">C5/$C$3</f>
        <v>1.1846139274375729</v>
      </c>
      <c r="E5" s="8">
        <f>INDEX('Payroll per Employee'!$C$3:$T$54,MATCH($B5,'Payroll per Employee'!$B$3:$B$54,0),MATCH($I$1,'Payroll per Employee'!$C$2:$T$2,0))</f>
        <v>66450.380769230775</v>
      </c>
      <c r="F5" s="11">
        <f t="shared" ref="F5:F54" si="1">$E$3*D5</f>
        <v>63293.658738441023</v>
      </c>
      <c r="G5" s="14">
        <f t="shared" ref="G5:G54" si="2">E5-F5</f>
        <v>3156.7220307897514</v>
      </c>
    </row>
    <row r="6" spans="1:9" x14ac:dyDescent="0.25">
      <c r="A6" s="5" t="s">
        <v>6</v>
      </c>
      <c r="B6" s="5" t="s">
        <v>7</v>
      </c>
      <c r="C6" s="8">
        <f>INDEX('Mean Zone'!$C$4:$I$55,MATCH($B6,'Mean Zone'!$B$4:$B$55,0),MATCH("Some College (3)",'Mean Zone'!$C$2:$I$2,0))</f>
        <v>49645.896090102899</v>
      </c>
      <c r="D6" s="11">
        <f t="shared" si="0"/>
        <v>1.0042135918844151</v>
      </c>
      <c r="E6" s="8">
        <f>INDEX('Payroll per Employee'!$C$3:$T$54,MATCH($B6,'Payroll per Employee'!$B$3:$B$54,0),MATCH($I$1,'Payroll per Employee'!$C$2:$T$2,0))</f>
        <v>53442.43689705299</v>
      </c>
      <c r="F6" s="11">
        <f t="shared" si="1"/>
        <v>53654.908922709568</v>
      </c>
      <c r="G6" s="14">
        <f t="shared" si="2"/>
        <v>-212.4720256565779</v>
      </c>
    </row>
    <row r="7" spans="1:9" x14ac:dyDescent="0.25">
      <c r="A7" s="5" t="s">
        <v>8</v>
      </c>
      <c r="B7" s="5" t="s">
        <v>9</v>
      </c>
      <c r="C7" s="8">
        <f>INDEX('Mean Zone'!$C$4:$I$55,MATCH($B7,'Mean Zone'!$B$4:$B$55,0),MATCH("Some College (3)",'Mean Zone'!$C$2:$I$2,0))</f>
        <v>42839.910154723199</v>
      </c>
      <c r="D7" s="11">
        <f t="shared" si="0"/>
        <v>0.86654534293029917</v>
      </c>
      <c r="E7" s="8">
        <f>INDEX('Payroll per Employee'!$C$3:$T$54,MATCH($B7,'Payroll per Employee'!$B$3:$B$54,0),MATCH($I$1,'Payroll per Employee'!$C$2:$T$2,0))</f>
        <v>38847.493240296557</v>
      </c>
      <c r="F7" s="11">
        <f t="shared" si="1"/>
        <v>46299.32499228196</v>
      </c>
      <c r="G7" s="14">
        <f t="shared" si="2"/>
        <v>-7451.8317519854027</v>
      </c>
    </row>
    <row r="8" spans="1:9" x14ac:dyDescent="0.25">
      <c r="A8" s="5" t="s">
        <v>10</v>
      </c>
      <c r="B8" s="5" t="s">
        <v>11</v>
      </c>
      <c r="C8" s="8">
        <f>INDEX('Mean Zone'!$C$4:$I$55,MATCH($B8,'Mean Zone'!$B$4:$B$55,0),MATCH("Some College (3)",'Mean Zone'!$C$2:$I$2,0))</f>
        <v>60373.531611879102</v>
      </c>
      <c r="D8" s="11">
        <f t="shared" si="0"/>
        <v>1.2212071049070823</v>
      </c>
      <c r="E8" s="8">
        <f>INDEX('Payroll per Employee'!$C$3:$T$54,MATCH($B8,'Payroll per Employee'!$B$3:$B$54,0),MATCH($I$1,'Payroll per Employee'!$C$2:$T$2,0))</f>
        <v>64687.316461740476</v>
      </c>
      <c r="F8" s="11">
        <f t="shared" si="1"/>
        <v>65248.824073969627</v>
      </c>
      <c r="G8" s="14">
        <f t="shared" si="2"/>
        <v>-561.50761222915025</v>
      </c>
    </row>
    <row r="9" spans="1:9" x14ac:dyDescent="0.25">
      <c r="A9" s="5" t="s">
        <v>12</v>
      </c>
      <c r="B9" s="5" t="s">
        <v>13</v>
      </c>
      <c r="C9" s="8">
        <f>INDEX('Mean Zone'!$C$4:$I$55,MATCH($B9,'Mean Zone'!$B$4:$B$55,0),MATCH("Some College (3)",'Mean Zone'!$C$2:$I$2,0))</f>
        <v>53361.005101802999</v>
      </c>
      <c r="D9" s="11">
        <f t="shared" si="0"/>
        <v>1.0793610513664742</v>
      </c>
      <c r="E9" s="8">
        <f>INDEX('Payroll per Employee'!$C$3:$T$54,MATCH($B9,'Payroll per Employee'!$B$3:$B$54,0),MATCH($I$1,'Payroll per Employee'!$C$2:$T$2,0))</f>
        <v>61135.673958645493</v>
      </c>
      <c r="F9" s="11">
        <f t="shared" si="1"/>
        <v>57670.020973440485</v>
      </c>
      <c r="G9" s="14">
        <f t="shared" si="2"/>
        <v>3465.652985205008</v>
      </c>
    </row>
    <row r="10" spans="1:9" x14ac:dyDescent="0.25">
      <c r="A10" s="5" t="s">
        <v>14</v>
      </c>
      <c r="B10" s="5" t="s">
        <v>15</v>
      </c>
      <c r="C10" s="8">
        <f>INDEX('Mean Zone'!$C$4:$I$55,MATCH($B10,'Mean Zone'!$B$4:$B$55,0),MATCH("Some College (3)",'Mean Zone'!$C$2:$I$2,0))</f>
        <v>59593.620354343002</v>
      </c>
      <c r="D10" s="11">
        <f t="shared" si="0"/>
        <v>1.2054314306426883</v>
      </c>
      <c r="E10" s="8">
        <f>INDEX('Payroll per Employee'!$C$3:$T$54,MATCH($B10,'Payroll per Employee'!$B$3:$B$54,0),MATCH($I$1,'Payroll per Employee'!$C$2:$T$2,0))</f>
        <v>62580.458091286309</v>
      </c>
      <c r="F10" s="11">
        <f t="shared" si="1"/>
        <v>64405.933305819359</v>
      </c>
      <c r="G10" s="14">
        <f t="shared" si="2"/>
        <v>-1825.4752145330494</v>
      </c>
    </row>
    <row r="11" spans="1:9" x14ac:dyDescent="0.25">
      <c r="A11" s="5" t="s">
        <v>16</v>
      </c>
      <c r="B11" s="5" t="s">
        <v>17</v>
      </c>
      <c r="C11" s="8">
        <f>INDEX('Mean Zone'!$C$4:$I$55,MATCH($B11,'Mean Zone'!$B$4:$B$55,0),MATCH("Some College (3)",'Mean Zone'!$C$2:$I$2,0))</f>
        <v>54672.489312706697</v>
      </c>
      <c r="D11" s="11">
        <f t="shared" si="0"/>
        <v>1.1058891307013912</v>
      </c>
      <c r="E11" s="8">
        <f>INDEX('Payroll per Employee'!$C$3:$T$54,MATCH($B11,'Payroll per Employee'!$B$3:$B$54,0),MATCH($I$1,'Payroll per Employee'!$C$2:$T$2,0))</f>
        <v>43470.990961380441</v>
      </c>
      <c r="F11" s="11">
        <f t="shared" si="1"/>
        <v>59087.410353660314</v>
      </c>
      <c r="G11" s="14">
        <f t="shared" si="2"/>
        <v>-15616.419392279873</v>
      </c>
    </row>
    <row r="12" spans="1:9" x14ac:dyDescent="0.25">
      <c r="A12" s="5" t="s">
        <v>18</v>
      </c>
      <c r="B12" s="5" t="s">
        <v>19</v>
      </c>
      <c r="C12" s="8">
        <f>INDEX('Mean Zone'!$C$4:$I$55,MATCH($B12,'Mean Zone'!$B$4:$B$55,0),MATCH("Some College (3)",'Mean Zone'!$C$2:$I$2,0))</f>
        <v>63345.233613189797</v>
      </c>
      <c r="D12" s="11">
        <f t="shared" si="0"/>
        <v>1.2813172806873767</v>
      </c>
      <c r="E12" s="8">
        <f>INDEX('Payroll per Employee'!$C$3:$T$54,MATCH($B12,'Payroll per Employee'!$B$3:$B$54,0),MATCH($I$1,'Payroll per Employee'!$C$2:$T$2,0))</f>
        <v>85737.794957983191</v>
      </c>
      <c r="F12" s="11">
        <f t="shared" si="1"/>
        <v>68460.4974001269</v>
      </c>
      <c r="G12" s="14">
        <f t="shared" si="2"/>
        <v>17277.297557856291</v>
      </c>
    </row>
    <row r="13" spans="1:9" x14ac:dyDescent="0.25">
      <c r="A13" s="5" t="s">
        <v>20</v>
      </c>
      <c r="B13" s="5" t="s">
        <v>21</v>
      </c>
      <c r="C13" s="8">
        <f>INDEX('Mean Zone'!$C$4:$I$55,MATCH($B13,'Mean Zone'!$B$4:$B$55,0),MATCH("Some College (3)",'Mean Zone'!$C$2:$I$2,0))</f>
        <v>47934.573736139297</v>
      </c>
      <c r="D13" s="11">
        <f t="shared" si="0"/>
        <v>0.96959777661487312</v>
      </c>
      <c r="E13" s="8">
        <f>INDEX('Payroll per Employee'!$C$3:$T$54,MATCH($B13,'Payroll per Employee'!$B$3:$B$54,0),MATCH($I$1,'Payroll per Employee'!$C$2:$T$2,0))</f>
        <v>49389.267372771894</v>
      </c>
      <c r="F13" s="11">
        <f t="shared" si="1"/>
        <v>51805.393609849329</v>
      </c>
      <c r="G13" s="14">
        <f t="shared" si="2"/>
        <v>-2416.1262370774348</v>
      </c>
    </row>
    <row r="14" spans="1:9" x14ac:dyDescent="0.25">
      <c r="A14" s="5" t="s">
        <v>22</v>
      </c>
      <c r="B14" s="5" t="s">
        <v>23</v>
      </c>
      <c r="C14" s="8">
        <f>INDEX('Mean Zone'!$C$4:$I$55,MATCH($B14,'Mean Zone'!$B$4:$B$55,0),MATCH("Some College (3)",'Mean Zone'!$C$2:$I$2,0))</f>
        <v>48132.523715711301</v>
      </c>
      <c r="D14" s="11">
        <f t="shared" si="0"/>
        <v>0.97360181472587171</v>
      </c>
      <c r="E14" s="8">
        <f>INDEX('Payroll per Employee'!$C$3:$T$54,MATCH($B14,'Payroll per Employee'!$B$3:$B$54,0),MATCH($I$1,'Payroll per Employee'!$C$2:$T$2,0))</f>
        <v>44618.085238900261</v>
      </c>
      <c r="F14" s="11">
        <f t="shared" si="1"/>
        <v>52019.328475803042</v>
      </c>
      <c r="G14" s="14">
        <f t="shared" si="2"/>
        <v>-7401.2432369027811</v>
      </c>
    </row>
    <row r="15" spans="1:9" x14ac:dyDescent="0.25">
      <c r="A15" s="5" t="s">
        <v>24</v>
      </c>
      <c r="B15" s="5" t="s">
        <v>25</v>
      </c>
      <c r="C15" s="8">
        <f>INDEX('Mean Zone'!$C$4:$I$55,MATCH($B15,'Mean Zone'!$B$4:$B$55,0),MATCH("Some College (3)",'Mean Zone'!$C$2:$I$2,0))</f>
        <v>54131.097460776902</v>
      </c>
      <c r="D15" s="11">
        <f t="shared" si="0"/>
        <v>1.0949381136171863</v>
      </c>
      <c r="E15" s="8">
        <f>INDEX('Payroll per Employee'!$C$3:$T$54,MATCH($B15,'Payroll per Employee'!$B$3:$B$54,0),MATCH($I$1,'Payroll per Employee'!$C$2:$T$2,0))</f>
        <v>47559.013019218844</v>
      </c>
      <c r="F15" s="11">
        <f t="shared" si="1"/>
        <v>58502.299945862054</v>
      </c>
      <c r="G15" s="14">
        <f t="shared" si="2"/>
        <v>-10943.28692664321</v>
      </c>
    </row>
    <row r="16" spans="1:9" x14ac:dyDescent="0.25">
      <c r="A16" s="5" t="s">
        <v>26</v>
      </c>
      <c r="B16" s="5" t="s">
        <v>27</v>
      </c>
      <c r="C16" s="8">
        <f>INDEX('Mean Zone'!$C$4:$I$55,MATCH($B16,'Mean Zone'!$B$4:$B$55,0),MATCH("Some College (3)",'Mean Zone'!$C$2:$I$2,0))</f>
        <v>43949.933549584799</v>
      </c>
      <c r="D16" s="11">
        <f t="shared" si="0"/>
        <v>0.8889983686226266</v>
      </c>
      <c r="E16" s="8">
        <f>INDEX('Payroll per Employee'!$C$3:$T$54,MATCH($B16,'Payroll per Employee'!$B$3:$B$54,0),MATCH($I$1,'Payroll per Employee'!$C$2:$T$2,0))</f>
        <v>45325.417666303161</v>
      </c>
      <c r="F16" s="11">
        <f t="shared" si="1"/>
        <v>47498.98516248582</v>
      </c>
      <c r="G16" s="14">
        <f t="shared" si="2"/>
        <v>-2173.5674961826589</v>
      </c>
    </row>
    <row r="17" spans="1:7" x14ac:dyDescent="0.25">
      <c r="A17" s="5" t="s">
        <v>28</v>
      </c>
      <c r="B17" s="5" t="s">
        <v>29</v>
      </c>
      <c r="C17" s="8">
        <f>INDEX('Mean Zone'!$C$4:$I$55,MATCH($B17,'Mean Zone'!$B$4:$B$55,0),MATCH("Some College (3)",'Mean Zone'!$C$2:$I$2,0))</f>
        <v>52542.083562543899</v>
      </c>
      <c r="D17" s="11">
        <f t="shared" si="0"/>
        <v>1.0627962956630346</v>
      </c>
      <c r="E17" s="8">
        <f>INDEX('Payroll per Employee'!$C$3:$T$54,MATCH($B17,'Payroll per Employee'!$B$3:$B$54,0),MATCH($I$1,'Payroll per Employee'!$C$2:$T$2,0))</f>
        <v>57126.198334844616</v>
      </c>
      <c r="F17" s="11">
        <f t="shared" si="1"/>
        <v>56784.969759458028</v>
      </c>
      <c r="G17" s="14">
        <f t="shared" si="2"/>
        <v>341.22857538658718</v>
      </c>
    </row>
    <row r="18" spans="1:7" x14ac:dyDescent="0.25">
      <c r="A18" s="5" t="s">
        <v>30</v>
      </c>
      <c r="B18" s="5" t="s">
        <v>31</v>
      </c>
      <c r="C18" s="8">
        <f>INDEX('Mean Zone'!$C$4:$I$55,MATCH($B18,'Mean Zone'!$B$4:$B$55,0),MATCH("Some College (3)",'Mean Zone'!$C$2:$I$2,0))</f>
        <v>47226.751395553998</v>
      </c>
      <c r="D18" s="11">
        <f t="shared" si="0"/>
        <v>0.9552802827022816</v>
      </c>
      <c r="E18" s="8">
        <f>INDEX('Payroll per Employee'!$C$3:$T$54,MATCH($B18,'Payroll per Employee'!$B$3:$B$54,0),MATCH($I$1,'Payroll per Employee'!$C$2:$T$2,0))</f>
        <v>39425.037371134022</v>
      </c>
      <c r="F18" s="11">
        <f t="shared" si="1"/>
        <v>51040.413093662522</v>
      </c>
      <c r="G18" s="14">
        <f t="shared" si="2"/>
        <v>-11615.375722528501</v>
      </c>
    </row>
    <row r="19" spans="1:7" x14ac:dyDescent="0.25">
      <c r="A19" s="5" t="s">
        <v>32</v>
      </c>
      <c r="B19" s="5" t="s">
        <v>33</v>
      </c>
      <c r="C19" s="8">
        <f>INDEX('Mean Zone'!$C$4:$I$55,MATCH($B19,'Mean Zone'!$B$4:$B$55,0),MATCH("Some College (3)",'Mean Zone'!$C$2:$I$2,0))</f>
        <v>45147.310632663401</v>
      </c>
      <c r="D19" s="11">
        <f t="shared" si="0"/>
        <v>0.91321834320534256</v>
      </c>
      <c r="E19" s="8">
        <f>INDEX('Payroll per Employee'!$C$3:$T$54,MATCH($B19,'Payroll per Employee'!$B$3:$B$54,0),MATCH($I$1,'Payroll per Employee'!$C$2:$T$2,0))</f>
        <v>50633.375295043275</v>
      </c>
      <c r="F19" s="11">
        <f t="shared" si="1"/>
        <v>48793.053019013634</v>
      </c>
      <c r="G19" s="14">
        <f t="shared" si="2"/>
        <v>1840.3222760296412</v>
      </c>
    </row>
    <row r="20" spans="1:7" x14ac:dyDescent="0.25">
      <c r="A20" s="5" t="s">
        <v>34</v>
      </c>
      <c r="B20" s="5" t="s">
        <v>35</v>
      </c>
      <c r="C20" s="8">
        <f>INDEX('Mean Zone'!$C$4:$I$55,MATCH($B20,'Mean Zone'!$B$4:$B$55,0),MATCH("Some College (3)",'Mean Zone'!$C$2:$I$2,0))</f>
        <v>46511.530185424599</v>
      </c>
      <c r="D20" s="11">
        <f t="shared" si="0"/>
        <v>0.94081312797286698</v>
      </c>
      <c r="E20" s="8">
        <f>INDEX('Payroll per Employee'!$C$3:$T$54,MATCH($B20,'Payroll per Employee'!$B$3:$B$54,0),MATCH($I$1,'Payroll per Employee'!$C$2:$T$2,0))</f>
        <v>44614.685109141996</v>
      </c>
      <c r="F20" s="11">
        <f t="shared" si="1"/>
        <v>50267.436233310655</v>
      </c>
      <c r="G20" s="14">
        <f t="shared" si="2"/>
        <v>-5652.7511241686589</v>
      </c>
    </row>
    <row r="21" spans="1:7" x14ac:dyDescent="0.25">
      <c r="A21" s="5" t="s">
        <v>36</v>
      </c>
      <c r="B21" s="5" t="s">
        <v>37</v>
      </c>
      <c r="C21" s="8">
        <f>INDEX('Mean Zone'!$C$4:$I$55,MATCH($B21,'Mean Zone'!$B$4:$B$55,0),MATCH("Some College (3)",'Mean Zone'!$C$2:$I$2,0))</f>
        <v>44225.401416750203</v>
      </c>
      <c r="D21" s="11">
        <f t="shared" si="0"/>
        <v>0.89457040172346647</v>
      </c>
      <c r="E21" s="8">
        <f>INDEX('Payroll per Employee'!$C$3:$T$54,MATCH($B21,'Payroll per Employee'!$B$3:$B$54,0),MATCH($I$1,'Payroll per Employee'!$C$2:$T$2,0))</f>
        <v>44141.857512344228</v>
      </c>
      <c r="F21" s="11">
        <f t="shared" si="1"/>
        <v>47796.697652095594</v>
      </c>
      <c r="G21" s="14">
        <f t="shared" si="2"/>
        <v>-3654.8401397513662</v>
      </c>
    </row>
    <row r="22" spans="1:7" x14ac:dyDescent="0.25">
      <c r="A22" s="5" t="s">
        <v>38</v>
      </c>
      <c r="B22" s="5" t="s">
        <v>39</v>
      </c>
      <c r="C22" s="8">
        <f>INDEX('Mean Zone'!$C$4:$I$55,MATCH($B22,'Mean Zone'!$B$4:$B$55,0),MATCH("Some College (3)",'Mean Zone'!$C$2:$I$2,0))</f>
        <v>45675.031780169898</v>
      </c>
      <c r="D22" s="11">
        <f t="shared" si="0"/>
        <v>0.92389283577747905</v>
      </c>
      <c r="E22" s="8">
        <f>INDEX('Payroll per Employee'!$C$3:$T$54,MATCH($B22,'Payroll per Employee'!$B$3:$B$54,0),MATCH($I$1,'Payroll per Employee'!$C$2:$T$2,0))</f>
        <v>46196.962647444299</v>
      </c>
      <c r="F22" s="11">
        <f t="shared" si="1"/>
        <v>49363.388783618626</v>
      </c>
      <c r="G22" s="14">
        <f t="shared" si="2"/>
        <v>-3166.4261361743265</v>
      </c>
    </row>
    <row r="23" spans="1:7" x14ac:dyDescent="0.25">
      <c r="A23" s="5" t="s">
        <v>40</v>
      </c>
      <c r="B23" s="5" t="s">
        <v>41</v>
      </c>
      <c r="C23" s="8">
        <f>INDEX('Mean Zone'!$C$4:$I$55,MATCH($B23,'Mean Zone'!$B$4:$B$55,0),MATCH("Some College (3)",'Mean Zone'!$C$2:$I$2,0))</f>
        <v>45987.470848118202</v>
      </c>
      <c r="D23" s="11">
        <f t="shared" si="0"/>
        <v>0.93021270475718176</v>
      </c>
      <c r="E23" s="8">
        <f>INDEX('Payroll per Employee'!$C$3:$T$54,MATCH($B23,'Payroll per Employee'!$B$3:$B$54,0),MATCH($I$1,'Payroll per Employee'!$C$2:$T$2,0))</f>
        <v>43526.246092184367</v>
      </c>
      <c r="F23" s="11">
        <f t="shared" si="1"/>
        <v>49701.057977951175</v>
      </c>
      <c r="G23" s="14">
        <f t="shared" si="2"/>
        <v>-6174.8118857668087</v>
      </c>
    </row>
    <row r="24" spans="1:7" x14ac:dyDescent="0.25">
      <c r="A24" s="5" t="s">
        <v>42</v>
      </c>
      <c r="B24" s="5" t="s">
        <v>43</v>
      </c>
      <c r="C24" s="8">
        <f>INDEX('Mean Zone'!$C$4:$I$55,MATCH($B24,'Mean Zone'!$B$4:$B$55,0),MATCH("Some College (3)",'Mean Zone'!$C$2:$I$2,0))</f>
        <v>55909.371073892202</v>
      </c>
      <c r="D24" s="11">
        <f t="shared" si="0"/>
        <v>1.130908187138244</v>
      </c>
      <c r="E24" s="8">
        <f>INDEX('Payroll per Employee'!$C$3:$T$54,MATCH($B24,'Payroll per Employee'!$B$3:$B$54,0),MATCH($I$1,'Payroll per Employee'!$C$2:$T$2,0))</f>
        <v>56365.847017018888</v>
      </c>
      <c r="F24" s="11">
        <f t="shared" si="1"/>
        <v>60424.172975975016</v>
      </c>
      <c r="G24" s="14">
        <f t="shared" si="2"/>
        <v>-4058.3259589561276</v>
      </c>
    </row>
    <row r="25" spans="1:7" x14ac:dyDescent="0.25">
      <c r="A25" s="5" t="s">
        <v>44</v>
      </c>
      <c r="B25" s="5" t="s">
        <v>45</v>
      </c>
      <c r="C25" s="8">
        <f>INDEX('Mean Zone'!$C$4:$I$55,MATCH($B25,'Mean Zone'!$B$4:$B$55,0),MATCH("Some College (3)",'Mean Zone'!$C$2:$I$2,0))</f>
        <v>59061.547743619398</v>
      </c>
      <c r="D25" s="11">
        <f t="shared" si="0"/>
        <v>1.1946689187406303</v>
      </c>
      <c r="E25" s="8">
        <f>INDEX('Payroll per Employee'!$C$3:$T$54,MATCH($B25,'Payroll per Employee'!$B$3:$B$54,0),MATCH($I$1,'Payroll per Employee'!$C$2:$T$2,0))</f>
        <v>59702.138181818184</v>
      </c>
      <c r="F25" s="11">
        <f t="shared" si="1"/>
        <v>63830.894687988177</v>
      </c>
      <c r="G25" s="14">
        <f t="shared" si="2"/>
        <v>-4128.7565061699934</v>
      </c>
    </row>
    <row r="26" spans="1:7" x14ac:dyDescent="0.25">
      <c r="A26" s="5" t="s">
        <v>46</v>
      </c>
      <c r="B26" s="5" t="s">
        <v>47</v>
      </c>
      <c r="C26" s="8">
        <f>INDEX('Mean Zone'!$C$4:$I$55,MATCH($B26,'Mean Zone'!$B$4:$B$55,0),MATCH("Some College (3)",'Mean Zone'!$C$2:$I$2,0))</f>
        <v>49239.767014465899</v>
      </c>
      <c r="D26" s="11">
        <f t="shared" si="0"/>
        <v>0.99599860595538825</v>
      </c>
      <c r="E26" s="8">
        <f>INDEX('Payroll per Employee'!$C$3:$T$54,MATCH($B26,'Payroll per Employee'!$B$3:$B$54,0),MATCH($I$1,'Payroll per Employee'!$C$2:$T$2,0))</f>
        <v>54076.597802976612</v>
      </c>
      <c r="F26" s="11">
        <f t="shared" si="1"/>
        <v>53215.984051162915</v>
      </c>
      <c r="G26" s="14">
        <f t="shared" si="2"/>
        <v>860.61375181369658</v>
      </c>
    </row>
    <row r="27" spans="1:7" x14ac:dyDescent="0.25">
      <c r="A27" s="5" t="s">
        <v>48</v>
      </c>
      <c r="B27" s="5" t="s">
        <v>49</v>
      </c>
      <c r="C27" s="8">
        <f>INDEX('Mean Zone'!$C$4:$I$55,MATCH($B27,'Mean Zone'!$B$4:$B$55,0),MATCH("Some College (3)",'Mean Zone'!$C$2:$I$2,0))</f>
        <v>51778.116651032899</v>
      </c>
      <c r="D27" s="11">
        <f t="shared" si="0"/>
        <v>1.0473431360524814</v>
      </c>
      <c r="E27" s="8">
        <f>INDEX('Payroll per Employee'!$C$3:$T$54,MATCH($B27,'Payroll per Employee'!$B$3:$B$54,0),MATCH($I$1,'Payroll per Employee'!$C$2:$T$2,0))</f>
        <v>58355.516749304632</v>
      </c>
      <c r="F27" s="11">
        <f t="shared" si="1"/>
        <v>55959.310877549804</v>
      </c>
      <c r="G27" s="14">
        <f t="shared" si="2"/>
        <v>2396.205871754828</v>
      </c>
    </row>
    <row r="28" spans="1:7" x14ac:dyDescent="0.25">
      <c r="A28" s="5" t="s">
        <v>50</v>
      </c>
      <c r="B28" s="5" t="s">
        <v>51</v>
      </c>
      <c r="C28" s="8">
        <f>INDEX('Mean Zone'!$C$4:$I$55,MATCH($B28,'Mean Zone'!$B$4:$B$55,0),MATCH("Some College (3)",'Mean Zone'!$C$2:$I$2,0))</f>
        <v>43218.396342139</v>
      </c>
      <c r="D28" s="11">
        <f t="shared" si="0"/>
        <v>0.87420118165367811</v>
      </c>
      <c r="E28" s="8">
        <f>INDEX('Payroll per Employee'!$C$3:$T$54,MATCH($B28,'Payroll per Employee'!$B$3:$B$54,0),MATCH($I$1,'Payroll per Employee'!$C$2:$T$2,0))</f>
        <v>38285.768527918779</v>
      </c>
      <c r="F28" s="11">
        <f t="shared" si="1"/>
        <v>46708.374752959891</v>
      </c>
      <c r="G28" s="14">
        <f t="shared" si="2"/>
        <v>-8422.6062250411123</v>
      </c>
    </row>
    <row r="29" spans="1:7" x14ac:dyDescent="0.25">
      <c r="A29" s="5" t="s">
        <v>52</v>
      </c>
      <c r="B29" s="5" t="s">
        <v>53</v>
      </c>
      <c r="C29" s="8">
        <f>INDEX('Mean Zone'!$C$4:$I$55,MATCH($B29,'Mean Zone'!$B$4:$B$55,0),MATCH("Some College (3)",'Mean Zone'!$C$2:$I$2,0))</f>
        <v>45952.459724251501</v>
      </c>
      <c r="D29" s="11">
        <f t="shared" si="0"/>
        <v>0.92950451638265263</v>
      </c>
      <c r="E29" s="8">
        <f>INDEX('Payroll per Employee'!$C$3:$T$54,MATCH($B29,'Payroll per Employee'!$B$3:$B$54,0),MATCH($I$1,'Payroll per Employee'!$C$2:$T$2,0))</f>
        <v>38607.851693213757</v>
      </c>
      <c r="F29" s="11">
        <f t="shared" si="1"/>
        <v>49663.219630569147</v>
      </c>
      <c r="G29" s="14">
        <f t="shared" si="2"/>
        <v>-11055.36793735539</v>
      </c>
    </row>
    <row r="30" spans="1:7" x14ac:dyDescent="0.25">
      <c r="A30" s="5" t="s">
        <v>54</v>
      </c>
      <c r="B30" s="5" t="s">
        <v>55</v>
      </c>
      <c r="C30" s="8">
        <f>INDEX('Mean Zone'!$C$4:$I$55,MATCH($B30,'Mean Zone'!$B$4:$B$55,0),MATCH("Some College (3)",'Mean Zone'!$C$2:$I$2,0))</f>
        <v>45200.160335984197</v>
      </c>
      <c r="D30" s="11">
        <f t="shared" si="0"/>
        <v>0.9142873618872791</v>
      </c>
      <c r="E30" s="8">
        <f>INDEX('Payroll per Employee'!$C$3:$T$54,MATCH($B30,'Payroll per Employee'!$B$3:$B$54,0),MATCH($I$1,'Payroll per Employee'!$C$2:$T$2,0))</f>
        <v>43021.754810335347</v>
      </c>
      <c r="F30" s="11">
        <f t="shared" si="1"/>
        <v>48850.170449488112</v>
      </c>
      <c r="G30" s="14">
        <f t="shared" si="2"/>
        <v>-5828.4156391527649</v>
      </c>
    </row>
    <row r="31" spans="1:7" x14ac:dyDescent="0.25">
      <c r="A31" s="5" t="s">
        <v>56</v>
      </c>
      <c r="B31" s="5" t="s">
        <v>57</v>
      </c>
      <c r="C31" s="8">
        <f>INDEX('Mean Zone'!$C$4:$I$55,MATCH($B31,'Mean Zone'!$B$4:$B$55,0),MATCH("Some College (3)",'Mean Zone'!$C$2:$I$2,0))</f>
        <v>46807.015453786596</v>
      </c>
      <c r="D31" s="11">
        <f t="shared" si="0"/>
        <v>0.94679006355183593</v>
      </c>
      <c r="E31" s="8">
        <f>INDEX('Payroll per Employee'!$C$3:$T$54,MATCH($B31,'Payroll per Employee'!$B$3:$B$54,0),MATCH($I$1,'Payroll per Employee'!$C$2:$T$2,0))</f>
        <v>42915.774383078729</v>
      </c>
      <c r="F31" s="11">
        <f t="shared" si="1"/>
        <v>50586.782572294869</v>
      </c>
      <c r="G31" s="14">
        <f t="shared" si="2"/>
        <v>-7671.0081892161397</v>
      </c>
    </row>
    <row r="32" spans="1:7" x14ac:dyDescent="0.25">
      <c r="A32" s="5" t="s">
        <v>58</v>
      </c>
      <c r="B32" s="5" t="s">
        <v>59</v>
      </c>
      <c r="C32" s="8">
        <f>INDEX('Mean Zone'!$C$4:$I$55,MATCH($B32,'Mean Zone'!$B$4:$B$55,0),MATCH("Some College (3)",'Mean Zone'!$C$2:$I$2,0))</f>
        <v>54083.815676540798</v>
      </c>
      <c r="D32" s="11">
        <f t="shared" si="0"/>
        <v>1.0939817201563398</v>
      </c>
      <c r="E32" s="8">
        <f>INDEX('Payroll per Employee'!$C$3:$T$54,MATCH($B32,'Payroll per Employee'!$B$3:$B$54,0),MATCH($I$1,'Payroll per Employee'!$C$2:$T$2,0))</f>
        <v>59484.632967032965</v>
      </c>
      <c r="F32" s="11">
        <f t="shared" si="1"/>
        <v>58451.200055907662</v>
      </c>
      <c r="G32" s="14">
        <f t="shared" si="2"/>
        <v>1033.4329111253028</v>
      </c>
    </row>
    <row r="33" spans="1:7" x14ac:dyDescent="0.25">
      <c r="A33" s="5" t="s">
        <v>60</v>
      </c>
      <c r="B33" s="5" t="s">
        <v>61</v>
      </c>
      <c r="C33" s="8">
        <f>INDEX('Mean Zone'!$C$4:$I$55,MATCH($B33,'Mean Zone'!$B$4:$B$55,0),MATCH("Some College (3)",'Mean Zone'!$C$2:$I$2,0))</f>
        <v>51333.409560147396</v>
      </c>
      <c r="D33" s="11">
        <f t="shared" si="0"/>
        <v>1.0383478123652203</v>
      </c>
      <c r="E33" s="8">
        <f>INDEX('Payroll per Employee'!$C$3:$T$54,MATCH($B33,'Payroll per Employee'!$B$3:$B$54,0),MATCH($I$1,'Payroll per Employee'!$C$2:$T$2,0))</f>
        <v>51953.422018348625</v>
      </c>
      <c r="F33" s="11">
        <f t="shared" si="1"/>
        <v>55478.69273309251</v>
      </c>
      <c r="G33" s="14">
        <f t="shared" si="2"/>
        <v>-3525.270714743885</v>
      </c>
    </row>
    <row r="34" spans="1:7" x14ac:dyDescent="0.25">
      <c r="A34" s="5" t="s">
        <v>62</v>
      </c>
      <c r="B34" s="5" t="s">
        <v>63</v>
      </c>
      <c r="C34" s="8">
        <f>INDEX('Mean Zone'!$C$4:$I$55,MATCH($B34,'Mean Zone'!$B$4:$B$55,0),MATCH("Some College (3)",'Mean Zone'!$C$2:$I$2,0))</f>
        <v>60852.444688527998</v>
      </c>
      <c r="D34" s="11">
        <f t="shared" si="0"/>
        <v>1.2308943310179608</v>
      </c>
      <c r="E34" s="8">
        <f>INDEX('Payroll per Employee'!$C$3:$T$54,MATCH($B34,'Payroll per Employee'!$B$3:$B$54,0),MATCH($I$1,'Payroll per Employee'!$C$2:$T$2,0))</f>
        <v>60482.050098508305</v>
      </c>
      <c r="F34" s="11">
        <f t="shared" si="1"/>
        <v>65766.410411072997</v>
      </c>
      <c r="G34" s="14">
        <f t="shared" si="2"/>
        <v>-5284.3603125646914</v>
      </c>
    </row>
    <row r="35" spans="1:7" x14ac:dyDescent="0.25">
      <c r="A35" s="5" t="s">
        <v>64</v>
      </c>
      <c r="B35" s="5" t="s">
        <v>65</v>
      </c>
      <c r="C35" s="8">
        <f>INDEX('Mean Zone'!$C$4:$I$55,MATCH($B35,'Mean Zone'!$B$4:$B$55,0),MATCH("Some College (3)",'Mean Zone'!$C$2:$I$2,0))</f>
        <v>47150.666043009202</v>
      </c>
      <c r="D35" s="11">
        <f t="shared" si="0"/>
        <v>0.95374126435059092</v>
      </c>
      <c r="E35" s="8">
        <f>INDEX('Payroll per Employee'!$C$3:$T$54,MATCH($B35,'Payroll per Employee'!$B$3:$B$54,0),MATCH($I$1,'Payroll per Employee'!$C$2:$T$2,0))</f>
        <v>46879.38601271571</v>
      </c>
      <c r="F35" s="11">
        <f t="shared" si="1"/>
        <v>50958.183685339747</v>
      </c>
      <c r="G35" s="14">
        <f t="shared" si="2"/>
        <v>-4078.7976726240377</v>
      </c>
    </row>
    <row r="36" spans="1:7" x14ac:dyDescent="0.25">
      <c r="A36" s="5" t="s">
        <v>66</v>
      </c>
      <c r="B36" s="5" t="s">
        <v>67</v>
      </c>
      <c r="C36" s="8">
        <f>INDEX('Mean Zone'!$C$4:$I$55,MATCH($B36,'Mean Zone'!$B$4:$B$55,0),MATCH("Some College (3)",'Mean Zone'!$C$2:$I$2,0))</f>
        <v>59770.181448973402</v>
      </c>
      <c r="D36" s="11">
        <f t="shared" si="0"/>
        <v>1.2090028245541617</v>
      </c>
      <c r="E36" s="8">
        <f>INDEX('Payroll per Employee'!$C$3:$T$54,MATCH($B36,'Payroll per Employee'!$B$3:$B$54,0),MATCH($I$1,'Payroll per Employee'!$C$2:$T$2,0))</f>
        <v>60997.21617355405</v>
      </c>
      <c r="F36" s="11">
        <f t="shared" si="1"/>
        <v>64596.752088392939</v>
      </c>
      <c r="G36" s="14">
        <f t="shared" si="2"/>
        <v>-3599.5359148388889</v>
      </c>
    </row>
    <row r="37" spans="1:7" x14ac:dyDescent="0.25">
      <c r="A37" s="5" t="s">
        <v>68</v>
      </c>
      <c r="B37" s="5" t="s">
        <v>69</v>
      </c>
      <c r="C37" s="8">
        <f>INDEX('Mean Zone'!$C$4:$I$55,MATCH($B37,'Mean Zone'!$B$4:$B$55,0),MATCH("Some College (3)",'Mean Zone'!$C$2:$I$2,0))</f>
        <v>48327.978767532499</v>
      </c>
      <c r="D37" s="11">
        <f t="shared" si="0"/>
        <v>0.97755538662404218</v>
      </c>
      <c r="E37" s="8">
        <f>INDEX('Payroll per Employee'!$C$3:$T$54,MATCH($B37,'Payroll per Employee'!$B$3:$B$54,0),MATCH($I$1,'Payroll per Employee'!$C$2:$T$2,0))</f>
        <v>48407.042475386777</v>
      </c>
      <c r="F37" s="11">
        <f t="shared" si="1"/>
        <v>52230.566943226746</v>
      </c>
      <c r="G37" s="14">
        <f t="shared" si="2"/>
        <v>-3823.5244678399686</v>
      </c>
    </row>
    <row r="38" spans="1:7" x14ac:dyDescent="0.25">
      <c r="A38" s="5" t="s">
        <v>70</v>
      </c>
      <c r="B38" s="5" t="s">
        <v>71</v>
      </c>
      <c r="C38" s="8">
        <f>INDEX('Mean Zone'!$C$4:$I$55,MATCH($B38,'Mean Zone'!$B$4:$B$55,0),MATCH("Some College (3)",'Mean Zone'!$C$2:$I$2,0))</f>
        <v>46216.525912547702</v>
      </c>
      <c r="D38" s="11">
        <f t="shared" si="0"/>
        <v>0.93484592174197745</v>
      </c>
      <c r="E38" s="8">
        <f>INDEX('Payroll per Employee'!$C$3:$T$54,MATCH($B38,'Payroll per Employee'!$B$3:$B$54,0),MATCH($I$1,'Payroll per Employee'!$C$2:$T$2,0))</f>
        <v>45440.20484429066</v>
      </c>
      <c r="F38" s="11">
        <f t="shared" si="1"/>
        <v>49948.60973123095</v>
      </c>
      <c r="G38" s="14">
        <f t="shared" si="2"/>
        <v>-4508.4048869402905</v>
      </c>
    </row>
    <row r="39" spans="1:7" x14ac:dyDescent="0.25">
      <c r="A39" s="5" t="s">
        <v>72</v>
      </c>
      <c r="B39" s="5" t="s">
        <v>73</v>
      </c>
      <c r="C39" s="8">
        <f>INDEX('Mean Zone'!$C$4:$I$55,MATCH($B39,'Mean Zone'!$B$4:$B$55,0),MATCH("Some College (3)",'Mean Zone'!$C$2:$I$2,0))</f>
        <v>48137.213854804999</v>
      </c>
      <c r="D39" s="11">
        <f t="shared" si="0"/>
        <v>0.9736966846304691</v>
      </c>
      <c r="E39" s="8">
        <f>INDEX('Payroll per Employee'!$C$3:$T$54,MATCH($B39,'Payroll per Employee'!$B$3:$B$54,0),MATCH($I$1,'Payroll per Employee'!$C$2:$T$2,0))</f>
        <v>54439.748282196066</v>
      </c>
      <c r="F39" s="11">
        <f t="shared" si="1"/>
        <v>52024.397353710905</v>
      </c>
      <c r="G39" s="14">
        <f t="shared" si="2"/>
        <v>2415.3509284851607</v>
      </c>
    </row>
    <row r="40" spans="1:7" x14ac:dyDescent="0.25">
      <c r="A40" s="5" t="s">
        <v>74</v>
      </c>
      <c r="B40" s="5" t="s">
        <v>75</v>
      </c>
      <c r="C40" s="8">
        <f>INDEX('Mean Zone'!$C$4:$I$55,MATCH($B40,'Mean Zone'!$B$4:$B$55,0),MATCH("Some College (3)",'Mean Zone'!$C$2:$I$2,0))</f>
        <v>43702.368713921001</v>
      </c>
      <c r="D40" s="11">
        <f t="shared" si="0"/>
        <v>0.88399074478207762</v>
      </c>
      <c r="E40" s="8">
        <f>INDEX('Payroll per Employee'!$C$3:$T$54,MATCH($B40,'Payroll per Employee'!$B$3:$B$54,0),MATCH($I$1,'Payroll per Employee'!$C$2:$T$2,0))</f>
        <v>40598.73552983081</v>
      </c>
      <c r="F40" s="11">
        <f t="shared" si="1"/>
        <v>47231.428934154297</v>
      </c>
      <c r="G40" s="14">
        <f t="shared" si="2"/>
        <v>-6632.6934043234869</v>
      </c>
    </row>
    <row r="41" spans="1:7" x14ac:dyDescent="0.25">
      <c r="A41" s="5" t="s">
        <v>76</v>
      </c>
      <c r="B41" s="5" t="s">
        <v>77</v>
      </c>
      <c r="C41" s="8">
        <f>INDEX('Mean Zone'!$C$4:$I$55,MATCH($B41,'Mean Zone'!$B$4:$B$55,0),MATCH("Some College (3)",'Mean Zone'!$C$2:$I$2,0))</f>
        <v>52492.596847532397</v>
      </c>
      <c r="D41" s="11">
        <f t="shared" si="0"/>
        <v>1.0617953019103574</v>
      </c>
      <c r="E41" s="8">
        <f>INDEX('Payroll per Employee'!$C$3:$T$54,MATCH($B41,'Payroll per Employee'!$B$3:$B$54,0),MATCH($I$1,'Payroll per Employee'!$C$2:$T$2,0))</f>
        <v>57680.422154382904</v>
      </c>
      <c r="F41" s="11">
        <f t="shared" si="1"/>
        <v>56731.486885828213</v>
      </c>
      <c r="G41" s="14">
        <f t="shared" si="2"/>
        <v>948.93526855469099</v>
      </c>
    </row>
    <row r="42" spans="1:7" x14ac:dyDescent="0.25">
      <c r="A42" s="5" t="s">
        <v>78</v>
      </c>
      <c r="B42" s="5" t="s">
        <v>79</v>
      </c>
      <c r="C42" s="8">
        <f>INDEX('Mean Zone'!$C$4:$I$55,MATCH($B42,'Mean Zone'!$B$4:$B$55,0),MATCH("Some College (3)",'Mean Zone'!$C$2:$I$2,0))</f>
        <v>51348.801209901801</v>
      </c>
      <c r="D42" s="11">
        <f t="shared" si="0"/>
        <v>1.0386591473415665</v>
      </c>
      <c r="E42" s="8">
        <f>INDEX('Payroll per Employee'!$C$3:$T$54,MATCH($B42,'Payroll per Employee'!$B$3:$B$54,0),MATCH($I$1,'Payroll per Employee'!$C$2:$T$2,0))</f>
        <v>50708.972012438913</v>
      </c>
      <c r="F42" s="11">
        <f t="shared" si="1"/>
        <v>55495.327291651869</v>
      </c>
      <c r="G42" s="14">
        <f t="shared" si="2"/>
        <v>-4786.3552792129558</v>
      </c>
    </row>
    <row r="43" spans="1:7" x14ac:dyDescent="0.25">
      <c r="A43" s="5" t="s">
        <v>80</v>
      </c>
      <c r="B43" s="5" t="s">
        <v>81</v>
      </c>
      <c r="C43" s="8">
        <f>INDEX('Mean Zone'!$C$4:$I$55,MATCH($B43,'Mean Zone'!$B$4:$B$55,0),MATCH("Some College (3)",'Mean Zone'!$C$2:$I$2,0))</f>
        <v>56403.118942182002</v>
      </c>
      <c r="D43" s="11">
        <f t="shared" si="0"/>
        <v>1.1408954843641959</v>
      </c>
      <c r="E43" s="8">
        <f>INDEX('Payroll per Employee'!$C$3:$T$54,MATCH($B43,'Payroll per Employee'!$B$3:$B$54,0),MATCH($I$1,'Payroll per Employee'!$C$2:$T$2,0))</f>
        <v>57283.844228094575</v>
      </c>
      <c r="F43" s="11">
        <f t="shared" si="1"/>
        <v>60957.792046034519</v>
      </c>
      <c r="G43" s="14">
        <f t="shared" si="2"/>
        <v>-3673.9478179399448</v>
      </c>
    </row>
    <row r="44" spans="1:7" x14ac:dyDescent="0.25">
      <c r="A44" s="5" t="s">
        <v>82</v>
      </c>
      <c r="B44" s="5" t="s">
        <v>83</v>
      </c>
      <c r="C44" s="8">
        <f>INDEX('Mean Zone'!$C$4:$I$55,MATCH($B44,'Mean Zone'!$B$4:$B$55,0),MATCH("Some College (3)",'Mean Zone'!$C$2:$I$2,0))</f>
        <v>45384.6077961595</v>
      </c>
      <c r="D44" s="11">
        <f t="shared" si="0"/>
        <v>0.91801827745299747</v>
      </c>
      <c r="E44" s="8">
        <f>INDEX('Payroll per Employee'!$C$3:$T$54,MATCH($B44,'Payroll per Employee'!$B$3:$B$54,0),MATCH($I$1,'Payroll per Employee'!$C$2:$T$2,0))</f>
        <v>40862.328411633112</v>
      </c>
      <c r="F44" s="11">
        <f t="shared" si="1"/>
        <v>49049.5124385776</v>
      </c>
      <c r="G44" s="14">
        <f t="shared" si="2"/>
        <v>-8187.1840269444874</v>
      </c>
    </row>
    <row r="45" spans="1:7" x14ac:dyDescent="0.25">
      <c r="A45" s="5" t="s">
        <v>84</v>
      </c>
      <c r="B45" s="5" t="s">
        <v>85</v>
      </c>
      <c r="C45" s="8">
        <f>INDEX('Mean Zone'!$C$4:$I$55,MATCH($B45,'Mean Zone'!$B$4:$B$55,0),MATCH("Some College (3)",'Mean Zone'!$C$2:$I$2,0))</f>
        <v>44195.458806384398</v>
      </c>
      <c r="D45" s="11">
        <f t="shared" si="0"/>
        <v>0.89396473683122102</v>
      </c>
      <c r="E45" s="8">
        <f>INDEX('Payroll per Employee'!$C$3:$T$54,MATCH($B45,'Payroll per Employee'!$B$3:$B$54,0),MATCH($I$1,'Payroll per Employee'!$C$2:$T$2,0))</f>
        <v>42535.361963190182</v>
      </c>
      <c r="F45" s="11">
        <f t="shared" si="1"/>
        <v>47764.337111575398</v>
      </c>
      <c r="G45" s="14">
        <f t="shared" si="2"/>
        <v>-5228.975148385216</v>
      </c>
    </row>
    <row r="46" spans="1:7" x14ac:dyDescent="0.25">
      <c r="A46" s="5" t="s">
        <v>86</v>
      </c>
      <c r="B46" s="5" t="s">
        <v>87</v>
      </c>
      <c r="C46" s="8">
        <f>INDEX('Mean Zone'!$C$4:$I$55,MATCH($B46,'Mean Zone'!$B$4:$B$55,0),MATCH("Some College (3)",'Mean Zone'!$C$2:$I$2,0))</f>
        <v>44905.0375067559</v>
      </c>
      <c r="D46" s="11">
        <f t="shared" si="0"/>
        <v>0.90831775755485733</v>
      </c>
      <c r="E46" s="8">
        <f>INDEX('Payroll per Employee'!$C$3:$T$54,MATCH($B46,'Payroll per Employee'!$B$3:$B$54,0),MATCH($I$1,'Payroll per Employee'!$C$2:$T$2,0))</f>
        <v>47463.697548387099</v>
      </c>
      <c r="F46" s="11">
        <f t="shared" si="1"/>
        <v>48531.215817376768</v>
      </c>
      <c r="G46" s="14">
        <f t="shared" si="2"/>
        <v>-1067.5182689896683</v>
      </c>
    </row>
    <row r="47" spans="1:7" x14ac:dyDescent="0.25">
      <c r="A47" s="5" t="s">
        <v>88</v>
      </c>
      <c r="B47" s="5" t="s">
        <v>89</v>
      </c>
      <c r="C47" s="8">
        <f>INDEX('Mean Zone'!$C$4:$I$55,MATCH($B47,'Mean Zone'!$B$4:$B$55,0),MATCH("Some College (3)",'Mean Zone'!$C$2:$I$2,0))</f>
        <v>49958.668728666897</v>
      </c>
      <c r="D47" s="11">
        <f t="shared" si="0"/>
        <v>1.0105402081720025</v>
      </c>
      <c r="E47" s="8">
        <f>INDEX('Payroll per Employee'!$C$3:$T$54,MATCH($B47,'Payroll per Employee'!$B$3:$B$54,0),MATCH($I$1,'Payroll per Employee'!$C$2:$T$2,0))</f>
        <v>50475.908167304391</v>
      </c>
      <c r="F47" s="11">
        <f t="shared" si="1"/>
        <v>53992.938624202106</v>
      </c>
      <c r="G47" s="14">
        <f t="shared" si="2"/>
        <v>-3517.0304568977153</v>
      </c>
    </row>
    <row r="48" spans="1:7" x14ac:dyDescent="0.25">
      <c r="A48" s="5" t="s">
        <v>92</v>
      </c>
      <c r="B48" s="5" t="s">
        <v>93</v>
      </c>
      <c r="C48" s="8">
        <f>INDEX('Mean Zone'!$C$4:$I$55,MATCH($B48,'Mean Zone'!$B$4:$B$55,0),MATCH("Some College (3)",'Mean Zone'!$C$2:$I$2,0))</f>
        <v>47034.127047554102</v>
      </c>
      <c r="D48" s="11">
        <f t="shared" si="0"/>
        <v>0.95138396893571575</v>
      </c>
      <c r="E48" s="8">
        <f>INDEX('Payroll per Employee'!$C$3:$T$54,MATCH($B48,'Payroll per Employee'!$B$3:$B$54,0),MATCH($I$1,'Payroll per Employee'!$C$2:$T$2,0))</f>
        <v>52502.360175695459</v>
      </c>
      <c r="F48" s="11">
        <f t="shared" si="1"/>
        <v>50832.233915478828</v>
      </c>
      <c r="G48" s="14">
        <f t="shared" si="2"/>
        <v>1670.1262602166316</v>
      </c>
    </row>
    <row r="49" spans="1:7" x14ac:dyDescent="0.25">
      <c r="A49" s="5" t="s">
        <v>94</v>
      </c>
      <c r="B49" s="5" t="s">
        <v>95</v>
      </c>
      <c r="C49" s="8">
        <f>INDEX('Mean Zone'!$C$4:$I$55,MATCH($B49,'Mean Zone'!$B$4:$B$55,0),MATCH("Some College (3)",'Mean Zone'!$C$2:$I$2,0))</f>
        <v>48707.258560955001</v>
      </c>
      <c r="D49" s="11">
        <f t="shared" si="0"/>
        <v>0.98522727803256316</v>
      </c>
      <c r="E49" s="8">
        <f>INDEX('Payroll per Employee'!$C$3:$T$54,MATCH($B49,'Payroll per Employee'!$B$3:$B$54,0),MATCH($I$1,'Payroll per Employee'!$C$2:$T$2,0))</f>
        <v>46926.010291595194</v>
      </c>
      <c r="F49" s="11">
        <f t="shared" si="1"/>
        <v>52640.47439530243</v>
      </c>
      <c r="G49" s="14">
        <f t="shared" si="2"/>
        <v>-5714.4641037072361</v>
      </c>
    </row>
    <row r="50" spans="1:7" x14ac:dyDescent="0.25">
      <c r="A50" s="5" t="s">
        <v>96</v>
      </c>
      <c r="B50" s="5" t="s">
        <v>97</v>
      </c>
      <c r="C50" s="8">
        <f>INDEX('Mean Zone'!$C$4:$I$55,MATCH($B50,'Mean Zone'!$B$4:$B$55,0),MATCH("Some College (3)",'Mean Zone'!$C$2:$I$2,0))</f>
        <v>52243.594779258601</v>
      </c>
      <c r="D50" s="11">
        <f t="shared" si="0"/>
        <v>1.0567586064116186</v>
      </c>
      <c r="E50" s="8">
        <f>INDEX('Payroll per Employee'!$C$3:$T$54,MATCH($B50,'Payroll per Employee'!$B$3:$B$54,0),MATCH($I$1,'Payroll per Employee'!$C$2:$T$2,0))</f>
        <v>52977.069411454213</v>
      </c>
      <c r="F50" s="11">
        <f t="shared" si="1"/>
        <v>56462.377365263827</v>
      </c>
      <c r="G50" s="14">
        <f t="shared" si="2"/>
        <v>-3485.3079538096135</v>
      </c>
    </row>
    <row r="51" spans="1:7" x14ac:dyDescent="0.25">
      <c r="A51" s="5" t="s">
        <v>98</v>
      </c>
      <c r="B51" s="5" t="s">
        <v>99</v>
      </c>
      <c r="C51" s="8">
        <f>INDEX('Mean Zone'!$C$4:$I$55,MATCH($B51,'Mean Zone'!$B$4:$B$55,0),MATCH("Some College (3)",'Mean Zone'!$C$2:$I$2,0))</f>
        <v>56972.148769398496</v>
      </c>
      <c r="D51" s="11">
        <f t="shared" si="0"/>
        <v>1.1524055492775445</v>
      </c>
      <c r="E51" s="8">
        <f>INDEX('Payroll per Employee'!$C$3:$T$54,MATCH($B51,'Payroll per Employee'!$B$3:$B$54,0),MATCH($I$1,'Payroll per Employee'!$C$2:$T$2,0))</f>
        <v>64647.032621511855</v>
      </c>
      <c r="F51" s="11">
        <f t="shared" si="1"/>
        <v>61572.77225503698</v>
      </c>
      <c r="G51" s="14">
        <f t="shared" si="2"/>
        <v>3074.2603664748749</v>
      </c>
    </row>
    <row r="52" spans="1:7" x14ac:dyDescent="0.25">
      <c r="A52" s="5" t="s">
        <v>100</v>
      </c>
      <c r="B52" s="5" t="s">
        <v>101</v>
      </c>
      <c r="C52" s="8">
        <f>INDEX('Mean Zone'!$C$4:$I$55,MATCH($B52,'Mean Zone'!$B$4:$B$55,0),MATCH("Some College (3)",'Mean Zone'!$C$2:$I$2,0))</f>
        <v>42544.299698741997</v>
      </c>
      <c r="D52" s="11">
        <f t="shared" si="0"/>
        <v>0.8605658751156644</v>
      </c>
      <c r="E52" s="8">
        <f>INDEX('Payroll per Employee'!$C$3:$T$54,MATCH($B52,'Payroll per Employee'!$B$3:$B$54,0),MATCH($I$1,'Payroll per Employee'!$C$2:$T$2,0))</f>
        <v>33914.723330442328</v>
      </c>
      <c r="F52" s="11">
        <f t="shared" si="1"/>
        <v>45979.843356509169</v>
      </c>
      <c r="G52" s="14">
        <f t="shared" si="2"/>
        <v>-12065.120026066841</v>
      </c>
    </row>
    <row r="53" spans="1:7" x14ac:dyDescent="0.25">
      <c r="A53" s="5" t="s">
        <v>102</v>
      </c>
      <c r="B53" s="5" t="s">
        <v>103</v>
      </c>
      <c r="C53" s="8">
        <f>INDEX('Mean Zone'!$C$4:$I$55,MATCH($B53,'Mean Zone'!$B$4:$B$55,0),MATCH("Some College (3)",'Mean Zone'!$C$2:$I$2,0))</f>
        <v>48843.105600012503</v>
      </c>
      <c r="D53" s="11">
        <f t="shared" si="0"/>
        <v>0.98797512737727455</v>
      </c>
      <c r="E53" s="8">
        <f>INDEX('Payroll per Employee'!$C$3:$T$54,MATCH($B53,'Payroll per Employee'!$B$3:$B$54,0),MATCH($I$1,'Payroll per Employee'!$C$2:$T$2,0))</f>
        <v>52790.580047885072</v>
      </c>
      <c r="F53" s="11">
        <f t="shared" si="1"/>
        <v>52787.291374792971</v>
      </c>
      <c r="G53" s="14">
        <f t="shared" si="2"/>
        <v>3.288673092101817</v>
      </c>
    </row>
    <row r="54" spans="1:7" x14ac:dyDescent="0.25">
      <c r="A54" s="6" t="s">
        <v>104</v>
      </c>
      <c r="B54" s="6" t="s">
        <v>105</v>
      </c>
      <c r="C54" s="8">
        <f>INDEX('Mean Zone'!$C$4:$I$55,MATCH($B54,'Mean Zone'!$B$4:$B$55,0),MATCH("Some College (3)",'Mean Zone'!$C$2:$I$2,0))</f>
        <v>48417.197958199999</v>
      </c>
      <c r="D54" s="11">
        <f t="shared" si="0"/>
        <v>0.97936007001141867</v>
      </c>
      <c r="E54" s="8">
        <f>INDEX('Payroll per Employee'!$C$3:$T$54,MATCH($B54,'Payroll per Employee'!$B$3:$B$54,0),MATCH($I$1,'Payroll per Employee'!$C$2:$T$2,0))</f>
        <v>51583.417505809448</v>
      </c>
      <c r="F54" s="11">
        <f t="shared" si="1"/>
        <v>52326.990775334329</v>
      </c>
      <c r="G54" s="14">
        <f t="shared" si="2"/>
        <v>-743.57326952488074</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55:G63"/>
    <mergeCell ref="A1:G1"/>
  </mergeCells>
  <pageMargins left="0.75" right="0.75" top="1" bottom="1" header="0.5" footer="0.5"/>
  <pageSetup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10" sqref="C10"/>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183</v>
      </c>
      <c r="B1" s="39"/>
      <c r="C1" s="39"/>
      <c r="D1" s="39"/>
      <c r="E1" s="39"/>
      <c r="F1" s="39"/>
      <c r="G1" s="40"/>
      <c r="I1" t="s">
        <v>124</v>
      </c>
    </row>
    <row r="2" spans="1:9" ht="47.25" x14ac:dyDescent="0.25">
      <c r="A2" s="16" t="s">
        <v>0</v>
      </c>
      <c r="B2" s="16" t="s">
        <v>1</v>
      </c>
      <c r="C2" s="16" t="s">
        <v>130</v>
      </c>
      <c r="D2" s="16" t="s">
        <v>119</v>
      </c>
      <c r="E2" s="16" t="s">
        <v>156</v>
      </c>
      <c r="F2" s="16" t="s">
        <v>133</v>
      </c>
      <c r="G2" s="16" t="s">
        <v>125</v>
      </c>
    </row>
    <row r="3" spans="1:9" x14ac:dyDescent="0.25">
      <c r="A3" s="4" t="s">
        <v>90</v>
      </c>
      <c r="B3" s="4" t="s">
        <v>91</v>
      </c>
      <c r="C3" s="7">
        <f>INDEX('Mean Zone'!$C$4:$I$55,MATCH($B3,'Mean Zone'!$B$4:$B$55,0),MATCH("Bachelor's Degree (4)",'Mean Zone'!$C$2:$I$2,0))</f>
        <v>64150.225074074064</v>
      </c>
      <c r="D3" s="10">
        <f>C3/$C$3</f>
        <v>1</v>
      </c>
      <c r="E3" s="7">
        <f>INDEX('Payroll per Employee'!$C$3:$T$54,MATCH($B3,'Payroll per Employee'!$B$3:$B$54,0),MATCH($I$1,'Payroll per Employee'!$C$2:$T$2,0))</f>
        <v>59976.117023086539</v>
      </c>
      <c r="F3" s="10">
        <f>$E$3*D3</f>
        <v>59976.117023086539</v>
      </c>
      <c r="G3" s="13">
        <f>E3-F3</f>
        <v>0</v>
      </c>
    </row>
    <row r="4" spans="1:9" x14ac:dyDescent="0.25">
      <c r="A4" s="5" t="s">
        <v>2</v>
      </c>
      <c r="B4" s="5" t="s">
        <v>3</v>
      </c>
      <c r="C4" s="8">
        <f>INDEX('Mean Zone'!$C$4:$I$55,MATCH($B4,'Mean Zone'!$B$4:$B$55,0),MATCH("Bachelor's Degree (4)",'Mean Zone'!$C$2:$I$2,0))</f>
        <v>63081.487719698503</v>
      </c>
      <c r="D4" s="11">
        <f>C4/$C$3</f>
        <v>0.9833400841050598</v>
      </c>
      <c r="E4" s="8">
        <f>INDEX('Payroll per Employee'!$C$3:$T$54,MATCH($B4,'Payroll per Employee'!$B$3:$B$54,0),MATCH($I$1,'Payroll per Employee'!$C$2:$T$2,0))</f>
        <v>49672.596273291929</v>
      </c>
      <c r="F4" s="11">
        <f>$E$3*D4</f>
        <v>58976.919957776823</v>
      </c>
      <c r="G4" s="14">
        <f>E4-F4</f>
        <v>-9304.3236844848943</v>
      </c>
    </row>
    <row r="5" spans="1:9" x14ac:dyDescent="0.25">
      <c r="A5" s="5" t="s">
        <v>4</v>
      </c>
      <c r="B5" s="5" t="s">
        <v>5</v>
      </c>
      <c r="C5" s="8">
        <f>INDEX('Mean Zone'!$C$4:$I$55,MATCH($B5,'Mean Zone'!$B$4:$B$55,0),MATCH("Bachelor's Degree (4)",'Mean Zone'!$C$2:$I$2,0))</f>
        <v>70242.904103554596</v>
      </c>
      <c r="D5" s="11">
        <f t="shared" ref="D5:D54" si="0">C5/$C$3</f>
        <v>1.0949751777557342</v>
      </c>
      <c r="E5" s="8">
        <f>INDEX('Payroll per Employee'!$C$3:$T$54,MATCH($B5,'Payroll per Employee'!$B$3:$B$54,0),MATCH($I$1,'Payroll per Employee'!$C$2:$T$2,0))</f>
        <v>72573.901886792446</v>
      </c>
      <c r="F5" s="11">
        <f t="shared" ref="F5:F54" si="1">$E$3*D5</f>
        <v>65672.3593984529</v>
      </c>
      <c r="G5" s="14">
        <f t="shared" ref="G5:G54" si="2">E5-F5</f>
        <v>6901.5424883395463</v>
      </c>
    </row>
    <row r="6" spans="1:9" x14ac:dyDescent="0.25">
      <c r="A6" s="5" t="s">
        <v>6</v>
      </c>
      <c r="B6" s="5" t="s">
        <v>7</v>
      </c>
      <c r="C6" s="8">
        <f>INDEX('Mean Zone'!$C$4:$I$55,MATCH($B6,'Mean Zone'!$B$4:$B$55,0),MATCH("Bachelor's Degree (4)",'Mean Zone'!$C$2:$I$2,0))</f>
        <v>62856.643550241402</v>
      </c>
      <c r="D6" s="11">
        <f t="shared" si="0"/>
        <v>0.97983512104066717</v>
      </c>
      <c r="E6" s="8">
        <f>INDEX('Payroll per Employee'!$C$3:$T$54,MATCH($B6,'Payroll per Employee'!$B$3:$B$54,0),MATCH($I$1,'Payroll per Employee'!$C$2:$T$2,0))</f>
        <v>53613.060562155893</v>
      </c>
      <c r="F6" s="11">
        <f t="shared" si="1"/>
        <v>58766.705882865215</v>
      </c>
      <c r="G6" s="14">
        <f t="shared" si="2"/>
        <v>-5153.6453207093218</v>
      </c>
    </row>
    <row r="7" spans="1:9" x14ac:dyDescent="0.25">
      <c r="A7" s="5" t="s">
        <v>8</v>
      </c>
      <c r="B7" s="5" t="s">
        <v>9</v>
      </c>
      <c r="C7" s="8">
        <f>INDEX('Mean Zone'!$C$4:$I$55,MATCH($B7,'Mean Zone'!$B$4:$B$55,0),MATCH("Bachelor's Degree (4)",'Mean Zone'!$C$2:$I$2,0))</f>
        <v>58173.853081583598</v>
      </c>
      <c r="D7" s="11">
        <f t="shared" si="0"/>
        <v>0.9068378640045367</v>
      </c>
      <c r="E7" s="8">
        <f>INDEX('Payroll per Employee'!$C$3:$T$54,MATCH($B7,'Payroll per Employee'!$B$3:$B$54,0),MATCH($I$1,'Payroll per Employee'!$C$2:$T$2,0))</f>
        <v>38558.466341463412</v>
      </c>
      <c r="F7" s="11">
        <f t="shared" si="1"/>
        <v>54388.613852501927</v>
      </c>
      <c r="G7" s="14">
        <f t="shared" si="2"/>
        <v>-15830.147511038514</v>
      </c>
    </row>
    <row r="8" spans="1:9" x14ac:dyDescent="0.25">
      <c r="A8" s="5" t="s">
        <v>10</v>
      </c>
      <c r="B8" s="5" t="s">
        <v>11</v>
      </c>
      <c r="C8" s="8">
        <f>INDEX('Mean Zone'!$C$4:$I$55,MATCH($B8,'Mean Zone'!$B$4:$B$55,0),MATCH("Bachelor's Degree (4)",'Mean Zone'!$C$2:$I$2,0))</f>
        <v>78113.635791720706</v>
      </c>
      <c r="D8" s="11">
        <f t="shared" si="0"/>
        <v>1.2176673690781776</v>
      </c>
      <c r="E8" s="8">
        <f>INDEX('Payroll per Employee'!$C$3:$T$54,MATCH($B8,'Payroll per Employee'!$B$3:$B$54,0),MATCH($I$1,'Payroll per Employee'!$C$2:$T$2,0))</f>
        <v>87870.061975736564</v>
      </c>
      <c r="F8" s="11">
        <f t="shared" si="1"/>
        <v>73030.960623026695</v>
      </c>
      <c r="G8" s="14">
        <f t="shared" si="2"/>
        <v>14839.101352709869</v>
      </c>
    </row>
    <row r="9" spans="1:9" x14ac:dyDescent="0.25">
      <c r="A9" s="5" t="s">
        <v>12</v>
      </c>
      <c r="B9" s="5" t="s">
        <v>13</v>
      </c>
      <c r="C9" s="8">
        <f>INDEX('Mean Zone'!$C$4:$I$55,MATCH($B9,'Mean Zone'!$B$4:$B$55,0),MATCH("Bachelor's Degree (4)",'Mean Zone'!$C$2:$I$2,0))</f>
        <v>69999.840711413897</v>
      </c>
      <c r="D9" s="11">
        <f t="shared" si="0"/>
        <v>1.0911862059811217</v>
      </c>
      <c r="E9" s="8">
        <f>INDEX('Payroll per Employee'!$C$3:$T$54,MATCH($B9,'Payroll per Employee'!$B$3:$B$54,0),MATCH($I$1,'Payroll per Employee'!$C$2:$T$2,0))</f>
        <v>62413.127024722933</v>
      </c>
      <c r="F9" s="11">
        <f t="shared" si="1"/>
        <v>65445.111583901569</v>
      </c>
      <c r="G9" s="14">
        <f t="shared" si="2"/>
        <v>-3031.9845591786361</v>
      </c>
    </row>
    <row r="10" spans="1:9" x14ac:dyDescent="0.25">
      <c r="A10" s="5" t="s">
        <v>14</v>
      </c>
      <c r="B10" s="5" t="s">
        <v>15</v>
      </c>
      <c r="C10" s="8">
        <f>INDEX('Mean Zone'!$C$4:$I$55,MATCH($B10,'Mean Zone'!$B$4:$B$55,0),MATCH("Bachelor's Degree (4)",'Mean Zone'!$C$2:$I$2,0))</f>
        <v>75990.326731272493</v>
      </c>
      <c r="D10" s="11">
        <f t="shared" si="0"/>
        <v>1.1845683572197401</v>
      </c>
      <c r="E10" s="8">
        <f>INDEX('Payroll per Employee'!$C$3:$T$54,MATCH($B10,'Payroll per Employee'!$B$3:$B$54,0),MATCH($I$1,'Payroll per Employee'!$C$2:$T$2,0))</f>
        <v>58825.149188761374</v>
      </c>
      <c r="F10" s="11">
        <f t="shared" si="1"/>
        <v>71045.810414456515</v>
      </c>
      <c r="G10" s="14">
        <f t="shared" si="2"/>
        <v>-12220.661225695141</v>
      </c>
    </row>
    <row r="11" spans="1:9" x14ac:dyDescent="0.25">
      <c r="A11" s="5" t="s">
        <v>16</v>
      </c>
      <c r="B11" s="5" t="s">
        <v>17</v>
      </c>
      <c r="C11" s="8">
        <f>INDEX('Mean Zone'!$C$4:$I$55,MATCH($B11,'Mean Zone'!$B$4:$B$55,0),MATCH("Bachelor's Degree (4)",'Mean Zone'!$C$2:$I$2,0))</f>
        <v>71559.517539457302</v>
      </c>
      <c r="D11" s="11">
        <f t="shared" si="0"/>
        <v>1.1154990875998916</v>
      </c>
      <c r="E11" s="8">
        <f>INDEX('Payroll per Employee'!$C$3:$T$54,MATCH($B11,'Payroll per Employee'!$B$3:$B$54,0),MATCH($I$1,'Payroll per Employee'!$C$2:$T$2,0))</f>
        <v>54964.436756756753</v>
      </c>
      <c r="F11" s="11">
        <f t="shared" si="1"/>
        <v>66903.303817037362</v>
      </c>
      <c r="G11" s="14">
        <f t="shared" si="2"/>
        <v>-11938.867060280609</v>
      </c>
    </row>
    <row r="12" spans="1:9" x14ac:dyDescent="0.25">
      <c r="A12" s="5" t="s">
        <v>18</v>
      </c>
      <c r="B12" s="5" t="s">
        <v>19</v>
      </c>
      <c r="C12" s="8">
        <f>INDEX('Mean Zone'!$C$4:$I$55,MATCH($B12,'Mean Zone'!$B$4:$B$55,0),MATCH("Bachelor's Degree (4)",'Mean Zone'!$C$2:$I$2,0))</f>
        <v>79582.026996587505</v>
      </c>
      <c r="D12" s="11">
        <f t="shared" si="0"/>
        <v>1.2405572529900619</v>
      </c>
      <c r="E12" s="8">
        <f>INDEX('Payroll per Employee'!$C$3:$T$54,MATCH($B12,'Payroll per Employee'!$B$3:$B$54,0),MATCH($I$1,'Payroll per Employee'!$C$2:$T$2,0))</f>
        <v>50529.348377997179</v>
      </c>
      <c r="F12" s="11">
        <f t="shared" si="1"/>
        <v>74403.806979170724</v>
      </c>
      <c r="G12" s="14">
        <f t="shared" si="2"/>
        <v>-23874.458601173545</v>
      </c>
    </row>
    <row r="13" spans="1:9" x14ac:dyDescent="0.25">
      <c r="A13" s="5" t="s">
        <v>20</v>
      </c>
      <c r="B13" s="5" t="s">
        <v>21</v>
      </c>
      <c r="C13" s="8">
        <f>INDEX('Mean Zone'!$C$4:$I$55,MATCH($B13,'Mean Zone'!$B$4:$B$55,0),MATCH("Bachelor's Degree (4)",'Mean Zone'!$C$2:$I$2,0))</f>
        <v>64096.649507062699</v>
      </c>
      <c r="D13" s="11">
        <f t="shared" si="0"/>
        <v>0.99916484210383516</v>
      </c>
      <c r="E13" s="8">
        <f>INDEX('Payroll per Employee'!$C$3:$T$54,MATCH($B13,'Payroll per Employee'!$B$3:$B$54,0),MATCH($I$1,'Payroll per Employee'!$C$2:$T$2,0))</f>
        <v>48029.739502055883</v>
      </c>
      <c r="F13" s="11">
        <f t="shared" si="1"/>
        <v>59926.027495373404</v>
      </c>
      <c r="G13" s="14">
        <f t="shared" si="2"/>
        <v>-11896.287993317521</v>
      </c>
    </row>
    <row r="14" spans="1:9" x14ac:dyDescent="0.25">
      <c r="A14" s="5" t="s">
        <v>22</v>
      </c>
      <c r="B14" s="5" t="s">
        <v>23</v>
      </c>
      <c r="C14" s="8">
        <f>INDEX('Mean Zone'!$C$4:$I$55,MATCH($B14,'Mean Zone'!$B$4:$B$55,0),MATCH("Bachelor's Degree (4)",'Mean Zone'!$C$2:$I$2,0))</f>
        <v>66874.352947758904</v>
      </c>
      <c r="D14" s="11">
        <f t="shared" si="0"/>
        <v>1.0424648217607857</v>
      </c>
      <c r="E14" s="8">
        <f>INDEX('Payroll per Employee'!$C$3:$T$54,MATCH($B14,'Payroll per Employee'!$B$3:$B$54,0),MATCH($I$1,'Payroll per Employee'!$C$2:$T$2,0))</f>
        <v>48135.741196927978</v>
      </c>
      <c r="F14" s="11">
        <f t="shared" si="1"/>
        <v>62522.992142375937</v>
      </c>
      <c r="G14" s="14">
        <f t="shared" si="2"/>
        <v>-14387.250945447959</v>
      </c>
    </row>
    <row r="15" spans="1:9" x14ac:dyDescent="0.25">
      <c r="A15" s="5" t="s">
        <v>24</v>
      </c>
      <c r="B15" s="5" t="s">
        <v>25</v>
      </c>
      <c r="C15" s="8">
        <f>INDEX('Mean Zone'!$C$4:$I$55,MATCH($B15,'Mean Zone'!$B$4:$B$55,0),MATCH("Bachelor's Degree (4)",'Mean Zone'!$C$2:$I$2,0))</f>
        <v>61463.286316465899</v>
      </c>
      <c r="D15" s="11">
        <f t="shared" si="0"/>
        <v>0.95811489742233069</v>
      </c>
      <c r="E15" s="8">
        <f>INDEX('Payroll per Employee'!$C$3:$T$54,MATCH($B15,'Payroll per Employee'!$B$3:$B$54,0),MATCH($I$1,'Payroll per Employee'!$C$2:$T$2,0))</f>
        <v>53899.360845163421</v>
      </c>
      <c r="F15" s="11">
        <f t="shared" si="1"/>
        <v>57464.01120936426</v>
      </c>
      <c r="G15" s="14">
        <f t="shared" si="2"/>
        <v>-3564.6503642008392</v>
      </c>
    </row>
    <row r="16" spans="1:9" x14ac:dyDescent="0.25">
      <c r="A16" s="5" t="s">
        <v>26</v>
      </c>
      <c r="B16" s="5" t="s">
        <v>27</v>
      </c>
      <c r="C16" s="8">
        <f>INDEX('Mean Zone'!$C$4:$I$55,MATCH($B16,'Mean Zone'!$B$4:$B$55,0),MATCH("Bachelor's Degree (4)",'Mean Zone'!$C$2:$I$2,0))</f>
        <v>57854.6714439641</v>
      </c>
      <c r="D16" s="11">
        <f t="shared" si="0"/>
        <v>0.90186232982284154</v>
      </c>
      <c r="E16" s="8">
        <f>INDEX('Payroll per Employee'!$C$3:$T$54,MATCH($B16,'Payroll per Employee'!$B$3:$B$54,0),MATCH($I$1,'Payroll per Employee'!$C$2:$T$2,0))</f>
        <v>56318.446776611694</v>
      </c>
      <c r="F16" s="11">
        <f t="shared" si="1"/>
        <v>54090.200632168213</v>
      </c>
      <c r="G16" s="14">
        <f t="shared" si="2"/>
        <v>2228.2461444434812</v>
      </c>
    </row>
    <row r="17" spans="1:7" x14ac:dyDescent="0.25">
      <c r="A17" s="5" t="s">
        <v>28</v>
      </c>
      <c r="B17" s="5" t="s">
        <v>29</v>
      </c>
      <c r="C17" s="8">
        <f>INDEX('Mean Zone'!$C$4:$I$55,MATCH($B17,'Mean Zone'!$B$4:$B$55,0),MATCH("Bachelor's Degree (4)",'Mean Zone'!$C$2:$I$2,0))</f>
        <v>69075.883064698704</v>
      </c>
      <c r="D17" s="11">
        <f t="shared" si="0"/>
        <v>1.0767831755061965</v>
      </c>
      <c r="E17" s="8">
        <f>INDEX('Payroll per Employee'!$C$3:$T$54,MATCH($B17,'Payroll per Employee'!$B$3:$B$54,0),MATCH($I$1,'Payroll per Employee'!$C$2:$T$2,0))</f>
        <v>62895.185039370081</v>
      </c>
      <c r="F17" s="11">
        <f t="shared" si="1"/>
        <v>64581.273742650374</v>
      </c>
      <c r="G17" s="14">
        <f t="shared" si="2"/>
        <v>-1686.088703280293</v>
      </c>
    </row>
    <row r="18" spans="1:7" x14ac:dyDescent="0.25">
      <c r="A18" s="5" t="s">
        <v>30</v>
      </c>
      <c r="B18" s="5" t="s">
        <v>31</v>
      </c>
      <c r="C18" s="8">
        <f>INDEX('Mean Zone'!$C$4:$I$55,MATCH($B18,'Mean Zone'!$B$4:$B$55,0),MATCH("Bachelor's Degree (4)",'Mean Zone'!$C$2:$I$2,0))</f>
        <v>61065.027356064398</v>
      </c>
      <c r="D18" s="11">
        <f t="shared" si="0"/>
        <v>0.95190667352379199</v>
      </c>
      <c r="E18" s="8">
        <f>INDEX('Payroll per Employee'!$C$3:$T$54,MATCH($B18,'Payroll per Employee'!$B$3:$B$54,0),MATCH($I$1,'Payroll per Employee'!$C$2:$T$2,0))</f>
        <v>46163.136077222145</v>
      </c>
      <c r="F18" s="11">
        <f t="shared" si="1"/>
        <v>57091.666046319981</v>
      </c>
      <c r="G18" s="14">
        <f t="shared" si="2"/>
        <v>-10928.529969097835</v>
      </c>
    </row>
    <row r="19" spans="1:7" x14ac:dyDescent="0.25">
      <c r="A19" s="5" t="s">
        <v>32</v>
      </c>
      <c r="B19" s="5" t="s">
        <v>33</v>
      </c>
      <c r="C19" s="8">
        <f>INDEX('Mean Zone'!$C$4:$I$55,MATCH($B19,'Mean Zone'!$B$4:$B$55,0),MATCH("Bachelor's Degree (4)",'Mean Zone'!$C$2:$I$2,0))</f>
        <v>59107.944780441503</v>
      </c>
      <c r="D19" s="11">
        <f t="shared" si="0"/>
        <v>0.92139886823763661</v>
      </c>
      <c r="E19" s="8">
        <f>INDEX('Payroll per Employee'!$C$3:$T$54,MATCH($B19,'Payroll per Employee'!$B$3:$B$54,0),MATCH($I$1,'Payroll per Employee'!$C$2:$T$2,0))</f>
        <v>63042.493285293152</v>
      </c>
      <c r="F19" s="11">
        <f t="shared" si="1"/>
        <v>55261.926346359985</v>
      </c>
      <c r="G19" s="14">
        <f t="shared" si="2"/>
        <v>7780.566938933167</v>
      </c>
    </row>
    <row r="20" spans="1:7" x14ac:dyDescent="0.25">
      <c r="A20" s="5" t="s">
        <v>34</v>
      </c>
      <c r="B20" s="5" t="s">
        <v>35</v>
      </c>
      <c r="C20" s="8">
        <f>INDEX('Mean Zone'!$C$4:$I$55,MATCH($B20,'Mean Zone'!$B$4:$B$55,0),MATCH("Bachelor's Degree (4)",'Mean Zone'!$C$2:$I$2,0))</f>
        <v>63455.5447272452</v>
      </c>
      <c r="D20" s="11">
        <f t="shared" si="0"/>
        <v>0.98917103804348749</v>
      </c>
      <c r="E20" s="8">
        <f>INDEX('Payroll per Employee'!$C$3:$T$54,MATCH($B20,'Payroll per Employee'!$B$3:$B$54,0),MATCH($I$1,'Payroll per Employee'!$C$2:$T$2,0))</f>
        <v>50133.049986342528</v>
      </c>
      <c r="F20" s="11">
        <f t="shared" si="1"/>
        <v>59326.637933544196</v>
      </c>
      <c r="G20" s="14">
        <f t="shared" si="2"/>
        <v>-9193.5879472016677</v>
      </c>
    </row>
    <row r="21" spans="1:7" x14ac:dyDescent="0.25">
      <c r="A21" s="5" t="s">
        <v>36</v>
      </c>
      <c r="B21" s="5" t="s">
        <v>37</v>
      </c>
      <c r="C21" s="8">
        <f>INDEX('Mean Zone'!$C$4:$I$55,MATCH($B21,'Mean Zone'!$B$4:$B$55,0),MATCH("Bachelor's Degree (4)",'Mean Zone'!$C$2:$I$2,0))</f>
        <v>58554.075443045302</v>
      </c>
      <c r="D21" s="11">
        <f t="shared" si="0"/>
        <v>0.91276492600662107</v>
      </c>
      <c r="E21" s="8">
        <f>INDEX('Payroll per Employee'!$C$3:$T$54,MATCH($B21,'Payroll per Employee'!$B$3:$B$54,0),MATCH($I$1,'Payroll per Employee'!$C$2:$T$2,0))</f>
        <v>39830.762626985263</v>
      </c>
      <c r="F21" s="11">
        <f t="shared" si="1"/>
        <v>54744.096016742034</v>
      </c>
      <c r="G21" s="14">
        <f t="shared" si="2"/>
        <v>-14913.333389756772</v>
      </c>
    </row>
    <row r="22" spans="1:7" x14ac:dyDescent="0.25">
      <c r="A22" s="5" t="s">
        <v>38</v>
      </c>
      <c r="B22" s="5" t="s">
        <v>39</v>
      </c>
      <c r="C22" s="8">
        <f>INDEX('Mean Zone'!$C$4:$I$55,MATCH($B22,'Mean Zone'!$B$4:$B$55,0),MATCH("Bachelor's Degree (4)",'Mean Zone'!$C$2:$I$2,0))</f>
        <v>59232.198762659202</v>
      </c>
      <c r="D22" s="11">
        <f t="shared" si="0"/>
        <v>0.92333579023711865</v>
      </c>
      <c r="E22" s="8">
        <f>INDEX('Payroll per Employee'!$C$3:$T$54,MATCH($B22,'Payroll per Employee'!$B$3:$B$54,0),MATCH($I$1,'Payroll per Employee'!$C$2:$T$2,0))</f>
        <v>42501.714211007973</v>
      </c>
      <c r="F22" s="11">
        <f t="shared" si="1"/>
        <v>55378.095406865512</v>
      </c>
      <c r="G22" s="14">
        <f t="shared" si="2"/>
        <v>-12876.381195857539</v>
      </c>
    </row>
    <row r="23" spans="1:7" x14ac:dyDescent="0.25">
      <c r="A23" s="5" t="s">
        <v>40</v>
      </c>
      <c r="B23" s="5" t="s">
        <v>41</v>
      </c>
      <c r="C23" s="8">
        <f>INDEX('Mean Zone'!$C$4:$I$55,MATCH($B23,'Mean Zone'!$B$4:$B$55,0),MATCH("Bachelor's Degree (4)",'Mean Zone'!$C$2:$I$2,0))</f>
        <v>58610.585233343903</v>
      </c>
      <c r="D23" s="11">
        <f t="shared" si="0"/>
        <v>0.91364582377795933</v>
      </c>
      <c r="E23" s="8">
        <f>INDEX('Payroll per Employee'!$C$3:$T$54,MATCH($B23,'Payroll per Employee'!$B$3:$B$54,0),MATCH($I$1,'Payroll per Employee'!$C$2:$T$2,0))</f>
        <v>61663.137697516933</v>
      </c>
      <c r="F23" s="11">
        <f t="shared" si="1"/>
        <v>54796.928844561189</v>
      </c>
      <c r="G23" s="14">
        <f t="shared" si="2"/>
        <v>6866.2088529557441</v>
      </c>
    </row>
    <row r="24" spans="1:7" x14ac:dyDescent="0.25">
      <c r="A24" s="5" t="s">
        <v>42</v>
      </c>
      <c r="B24" s="5" t="s">
        <v>43</v>
      </c>
      <c r="C24" s="8">
        <f>INDEX('Mean Zone'!$C$4:$I$55,MATCH($B24,'Mean Zone'!$B$4:$B$55,0),MATCH("Bachelor's Degree (4)",'Mean Zone'!$C$2:$I$2,0))</f>
        <v>75110.942911732898</v>
      </c>
      <c r="D24" s="11">
        <f t="shared" si="0"/>
        <v>1.1708601618311163</v>
      </c>
      <c r="E24" s="8">
        <f>INDEX('Payroll per Employee'!$C$3:$T$54,MATCH($B24,'Payroll per Employee'!$B$3:$B$54,0),MATCH($I$1,'Payroll per Employee'!$C$2:$T$2,0))</f>
        <v>61636.818138875766</v>
      </c>
      <c r="F24" s="11">
        <f t="shared" si="1"/>
        <v>70223.646083653075</v>
      </c>
      <c r="G24" s="14">
        <f t="shared" si="2"/>
        <v>-8586.8279447773093</v>
      </c>
    </row>
    <row r="25" spans="1:7" x14ac:dyDescent="0.25">
      <c r="A25" s="5" t="s">
        <v>44</v>
      </c>
      <c r="B25" s="5" t="s">
        <v>45</v>
      </c>
      <c r="C25" s="8">
        <f>INDEX('Mean Zone'!$C$4:$I$55,MATCH($B25,'Mean Zone'!$B$4:$B$55,0),MATCH("Bachelor's Degree (4)",'Mean Zone'!$C$2:$I$2,0))</f>
        <v>77379.723190793899</v>
      </c>
      <c r="D25" s="11">
        <f t="shared" si="0"/>
        <v>1.2062268386657065</v>
      </c>
      <c r="E25" s="8">
        <f>INDEX('Payroll per Employee'!$C$3:$T$54,MATCH($B25,'Payroll per Employee'!$B$3:$B$54,0),MATCH($I$1,'Payroll per Employee'!$C$2:$T$2,0))</f>
        <v>65762.75336617406</v>
      </c>
      <c r="F25" s="11">
        <f t="shared" si="1"/>
        <v>72344.802032202133</v>
      </c>
      <c r="G25" s="14">
        <f t="shared" si="2"/>
        <v>-6582.0486660280731</v>
      </c>
    </row>
    <row r="26" spans="1:7" x14ac:dyDescent="0.25">
      <c r="A26" s="5" t="s">
        <v>46</v>
      </c>
      <c r="B26" s="5" t="s">
        <v>47</v>
      </c>
      <c r="C26" s="8">
        <f>INDEX('Mean Zone'!$C$4:$I$55,MATCH($B26,'Mean Zone'!$B$4:$B$55,0),MATCH("Bachelor's Degree (4)",'Mean Zone'!$C$2:$I$2,0))</f>
        <v>64605.198222724001</v>
      </c>
      <c r="D26" s="11">
        <f t="shared" si="0"/>
        <v>1.00709230790889</v>
      </c>
      <c r="E26" s="8">
        <f>INDEX('Payroll per Employee'!$C$3:$T$54,MATCH($B26,'Payroll per Employee'!$B$3:$B$54,0),MATCH($I$1,'Payroll per Employee'!$C$2:$T$2,0))</f>
        <v>55409.653812699333</v>
      </c>
      <c r="F26" s="11">
        <f t="shared" si="1"/>
        <v>60401.486112193888</v>
      </c>
      <c r="G26" s="14">
        <f t="shared" si="2"/>
        <v>-4991.8322994945556</v>
      </c>
    </row>
    <row r="27" spans="1:7" x14ac:dyDescent="0.25">
      <c r="A27" s="5" t="s">
        <v>48</v>
      </c>
      <c r="B27" s="5" t="s">
        <v>49</v>
      </c>
      <c r="C27" s="8">
        <f>INDEX('Mean Zone'!$C$4:$I$55,MATCH($B27,'Mean Zone'!$B$4:$B$55,0),MATCH("Bachelor's Degree (4)",'Mean Zone'!$C$2:$I$2,0))</f>
        <v>68181.862039530402</v>
      </c>
      <c r="D27" s="11">
        <f t="shared" si="0"/>
        <v>1.0628468093572707</v>
      </c>
      <c r="E27" s="8">
        <f>INDEX('Payroll per Employee'!$C$3:$T$54,MATCH($B27,'Payroll per Employee'!$B$3:$B$54,0),MATCH($I$1,'Payroll per Employee'!$C$2:$T$2,0))</f>
        <v>65430.518842530284</v>
      </c>
      <c r="F27" s="11">
        <f t="shared" si="1"/>
        <v>63745.424615625816</v>
      </c>
      <c r="G27" s="14">
        <f t="shared" si="2"/>
        <v>1685.0942269044681</v>
      </c>
    </row>
    <row r="28" spans="1:7" x14ac:dyDescent="0.25">
      <c r="A28" s="5" t="s">
        <v>50</v>
      </c>
      <c r="B28" s="5" t="s">
        <v>51</v>
      </c>
      <c r="C28" s="8">
        <f>INDEX('Mean Zone'!$C$4:$I$55,MATCH($B28,'Mean Zone'!$B$4:$B$55,0),MATCH("Bachelor's Degree (4)",'Mean Zone'!$C$2:$I$2,0))</f>
        <v>55264.836411303302</v>
      </c>
      <c r="D28" s="11">
        <f t="shared" si="0"/>
        <v>0.86149091990697102</v>
      </c>
      <c r="E28" s="8">
        <f>INDEX('Payroll per Employee'!$C$3:$T$54,MATCH($B28,'Payroll per Employee'!$B$3:$B$54,0),MATCH($I$1,'Payroll per Employee'!$C$2:$T$2,0))</f>
        <v>43833.825255972697</v>
      </c>
      <c r="F28" s="11">
        <f t="shared" si="1"/>
        <v>51668.880226666966</v>
      </c>
      <c r="G28" s="14">
        <f t="shared" si="2"/>
        <v>-7835.0549706942693</v>
      </c>
    </row>
    <row r="29" spans="1:7" x14ac:dyDescent="0.25">
      <c r="A29" s="5" t="s">
        <v>52</v>
      </c>
      <c r="B29" s="5" t="s">
        <v>53</v>
      </c>
      <c r="C29" s="8">
        <f>INDEX('Mean Zone'!$C$4:$I$55,MATCH($B29,'Mean Zone'!$B$4:$B$55,0),MATCH("Bachelor's Degree (4)",'Mean Zone'!$C$2:$I$2,0))</f>
        <v>61924.944877608301</v>
      </c>
      <c r="D29" s="11">
        <f t="shared" si="0"/>
        <v>0.96531142028112549</v>
      </c>
      <c r="E29" s="8">
        <f>INDEX('Payroll per Employee'!$C$3:$T$54,MATCH($B29,'Payroll per Employee'!$B$3:$B$54,0),MATCH($I$1,'Payroll per Employee'!$C$2:$T$2,0))</f>
        <v>42719.019905899382</v>
      </c>
      <c r="F29" s="11">
        <f t="shared" si="1"/>
        <v>57895.630706502656</v>
      </c>
      <c r="G29" s="14">
        <f t="shared" si="2"/>
        <v>-15176.610800603274</v>
      </c>
    </row>
    <row r="30" spans="1:7" x14ac:dyDescent="0.25">
      <c r="A30" s="5" t="s">
        <v>54</v>
      </c>
      <c r="B30" s="5" t="s">
        <v>55</v>
      </c>
      <c r="C30" s="8">
        <f>INDEX('Mean Zone'!$C$4:$I$55,MATCH($B30,'Mean Zone'!$B$4:$B$55,0),MATCH("Bachelor's Degree (4)",'Mean Zone'!$C$2:$I$2,0))</f>
        <v>55934.372565026599</v>
      </c>
      <c r="D30" s="11">
        <f t="shared" si="0"/>
        <v>0.87192792387617279</v>
      </c>
      <c r="E30" s="8">
        <f>INDEX('Payroll per Employee'!$C$3:$T$54,MATCH($B30,'Payroll per Employee'!$B$3:$B$54,0),MATCH($I$1,'Payroll per Employee'!$C$2:$T$2,0))</f>
        <v>47865.21016738996</v>
      </c>
      <c r="F30" s="11">
        <f t="shared" si="1"/>
        <v>52294.851198094228</v>
      </c>
      <c r="G30" s="14">
        <f t="shared" si="2"/>
        <v>-4429.6410307042679</v>
      </c>
    </row>
    <row r="31" spans="1:7" x14ac:dyDescent="0.25">
      <c r="A31" s="5" t="s">
        <v>56</v>
      </c>
      <c r="B31" s="5" t="s">
        <v>57</v>
      </c>
      <c r="C31" s="8">
        <f>INDEX('Mean Zone'!$C$4:$I$55,MATCH($B31,'Mean Zone'!$B$4:$B$55,0),MATCH("Bachelor's Degree (4)",'Mean Zone'!$C$2:$I$2,0))</f>
        <v>61533.478282762</v>
      </c>
      <c r="D31" s="11">
        <f t="shared" si="0"/>
        <v>0.95920907856066728</v>
      </c>
      <c r="E31" s="8">
        <f>INDEX('Payroll per Employee'!$C$3:$T$54,MATCH($B31,'Payroll per Employee'!$B$3:$B$54,0),MATCH($I$1,'Payroll per Employee'!$C$2:$T$2,0))</f>
        <v>52223.647936350077</v>
      </c>
      <c r="F31" s="11">
        <f t="shared" si="1"/>
        <v>57529.635945361588</v>
      </c>
      <c r="G31" s="14">
        <f t="shared" si="2"/>
        <v>-5305.9880090115112</v>
      </c>
    </row>
    <row r="32" spans="1:7" x14ac:dyDescent="0.25">
      <c r="A32" s="5" t="s">
        <v>58</v>
      </c>
      <c r="B32" s="5" t="s">
        <v>59</v>
      </c>
      <c r="C32" s="8">
        <f>INDEX('Mean Zone'!$C$4:$I$55,MATCH($B32,'Mean Zone'!$B$4:$B$55,0),MATCH("Bachelor's Degree (4)",'Mean Zone'!$C$2:$I$2,0))</f>
        <v>64080.105492766197</v>
      </c>
      <c r="D32" s="11">
        <f t="shared" si="0"/>
        <v>0.99890694722852647</v>
      </c>
      <c r="E32" s="8">
        <f>INDEX('Payroll per Employee'!$C$3:$T$54,MATCH($B32,'Payroll per Employee'!$B$3:$B$54,0),MATCH($I$1,'Payroll per Employee'!$C$2:$T$2,0))</f>
        <v>73333.959523149431</v>
      </c>
      <c r="F32" s="11">
        <f t="shared" si="1"/>
        <v>59910.559962152234</v>
      </c>
      <c r="G32" s="14">
        <f t="shared" si="2"/>
        <v>13423.399560997197</v>
      </c>
    </row>
    <row r="33" spans="1:7" x14ac:dyDescent="0.25">
      <c r="A33" s="5" t="s">
        <v>60</v>
      </c>
      <c r="B33" s="5" t="s">
        <v>61</v>
      </c>
      <c r="C33" s="8">
        <f>INDEX('Mean Zone'!$C$4:$I$55,MATCH($B33,'Mean Zone'!$B$4:$B$55,0),MATCH("Bachelor's Degree (4)",'Mean Zone'!$C$2:$I$2,0))</f>
        <v>67858.954987753401</v>
      </c>
      <c r="D33" s="11">
        <f t="shared" si="0"/>
        <v>1.0578132018928519</v>
      </c>
      <c r="E33" s="8">
        <f>INDEX('Payroll per Employee'!$C$3:$T$54,MATCH($B33,'Payroll per Employee'!$B$3:$B$54,0),MATCH($I$1,'Payroll per Employee'!$C$2:$T$2,0))</f>
        <v>51101.334462320068</v>
      </c>
      <c r="F33" s="11">
        <f t="shared" si="1"/>
        <v>63443.528385291553</v>
      </c>
      <c r="G33" s="14">
        <f t="shared" si="2"/>
        <v>-12342.193922971484</v>
      </c>
    </row>
    <row r="34" spans="1:7" x14ac:dyDescent="0.25">
      <c r="A34" s="5" t="s">
        <v>62</v>
      </c>
      <c r="B34" s="5" t="s">
        <v>63</v>
      </c>
      <c r="C34" s="8">
        <f>INDEX('Mean Zone'!$C$4:$I$55,MATCH($B34,'Mean Zone'!$B$4:$B$55,0),MATCH("Bachelor's Degree (4)",'Mean Zone'!$C$2:$I$2,0))</f>
        <v>78005.843384694905</v>
      </c>
      <c r="D34" s="11">
        <f t="shared" si="0"/>
        <v>1.2159870568594546</v>
      </c>
      <c r="E34" s="8">
        <f>INDEX('Payroll per Employee'!$C$3:$T$54,MATCH($B34,'Payroll per Employee'!$B$3:$B$54,0),MATCH($I$1,'Payroll per Employee'!$C$2:$T$2,0))</f>
        <v>71785.189786199204</v>
      </c>
      <c r="F34" s="11">
        <f t="shared" si="1"/>
        <v>72930.182020761233</v>
      </c>
      <c r="G34" s="14">
        <f t="shared" si="2"/>
        <v>-1144.9922345620289</v>
      </c>
    </row>
    <row r="35" spans="1:7" x14ac:dyDescent="0.25">
      <c r="A35" s="5" t="s">
        <v>64</v>
      </c>
      <c r="B35" s="5" t="s">
        <v>65</v>
      </c>
      <c r="C35" s="8">
        <f>INDEX('Mean Zone'!$C$4:$I$55,MATCH($B35,'Mean Zone'!$B$4:$B$55,0),MATCH("Bachelor's Degree (4)",'Mean Zone'!$C$2:$I$2,0))</f>
        <v>61914.808446768999</v>
      </c>
      <c r="D35" s="11">
        <f t="shared" si="0"/>
        <v>0.96515340944285333</v>
      </c>
      <c r="E35" s="8">
        <f>INDEX('Payroll per Employee'!$C$3:$T$54,MATCH($B35,'Payroll per Employee'!$B$3:$B$54,0),MATCH($I$1,'Payroll per Employee'!$C$2:$T$2,0))</f>
        <v>50818.561182589656</v>
      </c>
      <c r="F35" s="11">
        <f t="shared" si="1"/>
        <v>57886.153829975527</v>
      </c>
      <c r="G35" s="14">
        <f t="shared" si="2"/>
        <v>-7067.5926473858708</v>
      </c>
    </row>
    <row r="36" spans="1:7" x14ac:dyDescent="0.25">
      <c r="A36" s="5" t="s">
        <v>66</v>
      </c>
      <c r="B36" s="5" t="s">
        <v>67</v>
      </c>
      <c r="C36" s="8">
        <f>INDEX('Mean Zone'!$C$4:$I$55,MATCH($B36,'Mean Zone'!$B$4:$B$55,0),MATCH("Bachelor's Degree (4)",'Mean Zone'!$C$2:$I$2,0))</f>
        <v>81155.859583681595</v>
      </c>
      <c r="D36" s="11">
        <f t="shared" si="0"/>
        <v>1.2650908003825578</v>
      </c>
      <c r="E36" s="8">
        <f>INDEX('Payroll per Employee'!$C$3:$T$54,MATCH($B36,'Payroll per Employee'!$B$3:$B$54,0),MATCH($I$1,'Payroll per Employee'!$C$2:$T$2,0))</f>
        <v>76450.271235428241</v>
      </c>
      <c r="F36" s="11">
        <f t="shared" si="1"/>
        <v>75875.233888574498</v>
      </c>
      <c r="G36" s="14">
        <f t="shared" si="2"/>
        <v>575.03734685374366</v>
      </c>
    </row>
    <row r="37" spans="1:7" x14ac:dyDescent="0.25">
      <c r="A37" s="5" t="s">
        <v>68</v>
      </c>
      <c r="B37" s="5" t="s">
        <v>69</v>
      </c>
      <c r="C37" s="8">
        <f>INDEX('Mean Zone'!$C$4:$I$55,MATCH($B37,'Mean Zone'!$B$4:$B$55,0),MATCH("Bachelor's Degree (4)",'Mean Zone'!$C$2:$I$2,0))</f>
        <v>65179.065790362503</v>
      </c>
      <c r="D37" s="11">
        <f t="shared" si="0"/>
        <v>1.0160379907490651</v>
      </c>
      <c r="E37" s="8">
        <f>INDEX('Payroll per Employee'!$C$3:$T$54,MATCH($B37,'Payroll per Employee'!$B$3:$B$54,0),MATCH($I$1,'Payroll per Employee'!$C$2:$T$2,0))</f>
        <v>57135.944510503366</v>
      </c>
      <c r="F37" s="11">
        <f t="shared" si="1"/>
        <v>60938.013433067645</v>
      </c>
      <c r="G37" s="14">
        <f t="shared" si="2"/>
        <v>-3802.0689225642782</v>
      </c>
    </row>
    <row r="38" spans="1:7" x14ac:dyDescent="0.25">
      <c r="A38" s="5" t="s">
        <v>70</v>
      </c>
      <c r="B38" s="5" t="s">
        <v>71</v>
      </c>
      <c r="C38" s="8">
        <f>INDEX('Mean Zone'!$C$4:$I$55,MATCH($B38,'Mean Zone'!$B$4:$B$55,0),MATCH("Bachelor's Degree (4)",'Mean Zone'!$C$2:$I$2,0))</f>
        <v>56229.674471166698</v>
      </c>
      <c r="D38" s="11">
        <f t="shared" si="0"/>
        <v>0.87653121101661713</v>
      </c>
      <c r="E38" s="8">
        <f>INDEX('Payroll per Employee'!$C$3:$T$54,MATCH($B38,'Payroll per Employee'!$B$3:$B$54,0),MATCH($I$1,'Payroll per Employee'!$C$2:$T$2,0))</f>
        <v>55760.806565064478</v>
      </c>
      <c r="F38" s="11">
        <f t="shared" si="1"/>
        <v>52570.938486320389</v>
      </c>
      <c r="G38" s="14">
        <f t="shared" si="2"/>
        <v>3189.8680787440899</v>
      </c>
    </row>
    <row r="39" spans="1:7" x14ac:dyDescent="0.25">
      <c r="A39" s="5" t="s">
        <v>72</v>
      </c>
      <c r="B39" s="5" t="s">
        <v>73</v>
      </c>
      <c r="C39" s="8">
        <f>INDEX('Mean Zone'!$C$4:$I$55,MATCH($B39,'Mean Zone'!$B$4:$B$55,0),MATCH("Bachelor's Degree (4)",'Mean Zone'!$C$2:$I$2,0))</f>
        <v>64460.946468083697</v>
      </c>
      <c r="D39" s="11">
        <f t="shared" si="0"/>
        <v>1.0048436524369297</v>
      </c>
      <c r="E39" s="8">
        <f>INDEX('Payroll per Employee'!$C$3:$T$54,MATCH($B39,'Payroll per Employee'!$B$3:$B$54,0),MATCH($I$1,'Payroll per Employee'!$C$2:$T$2,0))</f>
        <v>49530.100259933162</v>
      </c>
      <c r="F39" s="11">
        <f t="shared" si="1"/>
        <v>60266.620488462999</v>
      </c>
      <c r="G39" s="14">
        <f t="shared" si="2"/>
        <v>-10736.520228529836</v>
      </c>
    </row>
    <row r="40" spans="1:7" x14ac:dyDescent="0.25">
      <c r="A40" s="5" t="s">
        <v>74</v>
      </c>
      <c r="B40" s="5" t="s">
        <v>75</v>
      </c>
      <c r="C40" s="8">
        <f>INDEX('Mean Zone'!$C$4:$I$55,MATCH($B40,'Mean Zone'!$B$4:$B$55,0),MATCH("Bachelor's Degree (4)",'Mean Zone'!$C$2:$I$2,0))</f>
        <v>56945.135069318501</v>
      </c>
      <c r="D40" s="11">
        <f t="shared" si="0"/>
        <v>0.88768410404740017</v>
      </c>
      <c r="E40" s="8">
        <f>INDEX('Payroll per Employee'!$C$3:$T$54,MATCH($B40,'Payroll per Employee'!$B$3:$B$54,0),MATCH($I$1,'Payroll per Employee'!$C$2:$T$2,0))</f>
        <v>47034.426976744187</v>
      </c>
      <c r="F40" s="11">
        <f t="shared" si="1"/>
        <v>53239.845703880601</v>
      </c>
      <c r="G40" s="14">
        <f t="shared" si="2"/>
        <v>-6205.4187271364135</v>
      </c>
    </row>
    <row r="41" spans="1:7" x14ac:dyDescent="0.25">
      <c r="A41" s="5" t="s">
        <v>76</v>
      </c>
      <c r="B41" s="5" t="s">
        <v>77</v>
      </c>
      <c r="C41" s="8">
        <f>INDEX('Mean Zone'!$C$4:$I$55,MATCH($B41,'Mean Zone'!$B$4:$B$55,0),MATCH("Bachelor's Degree (4)",'Mean Zone'!$C$2:$I$2,0))</f>
        <v>65717.523561465001</v>
      </c>
      <c r="D41" s="11">
        <f t="shared" si="0"/>
        <v>1.024431691168366</v>
      </c>
      <c r="E41" s="8">
        <f>INDEX('Payroll per Employee'!$C$3:$T$54,MATCH($B41,'Payroll per Employee'!$B$3:$B$54,0),MATCH($I$1,'Payroll per Employee'!$C$2:$T$2,0))</f>
        <v>58287</v>
      </c>
      <c r="F41" s="11">
        <f t="shared" si="1"/>
        <v>61441.434991672366</v>
      </c>
      <c r="G41" s="14">
        <f t="shared" si="2"/>
        <v>-3154.4349916723659</v>
      </c>
    </row>
    <row r="42" spans="1:7" x14ac:dyDescent="0.25">
      <c r="A42" s="5" t="s">
        <v>78</v>
      </c>
      <c r="B42" s="5" t="s">
        <v>79</v>
      </c>
      <c r="C42" s="8">
        <f>INDEX('Mean Zone'!$C$4:$I$55,MATCH($B42,'Mean Zone'!$B$4:$B$55,0),MATCH("Bachelor's Degree (4)",'Mean Zone'!$C$2:$I$2,0))</f>
        <v>69524.911961256294</v>
      </c>
      <c r="D42" s="11">
        <f t="shared" si="0"/>
        <v>1.0837828219772587</v>
      </c>
      <c r="E42" s="8">
        <f>INDEX('Payroll per Employee'!$C$3:$T$54,MATCH($B42,'Payroll per Employee'!$B$3:$B$54,0),MATCH($I$1,'Payroll per Employee'!$C$2:$T$2,0))</f>
        <v>50662.873952454247</v>
      </c>
      <c r="F42" s="11">
        <f t="shared" si="1"/>
        <v>65001.085358519034</v>
      </c>
      <c r="G42" s="14">
        <f t="shared" si="2"/>
        <v>-14338.211406064787</v>
      </c>
    </row>
    <row r="43" spans="1:7" x14ac:dyDescent="0.25">
      <c r="A43" s="5" t="s">
        <v>80</v>
      </c>
      <c r="B43" s="5" t="s">
        <v>81</v>
      </c>
      <c r="C43" s="8">
        <f>INDEX('Mean Zone'!$C$4:$I$55,MATCH($B43,'Mean Zone'!$B$4:$B$55,0),MATCH("Bachelor's Degree (4)",'Mean Zone'!$C$2:$I$2,0))</f>
        <v>73633.513986408696</v>
      </c>
      <c r="D43" s="11">
        <f t="shared" si="0"/>
        <v>1.1478293942286921</v>
      </c>
      <c r="E43" s="8">
        <f>INDEX('Payroll per Employee'!$C$3:$T$54,MATCH($B43,'Payroll per Employee'!$B$3:$B$54,0),MATCH($I$1,'Payroll per Employee'!$C$2:$T$2,0))</f>
        <v>70820.009756097556</v>
      </c>
      <c r="F43" s="11">
        <f t="shared" si="1"/>
        <v>68842.350070798566</v>
      </c>
      <c r="G43" s="14">
        <f t="shared" si="2"/>
        <v>1977.6596852989896</v>
      </c>
    </row>
    <row r="44" spans="1:7" x14ac:dyDescent="0.25">
      <c r="A44" s="5" t="s">
        <v>82</v>
      </c>
      <c r="B44" s="5" t="s">
        <v>83</v>
      </c>
      <c r="C44" s="8">
        <f>INDEX('Mean Zone'!$C$4:$I$55,MATCH($B44,'Mean Zone'!$B$4:$B$55,0),MATCH("Bachelor's Degree (4)",'Mean Zone'!$C$2:$I$2,0))</f>
        <v>58992.530433624801</v>
      </c>
      <c r="D44" s="11">
        <f t="shared" si="0"/>
        <v>0.91959974209765138</v>
      </c>
      <c r="E44" s="8">
        <f>INDEX('Payroll per Employee'!$C$3:$T$54,MATCH($B44,'Payroll per Employee'!$B$3:$B$54,0),MATCH($I$1,'Payroll per Employee'!$C$2:$T$2,0))</f>
        <v>43793.359683794464</v>
      </c>
      <c r="F44" s="11">
        <f t="shared" si="1"/>
        <v>55154.02174644894</v>
      </c>
      <c r="G44" s="14">
        <f t="shared" si="2"/>
        <v>-11360.662062654475</v>
      </c>
    </row>
    <row r="45" spans="1:7" x14ac:dyDescent="0.25">
      <c r="A45" s="5" t="s">
        <v>84</v>
      </c>
      <c r="B45" s="5" t="s">
        <v>85</v>
      </c>
      <c r="C45" s="8">
        <f>INDEX('Mean Zone'!$C$4:$I$55,MATCH($B45,'Mean Zone'!$B$4:$B$55,0),MATCH("Bachelor's Degree (4)",'Mean Zone'!$C$2:$I$2,0))</f>
        <v>56757.265452769097</v>
      </c>
      <c r="D45" s="11">
        <f t="shared" si="0"/>
        <v>0.88475551546750864</v>
      </c>
      <c r="E45" s="8">
        <f>INDEX('Payroll per Employee'!$C$3:$T$54,MATCH($B45,'Payroll per Employee'!$B$3:$B$54,0),MATCH($I$1,'Payroll per Employee'!$C$2:$T$2,0))</f>
        <v>51062.394849785407</v>
      </c>
      <c r="F45" s="11">
        <f t="shared" si="1"/>
        <v>53064.20033250055</v>
      </c>
      <c r="G45" s="14">
        <f t="shared" si="2"/>
        <v>-2001.8054827151427</v>
      </c>
    </row>
    <row r="46" spans="1:7" x14ac:dyDescent="0.25">
      <c r="A46" s="5" t="s">
        <v>86</v>
      </c>
      <c r="B46" s="5" t="s">
        <v>87</v>
      </c>
      <c r="C46" s="8">
        <f>INDEX('Mean Zone'!$C$4:$I$55,MATCH($B46,'Mean Zone'!$B$4:$B$55,0),MATCH("Bachelor's Degree (4)",'Mean Zone'!$C$2:$I$2,0))</f>
        <v>60639.588489205402</v>
      </c>
      <c r="D46" s="11">
        <f t="shared" si="0"/>
        <v>0.94527475810388906</v>
      </c>
      <c r="E46" s="8">
        <f>INDEX('Payroll per Employee'!$C$3:$T$54,MATCH($B46,'Payroll per Employee'!$B$3:$B$54,0),MATCH($I$1,'Payroll per Employee'!$C$2:$T$2,0))</f>
        <v>70805.883592017737</v>
      </c>
      <c r="F46" s="11">
        <f t="shared" si="1"/>
        <v>56693.909511008671</v>
      </c>
      <c r="G46" s="14">
        <f t="shared" si="2"/>
        <v>14111.974081009066</v>
      </c>
    </row>
    <row r="47" spans="1:7" x14ac:dyDescent="0.25">
      <c r="A47" s="5" t="s">
        <v>88</v>
      </c>
      <c r="B47" s="5" t="s">
        <v>89</v>
      </c>
      <c r="C47" s="8">
        <f>INDEX('Mean Zone'!$C$4:$I$55,MATCH($B47,'Mean Zone'!$B$4:$B$55,0),MATCH("Bachelor's Degree (4)",'Mean Zone'!$C$2:$I$2,0))</f>
        <v>68674.294443120496</v>
      </c>
      <c r="D47" s="11">
        <f t="shared" si="0"/>
        <v>1.0705230474845957</v>
      </c>
      <c r="E47" s="8">
        <f>INDEX('Payroll per Employee'!$C$3:$T$54,MATCH($B47,'Payroll per Employee'!$B$3:$B$54,0),MATCH($I$1,'Payroll per Employee'!$C$2:$T$2,0))</f>
        <v>52363.043674020708</v>
      </c>
      <c r="F47" s="11">
        <f t="shared" si="1"/>
        <v>64205.815571847343</v>
      </c>
      <c r="G47" s="14">
        <f t="shared" si="2"/>
        <v>-11842.771897826635</v>
      </c>
    </row>
    <row r="48" spans="1:7" x14ac:dyDescent="0.25">
      <c r="A48" s="5" t="s">
        <v>92</v>
      </c>
      <c r="B48" s="5" t="s">
        <v>93</v>
      </c>
      <c r="C48" s="8">
        <f>INDEX('Mean Zone'!$C$4:$I$55,MATCH($B48,'Mean Zone'!$B$4:$B$55,0),MATCH("Bachelor's Degree (4)",'Mean Zone'!$C$2:$I$2,0))</f>
        <v>62272.951509602397</v>
      </c>
      <c r="D48" s="11">
        <f t="shared" si="0"/>
        <v>0.97073629028886521</v>
      </c>
      <c r="E48" s="8">
        <f>INDEX('Payroll per Employee'!$C$3:$T$54,MATCH($B48,'Payroll per Employee'!$B$3:$B$54,0),MATCH($I$1,'Payroll per Employee'!$C$2:$T$2,0))</f>
        <v>53422.237424547282</v>
      </c>
      <c r="F48" s="11">
        <f t="shared" si="1"/>
        <v>58220.993344921888</v>
      </c>
      <c r="G48" s="14">
        <f t="shared" si="2"/>
        <v>-4798.7559203746059</v>
      </c>
    </row>
    <row r="49" spans="1:7" x14ac:dyDescent="0.25">
      <c r="A49" s="5" t="s">
        <v>94</v>
      </c>
      <c r="B49" s="5" t="s">
        <v>95</v>
      </c>
      <c r="C49" s="8">
        <f>INDEX('Mean Zone'!$C$4:$I$55,MATCH($B49,'Mean Zone'!$B$4:$B$55,0),MATCH("Bachelor's Degree (4)",'Mean Zone'!$C$2:$I$2,0))</f>
        <v>62530.906551205699</v>
      </c>
      <c r="D49" s="11">
        <f t="shared" si="0"/>
        <v>0.97475739919854465</v>
      </c>
      <c r="E49" s="8">
        <f>INDEX('Payroll per Employee'!$C$3:$T$54,MATCH($B49,'Payroll per Employee'!$B$3:$B$54,0),MATCH($I$1,'Payroll per Employee'!$C$2:$T$2,0))</f>
        <v>51290.911640953716</v>
      </c>
      <c r="F49" s="11">
        <f t="shared" si="1"/>
        <v>58462.163843451395</v>
      </c>
      <c r="G49" s="14">
        <f t="shared" si="2"/>
        <v>-7171.2522024976788</v>
      </c>
    </row>
    <row r="50" spans="1:7" x14ac:dyDescent="0.25">
      <c r="A50" s="5" t="s">
        <v>96</v>
      </c>
      <c r="B50" s="5" t="s">
        <v>97</v>
      </c>
      <c r="C50" s="8">
        <f>INDEX('Mean Zone'!$C$4:$I$55,MATCH($B50,'Mean Zone'!$B$4:$B$55,0),MATCH("Bachelor's Degree (4)",'Mean Zone'!$C$2:$I$2,0))</f>
        <v>74143.688102809101</v>
      </c>
      <c r="D50" s="11">
        <f t="shared" si="0"/>
        <v>1.155782197446628</v>
      </c>
      <c r="E50" s="8">
        <f>INDEX('Payroll per Employee'!$C$3:$T$54,MATCH($B50,'Payroll per Employee'!$B$3:$B$54,0),MATCH($I$1,'Payroll per Employee'!$C$2:$T$2,0))</f>
        <v>55102.71657010429</v>
      </c>
      <c r="F50" s="11">
        <f t="shared" si="1"/>
        <v>69319.328327259078</v>
      </c>
      <c r="G50" s="14">
        <f t="shared" si="2"/>
        <v>-14216.611757154787</v>
      </c>
    </row>
    <row r="51" spans="1:7" x14ac:dyDescent="0.25">
      <c r="A51" s="5" t="s">
        <v>98</v>
      </c>
      <c r="B51" s="5" t="s">
        <v>99</v>
      </c>
      <c r="C51" s="8">
        <f>INDEX('Mean Zone'!$C$4:$I$55,MATCH($B51,'Mean Zone'!$B$4:$B$55,0),MATCH("Bachelor's Degree (4)",'Mean Zone'!$C$2:$I$2,0))</f>
        <v>72115.063700089595</v>
      </c>
      <c r="D51" s="11">
        <f t="shared" si="0"/>
        <v>1.1241591688387462</v>
      </c>
      <c r="E51" s="8">
        <f>INDEX('Payroll per Employee'!$C$3:$T$54,MATCH($B51,'Payroll per Employee'!$B$3:$B$54,0),MATCH($I$1,'Payroll per Employee'!$C$2:$T$2,0))</f>
        <v>67329.268912905274</v>
      </c>
      <c r="F51" s="11">
        <f t="shared" si="1"/>
        <v>67422.701862848349</v>
      </c>
      <c r="G51" s="14">
        <f t="shared" si="2"/>
        <v>-93.432949943075073</v>
      </c>
    </row>
    <row r="52" spans="1:7" x14ac:dyDescent="0.25">
      <c r="A52" s="5" t="s">
        <v>100</v>
      </c>
      <c r="B52" s="5" t="s">
        <v>101</v>
      </c>
      <c r="C52" s="8">
        <f>INDEX('Mean Zone'!$C$4:$I$55,MATCH($B52,'Mean Zone'!$B$4:$B$55,0),MATCH("Bachelor's Degree (4)",'Mean Zone'!$C$2:$I$2,0))</f>
        <v>55533.489449554203</v>
      </c>
      <c r="D52" s="11">
        <f t="shared" si="0"/>
        <v>0.86567879357289634</v>
      </c>
      <c r="E52" s="8">
        <f>INDEX('Payroll per Employee'!$C$3:$T$54,MATCH($B52,'Payroll per Employee'!$B$3:$B$54,0),MATCH($I$1,'Payroll per Employee'!$C$2:$T$2,0))</f>
        <v>47298.24342599549</v>
      </c>
      <c r="F52" s="11">
        <f t="shared" si="1"/>
        <v>51920.05262773241</v>
      </c>
      <c r="G52" s="14">
        <f t="shared" si="2"/>
        <v>-4621.8092017369199</v>
      </c>
    </row>
    <row r="53" spans="1:7" x14ac:dyDescent="0.25">
      <c r="A53" s="5" t="s">
        <v>102</v>
      </c>
      <c r="B53" s="5" t="s">
        <v>103</v>
      </c>
      <c r="C53" s="8">
        <f>INDEX('Mean Zone'!$C$4:$I$55,MATCH($B53,'Mean Zone'!$B$4:$B$55,0),MATCH("Bachelor's Degree (4)",'Mean Zone'!$C$2:$I$2,0))</f>
        <v>62853.807746662402</v>
      </c>
      <c r="D53" s="11">
        <f t="shared" si="0"/>
        <v>0.97979091537224239</v>
      </c>
      <c r="E53" s="8">
        <f>INDEX('Payroll per Employee'!$C$3:$T$54,MATCH($B53,'Payroll per Employee'!$B$3:$B$54,0),MATCH($I$1,'Payroll per Employee'!$C$2:$T$2,0))</f>
        <v>59714.061443373932</v>
      </c>
      <c r="F53" s="11">
        <f t="shared" si="1"/>
        <v>58764.054598522693</v>
      </c>
      <c r="G53" s="14">
        <f t="shared" si="2"/>
        <v>950.00684485123929</v>
      </c>
    </row>
    <row r="54" spans="1:7" x14ac:dyDescent="0.25">
      <c r="A54" s="6" t="s">
        <v>104</v>
      </c>
      <c r="B54" s="6" t="s">
        <v>105</v>
      </c>
      <c r="C54" s="8">
        <f>INDEX('Mean Zone'!$C$4:$I$55,MATCH($B54,'Mean Zone'!$B$4:$B$55,0),MATCH("Bachelor's Degree (4)",'Mean Zone'!$C$2:$I$2,0))</f>
        <v>60453.797541198001</v>
      </c>
      <c r="D54" s="11">
        <f t="shared" si="0"/>
        <v>0.94237857266115888</v>
      </c>
      <c r="E54" s="8">
        <f>INDEX('Payroll per Employee'!$C$3:$T$54,MATCH($B54,'Payroll per Employee'!$B$3:$B$54,0),MATCH($I$1,'Payroll per Employee'!$C$2:$T$2,0))</f>
        <v>59114.966700302728</v>
      </c>
      <c r="F54" s="11">
        <f t="shared" si="1"/>
        <v>56520.207553974928</v>
      </c>
      <c r="G54" s="14">
        <f t="shared" si="2"/>
        <v>2594.7591463278004</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55:G63"/>
    <mergeCell ref="A1:G1"/>
  </mergeCells>
  <pageMargins left="0.75" right="0.75" top="1" bottom="1" header="0.5" footer="0.5"/>
  <pageSetup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G9" sqref="G9"/>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184</v>
      </c>
      <c r="B1" s="39"/>
      <c r="C1" s="39"/>
      <c r="D1" s="39"/>
      <c r="E1" s="39"/>
      <c r="F1" s="39"/>
      <c r="G1" s="40"/>
      <c r="I1" t="s">
        <v>122</v>
      </c>
    </row>
    <row r="2" spans="1:9" ht="63" x14ac:dyDescent="0.25">
      <c r="A2" s="16" t="s">
        <v>0</v>
      </c>
      <c r="B2" s="16" t="s">
        <v>1</v>
      </c>
      <c r="C2" s="16" t="s">
        <v>138</v>
      </c>
      <c r="D2" s="16" t="s">
        <v>119</v>
      </c>
      <c r="E2" s="16" t="s">
        <v>157</v>
      </c>
      <c r="F2" s="16" t="s">
        <v>133</v>
      </c>
      <c r="G2" s="16" t="s">
        <v>125</v>
      </c>
    </row>
    <row r="3" spans="1:9" x14ac:dyDescent="0.25">
      <c r="A3" s="4" t="s">
        <v>90</v>
      </c>
      <c r="B3" s="4" t="s">
        <v>91</v>
      </c>
      <c r="C3" s="7">
        <f>INDEX('Mean Zone'!$C$4:$I$55,MATCH($B3,'Mean Zone'!$B$4:$B$55,0),MATCH("Some College (3)",'Mean Zone'!$C$2:$I$2,0))</f>
        <v>49437.58627777778</v>
      </c>
      <c r="D3" s="10">
        <f>C3/$C$3</f>
        <v>1</v>
      </c>
      <c r="E3" s="7">
        <f>INDEX('Payroll per Employee'!$C$3:$T$54,MATCH($B3,'Payroll per Employee'!$B$3:$B$54,0),MATCH($I$1,'Payroll per Employee'!$C$2:$T$2,0))</f>
        <v>52532.948691593876</v>
      </c>
      <c r="F3" s="10">
        <f>$E$3*D3</f>
        <v>52532.948691593876</v>
      </c>
      <c r="G3" s="13">
        <f>E3-F3</f>
        <v>0</v>
      </c>
    </row>
    <row r="4" spans="1:9" x14ac:dyDescent="0.25">
      <c r="A4" s="5" t="s">
        <v>2</v>
      </c>
      <c r="B4" s="5" t="s">
        <v>3</v>
      </c>
      <c r="C4" s="8">
        <f>INDEX('Mean Zone'!$C$4:$I$55,MATCH($B4,'Mean Zone'!$B$4:$B$55,0),MATCH("Some College (3)",'Mean Zone'!$C$2:$I$2,0))</f>
        <v>46683.653717435198</v>
      </c>
      <c r="D4" s="11">
        <f>C4/$C$3</f>
        <v>0.94429476097662002</v>
      </c>
      <c r="E4" s="8">
        <f>INDEX('Payroll per Employee'!$C$3:$T$54,MATCH($B4,'Payroll per Employee'!$B$3:$B$54,0),MATCH($I$1,'Payroll per Employee'!$C$2:$T$2,0))</f>
        <v>43063.92123287671</v>
      </c>
      <c r="F4" s="11">
        <f>$E$3*D4</f>
        <v>49606.588228125685</v>
      </c>
      <c r="G4" s="14">
        <f>E4-F4</f>
        <v>-6542.6669952489756</v>
      </c>
    </row>
    <row r="5" spans="1:9" x14ac:dyDescent="0.25">
      <c r="A5" s="5" t="s">
        <v>4</v>
      </c>
      <c r="B5" s="5" t="s">
        <v>5</v>
      </c>
      <c r="C5" s="8">
        <f>INDEX('Mean Zone'!$C$4:$I$55,MATCH($B5,'Mean Zone'!$B$4:$B$55,0),MATCH("Some College (3)",'Mean Zone'!$C$2:$I$2,0))</f>
        <v>58564.453243552198</v>
      </c>
      <c r="D5" s="11">
        <f t="shared" ref="D5:D54" si="0">C5/$C$3</f>
        <v>1.1846139274375729</v>
      </c>
      <c r="E5" s="8">
        <f>INDEX('Payroll per Employee'!$C$3:$T$54,MATCH($B5,'Payroll per Employee'!$B$3:$B$54,0),MATCH($I$1,'Payroll per Employee'!$C$2:$T$2,0))</f>
        <v>62458.303730951127</v>
      </c>
      <c r="F5" s="11">
        <f t="shared" ref="F5:F54" si="1">$E$3*D5</f>
        <v>62231.26266942553</v>
      </c>
      <c r="G5" s="14">
        <f t="shared" ref="G5:G54" si="2">E5-F5</f>
        <v>227.04106152559689</v>
      </c>
    </row>
    <row r="6" spans="1:9" x14ac:dyDescent="0.25">
      <c r="A6" s="5" t="s">
        <v>6</v>
      </c>
      <c r="B6" s="5" t="s">
        <v>7</v>
      </c>
      <c r="C6" s="8">
        <f>INDEX('Mean Zone'!$C$4:$I$55,MATCH($B6,'Mean Zone'!$B$4:$B$55,0),MATCH("Some College (3)",'Mean Zone'!$C$2:$I$2,0))</f>
        <v>49645.896090102899</v>
      </c>
      <c r="D6" s="11">
        <f t="shared" si="0"/>
        <v>1.0042135918844151</v>
      </c>
      <c r="E6" s="8">
        <f>INDEX('Payroll per Employee'!$C$3:$T$54,MATCH($B6,'Payroll per Employee'!$B$3:$B$54,0),MATCH($I$1,'Payroll per Employee'!$C$2:$T$2,0))</f>
        <v>56814.464524477029</v>
      </c>
      <c r="F6" s="11">
        <f t="shared" si="1"/>
        <v>52754.301097865166</v>
      </c>
      <c r="G6" s="14">
        <f t="shared" si="2"/>
        <v>4060.1634266118635</v>
      </c>
    </row>
    <row r="7" spans="1:9" x14ac:dyDescent="0.25">
      <c r="A7" s="5" t="s">
        <v>8</v>
      </c>
      <c r="B7" s="5" t="s">
        <v>9</v>
      </c>
      <c r="C7" s="8">
        <f>INDEX('Mean Zone'!$C$4:$I$55,MATCH($B7,'Mean Zone'!$B$4:$B$55,0),MATCH("Some College (3)",'Mean Zone'!$C$2:$I$2,0))</f>
        <v>42839.910154723199</v>
      </c>
      <c r="D7" s="11">
        <f t="shared" si="0"/>
        <v>0.86654534293029917</v>
      </c>
      <c r="E7" s="8">
        <f>INDEX('Payroll per Employee'!$C$3:$T$54,MATCH($B7,'Payroll per Employee'!$B$3:$B$54,0),MATCH($I$1,'Payroll per Employee'!$C$2:$T$2,0))</f>
        <v>36357.056315622016</v>
      </c>
      <c r="F7" s="11">
        <f>$E$3*D7</f>
        <v>45522.182039097024</v>
      </c>
      <c r="G7" s="14">
        <f t="shared" si="2"/>
        <v>-9165.1257234750083</v>
      </c>
    </row>
    <row r="8" spans="1:9" x14ac:dyDescent="0.25">
      <c r="A8" s="5" t="s">
        <v>10</v>
      </c>
      <c r="B8" s="5" t="s">
        <v>11</v>
      </c>
      <c r="C8" s="8">
        <f>INDEX('Mean Zone'!$C$4:$I$55,MATCH($B8,'Mean Zone'!$B$4:$B$55,0),MATCH("Some College (3)",'Mean Zone'!$C$2:$I$2,0))</f>
        <v>60373.531611879102</v>
      </c>
      <c r="D8" s="11">
        <f t="shared" si="0"/>
        <v>1.2212071049070823</v>
      </c>
      <c r="E8" s="8">
        <f>INDEX('Payroll per Employee'!$C$3:$T$54,MATCH($B8,'Payroll per Employee'!$B$3:$B$54,0),MATCH($I$1,'Payroll per Employee'!$C$2:$T$2,0))</f>
        <v>72953.421674778976</v>
      </c>
      <c r="F8" s="11">
        <f t="shared" si="1"/>
        <v>64153.610183893652</v>
      </c>
      <c r="G8" s="14">
        <f t="shared" si="2"/>
        <v>8799.811490885324</v>
      </c>
    </row>
    <row r="9" spans="1:9" x14ac:dyDescent="0.25">
      <c r="A9" s="5" t="s">
        <v>12</v>
      </c>
      <c r="B9" s="5" t="s">
        <v>13</v>
      </c>
      <c r="C9" s="8">
        <f>INDEX('Mean Zone'!$C$4:$I$55,MATCH($B9,'Mean Zone'!$B$4:$B$55,0),MATCH("Some College (3)",'Mean Zone'!$C$2:$I$2,0))</f>
        <v>53361.005101802999</v>
      </c>
      <c r="D9" s="11">
        <f t="shared" si="0"/>
        <v>1.0793610513664742</v>
      </c>
      <c r="E9" s="8">
        <f>INDEX('Payroll per Employee'!$C$3:$T$54,MATCH($B9,'Payroll per Employee'!$B$3:$B$54,0),MATCH($I$1,'Payroll per Employee'!$C$2:$T$2,0))</f>
        <v>58018.87072463768</v>
      </c>
      <c r="F9" s="11">
        <f t="shared" si="1"/>
        <v>56702.018731139811</v>
      </c>
      <c r="G9" s="14">
        <f t="shared" si="2"/>
        <v>1316.8519934978685</v>
      </c>
    </row>
    <row r="10" spans="1:9" x14ac:dyDescent="0.25">
      <c r="A10" s="5" t="s">
        <v>14</v>
      </c>
      <c r="B10" s="5" t="s">
        <v>15</v>
      </c>
      <c r="C10" s="8">
        <f>INDEX('Mean Zone'!$C$4:$I$55,MATCH($B10,'Mean Zone'!$B$4:$B$55,0),MATCH("Some College (3)",'Mean Zone'!$C$2:$I$2,0))</f>
        <v>59593.620354343002</v>
      </c>
      <c r="D10" s="11">
        <f t="shared" si="0"/>
        <v>1.2054314306426883</v>
      </c>
      <c r="E10" s="8">
        <f>INDEX('Payroll per Employee'!$C$3:$T$54,MATCH($B10,'Payroll per Employee'!$B$3:$B$54,0),MATCH($I$1,'Payroll per Employee'!$C$2:$T$2,0))</f>
        <v>60405.83087400681</v>
      </c>
      <c r="F10" s="11">
        <f t="shared" si="1"/>
        <v>63324.867497186948</v>
      </c>
      <c r="G10" s="14">
        <f t="shared" si="2"/>
        <v>-2919.0366231801381</v>
      </c>
    </row>
    <row r="11" spans="1:9" x14ac:dyDescent="0.25">
      <c r="A11" s="5" t="s">
        <v>16</v>
      </c>
      <c r="B11" s="5" t="s">
        <v>17</v>
      </c>
      <c r="C11" s="8">
        <f>INDEX('Mean Zone'!$C$4:$I$55,MATCH($B11,'Mean Zone'!$B$4:$B$55,0),MATCH("Some College (3)",'Mean Zone'!$C$2:$I$2,0))</f>
        <v>54672.489312706697</v>
      </c>
      <c r="D11" s="11">
        <f t="shared" si="0"/>
        <v>1.1058891307013912</v>
      </c>
      <c r="E11" s="8">
        <f>INDEX('Payroll per Employee'!$C$3:$T$54,MATCH($B11,'Payroll per Employee'!$B$3:$B$54,0),MATCH($I$1,'Payroll per Employee'!$C$2:$T$2,0))</f>
        <v>51634.254918733961</v>
      </c>
      <c r="F11" s="11">
        <f t="shared" si="1"/>
        <v>58095.616961727537</v>
      </c>
      <c r="G11" s="14">
        <f t="shared" si="2"/>
        <v>-6461.3620429935763</v>
      </c>
    </row>
    <row r="12" spans="1:9" x14ac:dyDescent="0.25">
      <c r="A12" s="5" t="s">
        <v>18</v>
      </c>
      <c r="B12" s="5" t="s">
        <v>19</v>
      </c>
      <c r="C12" s="8">
        <f>INDEX('Mean Zone'!$C$4:$I$55,MATCH($B12,'Mean Zone'!$B$4:$B$55,0),MATCH("Some College (3)",'Mean Zone'!$C$2:$I$2,0))</f>
        <v>63345.233613189797</v>
      </c>
      <c r="D12" s="11">
        <f t="shared" si="0"/>
        <v>1.2813172806873767</v>
      </c>
      <c r="E12" s="8">
        <f>INDEX('Payroll per Employee'!$C$3:$T$54,MATCH($B12,'Payroll per Employee'!$B$3:$B$54,0),MATCH($I$1,'Payroll per Employee'!$C$2:$T$2,0))</f>
        <v>72423.036378334684</v>
      </c>
      <c r="F12" s="11">
        <f t="shared" si="1"/>
        <v>67311.374964002549</v>
      </c>
      <c r="G12" s="14">
        <f t="shared" si="2"/>
        <v>5111.6614143321349</v>
      </c>
    </row>
    <row r="13" spans="1:9" x14ac:dyDescent="0.25">
      <c r="A13" s="5" t="s">
        <v>20</v>
      </c>
      <c r="B13" s="5" t="s">
        <v>21</v>
      </c>
      <c r="C13" s="8">
        <f>INDEX('Mean Zone'!$C$4:$I$55,MATCH($B13,'Mean Zone'!$B$4:$B$55,0),MATCH("Some College (3)",'Mean Zone'!$C$2:$I$2,0))</f>
        <v>47934.573736139297</v>
      </c>
      <c r="D13" s="11">
        <f t="shared" si="0"/>
        <v>0.96959777661487312</v>
      </c>
      <c r="E13" s="8">
        <f>INDEX('Payroll per Employee'!$C$3:$T$54,MATCH($B13,'Payroll per Employee'!$B$3:$B$54,0),MATCH($I$1,'Payroll per Employee'!$C$2:$T$2,0))</f>
        <v>53886.307302464869</v>
      </c>
      <c r="F13" s="11">
        <f t="shared" si="1"/>
        <v>50935.830250392632</v>
      </c>
      <c r="G13" s="14">
        <f t="shared" si="2"/>
        <v>2950.4770520722377</v>
      </c>
    </row>
    <row r="14" spans="1:9" x14ac:dyDescent="0.25">
      <c r="A14" s="5" t="s">
        <v>22</v>
      </c>
      <c r="B14" s="5" t="s">
        <v>23</v>
      </c>
      <c r="C14" s="8">
        <f>INDEX('Mean Zone'!$C$4:$I$55,MATCH($B14,'Mean Zone'!$B$4:$B$55,0),MATCH("Some College (3)",'Mean Zone'!$C$2:$I$2,0))</f>
        <v>48132.523715711301</v>
      </c>
      <c r="D14" s="11">
        <f t="shared" si="0"/>
        <v>0.97360181472587171</v>
      </c>
      <c r="E14" s="8">
        <f>INDEX('Payroll per Employee'!$C$3:$T$54,MATCH($B14,'Payroll per Employee'!$B$3:$B$54,0),MATCH($I$1,'Payroll per Employee'!$C$2:$T$2,0))</f>
        <v>43610.478394609636</v>
      </c>
      <c r="F14" s="11">
        <f t="shared" si="1"/>
        <v>51146.174179036905</v>
      </c>
      <c r="G14" s="14">
        <f t="shared" si="2"/>
        <v>-7535.6957844272692</v>
      </c>
    </row>
    <row r="15" spans="1:9" x14ac:dyDescent="0.25">
      <c r="A15" s="5" t="s">
        <v>24</v>
      </c>
      <c r="B15" s="5" t="s">
        <v>25</v>
      </c>
      <c r="C15" s="8">
        <f>INDEX('Mean Zone'!$C$4:$I$55,MATCH($B15,'Mean Zone'!$B$4:$B$55,0),MATCH("Some College (3)",'Mean Zone'!$C$2:$I$2,0))</f>
        <v>54131.097460776902</v>
      </c>
      <c r="D15" s="11">
        <f t="shared" si="0"/>
        <v>1.0949381136171863</v>
      </c>
      <c r="E15" s="8">
        <f>INDEX('Payroll per Employee'!$C$3:$T$54,MATCH($B15,'Payroll per Employee'!$B$3:$B$54,0),MATCH($I$1,'Payroll per Employee'!$C$2:$T$2,0))</f>
        <v>52475.137685134396</v>
      </c>
      <c r="F15" s="11">
        <f t="shared" si="1"/>
        <v>57520.32774312223</v>
      </c>
      <c r="G15" s="14">
        <f t="shared" si="2"/>
        <v>-5045.1900579878347</v>
      </c>
    </row>
    <row r="16" spans="1:9" x14ac:dyDescent="0.25">
      <c r="A16" s="5" t="s">
        <v>26</v>
      </c>
      <c r="B16" s="5" t="s">
        <v>27</v>
      </c>
      <c r="C16" s="8">
        <f>INDEX('Mean Zone'!$C$4:$I$55,MATCH($B16,'Mean Zone'!$B$4:$B$55,0),MATCH("Some College (3)",'Mean Zone'!$C$2:$I$2,0))</f>
        <v>43949.933549584799</v>
      </c>
      <c r="D16" s="11">
        <f t="shared" si="0"/>
        <v>0.8889983686226266</v>
      </c>
      <c r="E16" s="8">
        <f>INDEX('Payroll per Employee'!$C$3:$T$54,MATCH($B16,'Payroll per Employee'!$B$3:$B$54,0),MATCH($I$1,'Payroll per Employee'!$C$2:$T$2,0))</f>
        <v>44064.614736842108</v>
      </c>
      <c r="F16" s="11">
        <f t="shared" si="1"/>
        <v>46701.705685763103</v>
      </c>
      <c r="G16" s="14">
        <f t="shared" si="2"/>
        <v>-2637.0909489209953</v>
      </c>
    </row>
    <row r="17" spans="1:7" x14ac:dyDescent="0.25">
      <c r="A17" s="5" t="s">
        <v>28</v>
      </c>
      <c r="B17" s="5" t="s">
        <v>29</v>
      </c>
      <c r="C17" s="8">
        <f>INDEX('Mean Zone'!$C$4:$I$55,MATCH($B17,'Mean Zone'!$B$4:$B$55,0),MATCH("Some College (3)",'Mean Zone'!$C$2:$I$2,0))</f>
        <v>52542.083562543899</v>
      </c>
      <c r="D17" s="11">
        <f t="shared" si="0"/>
        <v>1.0627962956630346</v>
      </c>
      <c r="E17" s="8">
        <f>INDEX('Payroll per Employee'!$C$3:$T$54,MATCH($B17,'Payroll per Employee'!$B$3:$B$54,0),MATCH($I$1,'Payroll per Employee'!$C$2:$T$2,0))</f>
        <v>56586.597194388778</v>
      </c>
      <c r="F17" s="11">
        <f t="shared" si="1"/>
        <v>55831.823269682231</v>
      </c>
      <c r="G17" s="14">
        <f t="shared" si="2"/>
        <v>754.7739247065474</v>
      </c>
    </row>
    <row r="18" spans="1:7" x14ac:dyDescent="0.25">
      <c r="A18" s="5" t="s">
        <v>30</v>
      </c>
      <c r="B18" s="5" t="s">
        <v>31</v>
      </c>
      <c r="C18" s="8">
        <f>INDEX('Mean Zone'!$C$4:$I$55,MATCH($B18,'Mean Zone'!$B$4:$B$55,0),MATCH("Some College (3)",'Mean Zone'!$C$2:$I$2,0))</f>
        <v>47226.751395553998</v>
      </c>
      <c r="D18" s="11">
        <f t="shared" si="0"/>
        <v>0.9552802827022816</v>
      </c>
      <c r="E18" s="8">
        <f>INDEX('Payroll per Employee'!$C$3:$T$54,MATCH($B18,'Payroll per Employee'!$B$3:$B$54,0),MATCH($I$1,'Payroll per Employee'!$C$2:$T$2,0))</f>
        <v>34389.863013698632</v>
      </c>
      <c r="F18" s="11">
        <f t="shared" si="1"/>
        <v>50183.690077290252</v>
      </c>
      <c r="G18" s="14">
        <f t="shared" si="2"/>
        <v>-15793.82706359162</v>
      </c>
    </row>
    <row r="19" spans="1:7" x14ac:dyDescent="0.25">
      <c r="A19" s="5" t="s">
        <v>32</v>
      </c>
      <c r="B19" s="5" t="s">
        <v>33</v>
      </c>
      <c r="C19" s="8">
        <f>INDEX('Mean Zone'!$C$4:$I$55,MATCH($B19,'Mean Zone'!$B$4:$B$55,0),MATCH("Some College (3)",'Mean Zone'!$C$2:$I$2,0))</f>
        <v>45147.310632663401</v>
      </c>
      <c r="D19" s="11">
        <f t="shared" si="0"/>
        <v>0.91321834320534256</v>
      </c>
      <c r="E19" s="8">
        <f>INDEX('Payroll per Employee'!$C$3:$T$54,MATCH($B19,'Payroll per Employee'!$B$3:$B$54,0),MATCH($I$1,'Payroll per Employee'!$C$2:$T$2,0))</f>
        <v>44292.177093359001</v>
      </c>
      <c r="F19" s="11">
        <f t="shared" si="1"/>
        <v>47974.052367828626</v>
      </c>
      <c r="G19" s="14">
        <f t="shared" si="2"/>
        <v>-3681.8752744696249</v>
      </c>
    </row>
    <row r="20" spans="1:7" x14ac:dyDescent="0.25">
      <c r="A20" s="5" t="s">
        <v>34</v>
      </c>
      <c r="B20" s="5" t="s">
        <v>35</v>
      </c>
      <c r="C20" s="8">
        <f>INDEX('Mean Zone'!$C$4:$I$55,MATCH($B20,'Mean Zone'!$B$4:$B$55,0),MATCH("Some College (3)",'Mean Zone'!$C$2:$I$2,0))</f>
        <v>46511.530185424599</v>
      </c>
      <c r="D20" s="11">
        <f t="shared" si="0"/>
        <v>0.94081312797286698</v>
      </c>
      <c r="E20" s="8">
        <f>INDEX('Payroll per Employee'!$C$3:$T$54,MATCH($B20,'Payroll per Employee'!$B$3:$B$54,0),MATCH($I$1,'Payroll per Employee'!$C$2:$T$2,0))</f>
        <v>45633.377028316892</v>
      </c>
      <c r="F20" s="11">
        <f t="shared" si="1"/>
        <v>49423.687780176566</v>
      </c>
      <c r="G20" s="14">
        <f t="shared" si="2"/>
        <v>-3790.3107518596735</v>
      </c>
    </row>
    <row r="21" spans="1:7" x14ac:dyDescent="0.25">
      <c r="A21" s="5" t="s">
        <v>36</v>
      </c>
      <c r="B21" s="5" t="s">
        <v>37</v>
      </c>
      <c r="C21" s="8">
        <f>INDEX('Mean Zone'!$C$4:$I$55,MATCH($B21,'Mean Zone'!$B$4:$B$55,0),MATCH("Some College (3)",'Mean Zone'!$C$2:$I$2,0))</f>
        <v>44225.401416750203</v>
      </c>
      <c r="D21" s="11">
        <f t="shared" si="0"/>
        <v>0.89457040172346647</v>
      </c>
      <c r="E21" s="8">
        <f>INDEX('Payroll per Employee'!$C$3:$T$54,MATCH($B21,'Payroll per Employee'!$B$3:$B$54,0),MATCH($I$1,'Payroll per Employee'!$C$2:$T$2,0))</f>
        <v>42843.777223607649</v>
      </c>
      <c r="F21" s="11">
        <f t="shared" si="1"/>
        <v>46994.421014757383</v>
      </c>
      <c r="G21" s="14">
        <f t="shared" si="2"/>
        <v>-4150.6437911497342</v>
      </c>
    </row>
    <row r="22" spans="1:7" x14ac:dyDescent="0.25">
      <c r="A22" s="5" t="s">
        <v>38</v>
      </c>
      <c r="B22" s="5" t="s">
        <v>39</v>
      </c>
      <c r="C22" s="8">
        <f>INDEX('Mean Zone'!$C$4:$I$55,MATCH($B22,'Mean Zone'!$B$4:$B$55,0),MATCH("Some College (3)",'Mean Zone'!$C$2:$I$2,0))</f>
        <v>45675.031780169898</v>
      </c>
      <c r="D22" s="11">
        <f t="shared" si="0"/>
        <v>0.92389283577747905</v>
      </c>
      <c r="E22" s="8">
        <f>INDEX('Payroll per Employee'!$C$3:$T$54,MATCH($B22,'Payroll per Employee'!$B$3:$B$54,0),MATCH($I$1,'Payroll per Employee'!$C$2:$T$2,0))</f>
        <v>45314.606598559709</v>
      </c>
      <c r="F22" s="11">
        <f t="shared" si="1"/>
        <v>48534.814938429474</v>
      </c>
      <c r="G22" s="14">
        <f t="shared" si="2"/>
        <v>-3220.208339869765</v>
      </c>
    </row>
    <row r="23" spans="1:7" x14ac:dyDescent="0.25">
      <c r="A23" s="5" t="s">
        <v>40</v>
      </c>
      <c r="B23" s="5" t="s">
        <v>41</v>
      </c>
      <c r="C23" s="8">
        <f>INDEX('Mean Zone'!$C$4:$I$55,MATCH($B23,'Mean Zone'!$B$4:$B$55,0),MATCH("Some College (3)",'Mean Zone'!$C$2:$I$2,0))</f>
        <v>45987.470848118202</v>
      </c>
      <c r="D23" s="11">
        <f t="shared" si="0"/>
        <v>0.93021270475718176</v>
      </c>
      <c r="E23" s="8">
        <f>INDEX('Payroll per Employee'!$C$3:$T$54,MATCH($B23,'Payroll per Employee'!$B$3:$B$54,0),MATCH($I$1,'Payroll per Employee'!$C$2:$T$2,0))</f>
        <v>46793.29094181164</v>
      </c>
      <c r="F23" s="11">
        <f t="shared" si="1"/>
        <v>48866.816291277792</v>
      </c>
      <c r="G23" s="14">
        <f t="shared" si="2"/>
        <v>-2073.525349466152</v>
      </c>
    </row>
    <row r="24" spans="1:7" x14ac:dyDescent="0.25">
      <c r="A24" s="5" t="s">
        <v>42</v>
      </c>
      <c r="B24" s="5" t="s">
        <v>43</v>
      </c>
      <c r="C24" s="8">
        <f>INDEX('Mean Zone'!$C$4:$I$55,MATCH($B24,'Mean Zone'!$B$4:$B$55,0),MATCH("Some College (3)",'Mean Zone'!$C$2:$I$2,0))</f>
        <v>55909.371073892202</v>
      </c>
      <c r="D24" s="11">
        <f t="shared" si="0"/>
        <v>1.130908187138244</v>
      </c>
      <c r="E24" s="8">
        <f>INDEX('Payroll per Employee'!$C$3:$T$54,MATCH($B24,'Payroll per Employee'!$B$3:$B$54,0),MATCH($I$1,'Payroll per Employee'!$C$2:$T$2,0))</f>
        <v>62314.579827089336</v>
      </c>
      <c r="F24" s="11">
        <f t="shared" si="1"/>
        <v>59409.94176983682</v>
      </c>
      <c r="G24" s="14">
        <f t="shared" si="2"/>
        <v>2904.6380572525159</v>
      </c>
    </row>
    <row r="25" spans="1:7" x14ac:dyDescent="0.25">
      <c r="A25" s="5" t="s">
        <v>44</v>
      </c>
      <c r="B25" s="5" t="s">
        <v>45</v>
      </c>
      <c r="C25" s="8">
        <f>INDEX('Mean Zone'!$C$4:$I$55,MATCH($B25,'Mean Zone'!$B$4:$B$55,0),MATCH("Some College (3)",'Mean Zone'!$C$2:$I$2,0))</f>
        <v>59061.547743619398</v>
      </c>
      <c r="D25" s="11">
        <f t="shared" si="0"/>
        <v>1.1946689187406303</v>
      </c>
      <c r="E25" s="8">
        <f>INDEX('Payroll per Employee'!$C$3:$T$54,MATCH($B25,'Payroll per Employee'!$B$3:$B$54,0),MATCH($I$1,'Payroll per Employee'!$C$2:$T$2,0))</f>
        <v>61722.919115219542</v>
      </c>
      <c r="F25" s="11">
        <f t="shared" si="1"/>
        <v>62759.481011643467</v>
      </c>
      <c r="G25" s="14">
        <f t="shared" si="2"/>
        <v>-1036.5618964239256</v>
      </c>
    </row>
    <row r="26" spans="1:7" x14ac:dyDescent="0.25">
      <c r="A26" s="5" t="s">
        <v>46</v>
      </c>
      <c r="B26" s="5" t="s">
        <v>47</v>
      </c>
      <c r="C26" s="8">
        <f>INDEX('Mean Zone'!$C$4:$I$55,MATCH($B26,'Mean Zone'!$B$4:$B$55,0),MATCH("Some College (3)",'Mean Zone'!$C$2:$I$2,0))</f>
        <v>49239.767014465899</v>
      </c>
      <c r="D26" s="11">
        <f t="shared" si="0"/>
        <v>0.99599860595538825</v>
      </c>
      <c r="E26" s="8">
        <f>INDEX('Payroll per Employee'!$C$3:$T$54,MATCH($B26,'Payroll per Employee'!$B$3:$B$54,0),MATCH($I$1,'Payroll per Employee'!$C$2:$T$2,0))</f>
        <v>45219.166315789473</v>
      </c>
      <c r="F26" s="11">
        <f t="shared" si="1"/>
        <v>52322.74366355344</v>
      </c>
      <c r="G26" s="14">
        <f t="shared" si="2"/>
        <v>-7103.5773477639668</v>
      </c>
    </row>
    <row r="27" spans="1:7" x14ac:dyDescent="0.25">
      <c r="A27" s="5" t="s">
        <v>48</v>
      </c>
      <c r="B27" s="5" t="s">
        <v>49</v>
      </c>
      <c r="C27" s="8">
        <f>INDEX('Mean Zone'!$C$4:$I$55,MATCH($B27,'Mean Zone'!$B$4:$B$55,0),MATCH("Some College (3)",'Mean Zone'!$C$2:$I$2,0))</f>
        <v>51778.116651032899</v>
      </c>
      <c r="D27" s="11">
        <f t="shared" si="0"/>
        <v>1.0473431360524814</v>
      </c>
      <c r="E27" s="8">
        <f>INDEX('Payroll per Employee'!$C$3:$T$54,MATCH($B27,'Payroll per Employee'!$B$3:$B$54,0),MATCH($I$1,'Payroll per Employee'!$C$2:$T$2,0))</f>
        <v>51985.256727272725</v>
      </c>
      <c r="F27" s="11">
        <f t="shared" si="1"/>
        <v>55020.023228738028</v>
      </c>
      <c r="G27" s="14">
        <f t="shared" si="2"/>
        <v>-3034.766501465303</v>
      </c>
    </row>
    <row r="28" spans="1:7" x14ac:dyDescent="0.25">
      <c r="A28" s="5" t="s">
        <v>50</v>
      </c>
      <c r="B28" s="5" t="s">
        <v>51</v>
      </c>
      <c r="C28" s="8">
        <f>INDEX('Mean Zone'!$C$4:$I$55,MATCH($B28,'Mean Zone'!$B$4:$B$55,0),MATCH("Some College (3)",'Mean Zone'!$C$2:$I$2,0))</f>
        <v>43218.396342139</v>
      </c>
      <c r="D28" s="11">
        <f t="shared" si="0"/>
        <v>0.87420118165367811</v>
      </c>
      <c r="E28" s="8">
        <f>INDEX('Payroll per Employee'!$C$3:$T$54,MATCH($B28,'Payroll per Employee'!$B$3:$B$54,0),MATCH($I$1,'Payroll per Employee'!$C$2:$T$2,0))</f>
        <v>38000.787401574802</v>
      </c>
      <c r="F28" s="11">
        <f t="shared" si="1"/>
        <v>45924.365821943407</v>
      </c>
      <c r="G28" s="14">
        <f t="shared" si="2"/>
        <v>-7923.5784203686053</v>
      </c>
    </row>
    <row r="29" spans="1:7" x14ac:dyDescent="0.25">
      <c r="A29" s="5" t="s">
        <v>52</v>
      </c>
      <c r="B29" s="5" t="s">
        <v>53</v>
      </c>
      <c r="C29" s="8">
        <f>INDEX('Mean Zone'!$C$4:$I$55,MATCH($B29,'Mean Zone'!$B$4:$B$55,0),MATCH("Some College (3)",'Mean Zone'!$C$2:$I$2,0))</f>
        <v>45952.459724251501</v>
      </c>
      <c r="D29" s="11">
        <f t="shared" si="0"/>
        <v>0.92950451638265263</v>
      </c>
      <c r="E29" s="8">
        <f>INDEX('Payroll per Employee'!$C$3:$T$54,MATCH($B29,'Payroll per Employee'!$B$3:$B$54,0),MATCH($I$1,'Payroll per Employee'!$C$2:$T$2,0))</f>
        <v>39092.163602251407</v>
      </c>
      <c r="F29" s="11">
        <f t="shared" si="1"/>
        <v>48829.613067734674</v>
      </c>
      <c r="G29" s="14">
        <f t="shared" si="2"/>
        <v>-9737.449465483267</v>
      </c>
    </row>
    <row r="30" spans="1:7" x14ac:dyDescent="0.25">
      <c r="A30" s="5" t="s">
        <v>54</v>
      </c>
      <c r="B30" s="5" t="s">
        <v>55</v>
      </c>
      <c r="C30" s="8">
        <f>INDEX('Mean Zone'!$C$4:$I$55,MATCH($B30,'Mean Zone'!$B$4:$B$55,0),MATCH("Some College (3)",'Mean Zone'!$C$2:$I$2,0))</f>
        <v>45200.160335984197</v>
      </c>
      <c r="D30" s="11">
        <f t="shared" si="0"/>
        <v>0.9142873618872791</v>
      </c>
      <c r="E30" s="8">
        <f>INDEX('Payroll per Employee'!$C$3:$T$54,MATCH($B30,'Payroll per Employee'!$B$3:$B$54,0),MATCH($I$1,'Payroll per Employee'!$C$2:$T$2,0))</f>
        <v>48410.096153846156</v>
      </c>
      <c r="F30" s="11">
        <f t="shared" si="1"/>
        <v>48030.211071397156</v>
      </c>
      <c r="G30" s="14">
        <f t="shared" si="2"/>
        <v>379.88508244900004</v>
      </c>
    </row>
    <row r="31" spans="1:7" x14ac:dyDescent="0.25">
      <c r="A31" s="5" t="s">
        <v>56</v>
      </c>
      <c r="B31" s="5" t="s">
        <v>57</v>
      </c>
      <c r="C31" s="8">
        <f>INDEX('Mean Zone'!$C$4:$I$55,MATCH($B31,'Mean Zone'!$B$4:$B$55,0),MATCH("Some College (3)",'Mean Zone'!$C$2:$I$2,0))</f>
        <v>46807.015453786596</v>
      </c>
      <c r="D31" s="11">
        <f t="shared" si="0"/>
        <v>0.94679006355183593</v>
      </c>
      <c r="E31" s="8">
        <f>INDEX('Payroll per Employee'!$C$3:$T$54,MATCH($B31,'Payroll per Employee'!$B$3:$B$54,0),MATCH($I$1,'Payroll per Employee'!$C$2:$T$2,0))</f>
        <v>39024.906077348067</v>
      </c>
      <c r="F31" s="11">
        <f t="shared" si="1"/>
        <v>49737.673830279498</v>
      </c>
      <c r="G31" s="14">
        <f t="shared" si="2"/>
        <v>-10712.767752931431</v>
      </c>
    </row>
    <row r="32" spans="1:7" x14ac:dyDescent="0.25">
      <c r="A32" s="5" t="s">
        <v>58</v>
      </c>
      <c r="B32" s="5" t="s">
        <v>59</v>
      </c>
      <c r="C32" s="8">
        <f>INDEX('Mean Zone'!$C$4:$I$55,MATCH($B32,'Mean Zone'!$B$4:$B$55,0),MATCH("Some College (3)",'Mean Zone'!$C$2:$I$2,0))</f>
        <v>54083.815676540798</v>
      </c>
      <c r="D32" s="11">
        <f t="shared" si="0"/>
        <v>1.0939817201563398</v>
      </c>
      <c r="E32" s="8">
        <f>INDEX('Payroll per Employee'!$C$3:$T$54,MATCH($B32,'Payroll per Employee'!$B$3:$B$54,0),MATCH($I$1,'Payroll per Employee'!$C$2:$T$2,0))</f>
        <v>62564.358433734938</v>
      </c>
      <c r="F32" s="11">
        <f t="shared" si="1"/>
        <v>57470.085574514604</v>
      </c>
      <c r="G32" s="14">
        <f t="shared" si="2"/>
        <v>5094.2728592203348</v>
      </c>
    </row>
    <row r="33" spans="1:7" x14ac:dyDescent="0.25">
      <c r="A33" s="5" t="s">
        <v>60</v>
      </c>
      <c r="B33" s="5" t="s">
        <v>61</v>
      </c>
      <c r="C33" s="8">
        <f>INDEX('Mean Zone'!$C$4:$I$55,MATCH($B33,'Mean Zone'!$B$4:$B$55,0),MATCH("Some College (3)",'Mean Zone'!$C$2:$I$2,0))</f>
        <v>51333.409560147396</v>
      </c>
      <c r="D33" s="11">
        <f t="shared" si="0"/>
        <v>1.0383478123652203</v>
      </c>
      <c r="E33" s="8">
        <f>INDEX('Payroll per Employee'!$C$3:$T$54,MATCH($B33,'Payroll per Employee'!$B$3:$B$54,0),MATCH($I$1,'Payroll per Employee'!$C$2:$T$2,0))</f>
        <v>51966.274509803923</v>
      </c>
      <c r="F33" s="11">
        <f t="shared" si="1"/>
        <v>54547.472351010867</v>
      </c>
      <c r="G33" s="14">
        <f t="shared" si="2"/>
        <v>-2581.1978412069438</v>
      </c>
    </row>
    <row r="34" spans="1:7" x14ac:dyDescent="0.25">
      <c r="A34" s="5" t="s">
        <v>62</v>
      </c>
      <c r="B34" s="5" t="s">
        <v>63</v>
      </c>
      <c r="C34" s="8">
        <f>INDEX('Mean Zone'!$C$4:$I$55,MATCH($B34,'Mean Zone'!$B$4:$B$55,0),MATCH("Some College (3)",'Mean Zone'!$C$2:$I$2,0))</f>
        <v>60852.444688527998</v>
      </c>
      <c r="D34" s="11">
        <f t="shared" si="0"/>
        <v>1.2308943310179608</v>
      </c>
      <c r="E34" s="8">
        <f>INDEX('Payroll per Employee'!$C$3:$T$54,MATCH($B34,'Payroll per Employee'!$B$3:$B$54,0),MATCH($I$1,'Payroll per Employee'!$C$2:$T$2,0))</f>
        <v>58857.598395721929</v>
      </c>
      <c r="F34" s="11">
        <f t="shared" si="1"/>
        <v>64662.508736140298</v>
      </c>
      <c r="G34" s="14">
        <f t="shared" si="2"/>
        <v>-5804.9103404183697</v>
      </c>
    </row>
    <row r="35" spans="1:7" x14ac:dyDescent="0.25">
      <c r="A35" s="5" t="s">
        <v>64</v>
      </c>
      <c r="B35" s="5" t="s">
        <v>65</v>
      </c>
      <c r="C35" s="8">
        <f>INDEX('Mean Zone'!$C$4:$I$55,MATCH($B35,'Mean Zone'!$B$4:$B$55,0),MATCH("Some College (3)",'Mean Zone'!$C$2:$I$2,0))</f>
        <v>47150.666043009202</v>
      </c>
      <c r="D35" s="11">
        <f t="shared" si="0"/>
        <v>0.95374126435059092</v>
      </c>
      <c r="E35" s="8">
        <f>INDEX('Payroll per Employee'!$C$3:$T$54,MATCH($B35,'Payroll per Employee'!$B$3:$B$54,0),MATCH($I$1,'Payroll per Employee'!$C$2:$T$2,0))</f>
        <v>47617.756246812853</v>
      </c>
      <c r="F35" s="11">
        <f t="shared" si="1"/>
        <v>50102.840905185461</v>
      </c>
      <c r="G35" s="14">
        <f t="shared" si="2"/>
        <v>-2485.0846583726088</v>
      </c>
    </row>
    <row r="36" spans="1:7" x14ac:dyDescent="0.25">
      <c r="A36" s="5" t="s">
        <v>66</v>
      </c>
      <c r="B36" s="5" t="s">
        <v>67</v>
      </c>
      <c r="C36" s="8">
        <f>INDEX('Mean Zone'!$C$4:$I$55,MATCH($B36,'Mean Zone'!$B$4:$B$55,0),MATCH("Some College (3)",'Mean Zone'!$C$2:$I$2,0))</f>
        <v>59770.181448973402</v>
      </c>
      <c r="D36" s="11">
        <f t="shared" si="0"/>
        <v>1.2090028245541617</v>
      </c>
      <c r="E36" s="8">
        <f>INDEX('Payroll per Employee'!$C$3:$T$54,MATCH($B36,'Payroll per Employee'!$B$3:$B$54,0),MATCH($I$1,'Payroll per Employee'!$C$2:$T$2,0))</f>
        <v>51354.764593908629</v>
      </c>
      <c r="F36" s="11">
        <f t="shared" si="1"/>
        <v>63512.48335029585</v>
      </c>
      <c r="G36" s="14">
        <f t="shared" si="2"/>
        <v>-12157.718756387221</v>
      </c>
    </row>
    <row r="37" spans="1:7" x14ac:dyDescent="0.25">
      <c r="A37" s="5" t="s">
        <v>68</v>
      </c>
      <c r="B37" s="5" t="s">
        <v>69</v>
      </c>
      <c r="C37" s="8">
        <f>INDEX('Mean Zone'!$C$4:$I$55,MATCH($B37,'Mean Zone'!$B$4:$B$55,0),MATCH("Some College (3)",'Mean Zone'!$C$2:$I$2,0))</f>
        <v>48327.978767532499</v>
      </c>
      <c r="D37" s="11">
        <f t="shared" si="0"/>
        <v>0.97755538662404218</v>
      </c>
      <c r="E37" s="8">
        <f>INDEX('Payroll per Employee'!$C$3:$T$54,MATCH($B37,'Payroll per Employee'!$B$3:$B$54,0),MATCH($I$1,'Payroll per Employee'!$C$2:$T$2,0))</f>
        <v>47441.265552995392</v>
      </c>
      <c r="F37" s="11">
        <f t="shared" si="1"/>
        <v>51353.86696871202</v>
      </c>
      <c r="G37" s="14">
        <f t="shared" si="2"/>
        <v>-3912.6014157166283</v>
      </c>
    </row>
    <row r="38" spans="1:7" x14ac:dyDescent="0.25">
      <c r="A38" s="5" t="s">
        <v>70</v>
      </c>
      <c r="B38" s="5" t="s">
        <v>71</v>
      </c>
      <c r="C38" s="8">
        <f>INDEX('Mean Zone'!$C$4:$I$55,MATCH($B38,'Mean Zone'!$B$4:$B$55,0),MATCH("Some College (3)",'Mean Zone'!$C$2:$I$2,0))</f>
        <v>46216.525912547702</v>
      </c>
      <c r="D38" s="11">
        <f t="shared" si="0"/>
        <v>0.93484592174197745</v>
      </c>
      <c r="E38" s="8">
        <f>INDEX('Payroll per Employee'!$C$3:$T$54,MATCH($B38,'Payroll per Employee'!$B$3:$B$54,0),MATCH($I$1,'Payroll per Employee'!$C$2:$T$2,0))</f>
        <v>47044.096618357486</v>
      </c>
      <c r="F38" s="11">
        <f t="shared" si="1"/>
        <v>49110.212841417087</v>
      </c>
      <c r="G38" s="14">
        <f t="shared" si="2"/>
        <v>-2066.1162230596019</v>
      </c>
    </row>
    <row r="39" spans="1:7" x14ac:dyDescent="0.25">
      <c r="A39" s="5" t="s">
        <v>72</v>
      </c>
      <c r="B39" s="5" t="s">
        <v>73</v>
      </c>
      <c r="C39" s="8">
        <f>INDEX('Mean Zone'!$C$4:$I$55,MATCH($B39,'Mean Zone'!$B$4:$B$55,0),MATCH("Some College (3)",'Mean Zone'!$C$2:$I$2,0))</f>
        <v>48137.213854804999</v>
      </c>
      <c r="D39" s="11">
        <f t="shared" si="0"/>
        <v>0.9736966846304691</v>
      </c>
      <c r="E39" s="8">
        <f>INDEX('Payroll per Employee'!$C$3:$T$54,MATCH($B39,'Payroll per Employee'!$B$3:$B$54,0),MATCH($I$1,'Payroll per Employee'!$C$2:$T$2,0))</f>
        <v>42367.426130916065</v>
      </c>
      <c r="F39" s="11">
        <f t="shared" si="1"/>
        <v>51151.157974867499</v>
      </c>
      <c r="G39" s="14">
        <f t="shared" si="2"/>
        <v>-8783.7318439514347</v>
      </c>
    </row>
    <row r="40" spans="1:7" x14ac:dyDescent="0.25">
      <c r="A40" s="5" t="s">
        <v>74</v>
      </c>
      <c r="B40" s="5" t="s">
        <v>75</v>
      </c>
      <c r="C40" s="8">
        <f>INDEX('Mean Zone'!$C$4:$I$55,MATCH($B40,'Mean Zone'!$B$4:$B$55,0),MATCH("Some College (3)",'Mean Zone'!$C$2:$I$2,0))</f>
        <v>43702.368713921001</v>
      </c>
      <c r="D40" s="11">
        <f t="shared" si="0"/>
        <v>0.88399074478207762</v>
      </c>
      <c r="E40" s="8">
        <f>INDEX('Payroll per Employee'!$C$3:$T$54,MATCH($B40,'Payroll per Employee'!$B$3:$B$54,0),MATCH($I$1,'Payroll per Employee'!$C$2:$T$2,0))</f>
        <v>45896.795031055903</v>
      </c>
      <c r="F40" s="11">
        <f t="shared" si="1"/>
        <v>46438.64043948074</v>
      </c>
      <c r="G40" s="14">
        <f t="shared" si="2"/>
        <v>-541.84540842483693</v>
      </c>
    </row>
    <row r="41" spans="1:7" x14ac:dyDescent="0.25">
      <c r="A41" s="5" t="s">
        <v>76</v>
      </c>
      <c r="B41" s="5" t="s">
        <v>77</v>
      </c>
      <c r="C41" s="8">
        <f>INDEX('Mean Zone'!$C$4:$I$55,MATCH($B41,'Mean Zone'!$B$4:$B$55,0),MATCH("Some College (3)",'Mean Zone'!$C$2:$I$2,0))</f>
        <v>52492.596847532397</v>
      </c>
      <c r="D41" s="11">
        <f t="shared" si="0"/>
        <v>1.0617953019103574</v>
      </c>
      <c r="E41" s="8">
        <f>INDEX('Payroll per Employee'!$C$3:$T$54,MATCH($B41,'Payroll per Employee'!$B$3:$B$54,0),MATCH($I$1,'Payroll per Employee'!$C$2:$T$2,0))</f>
        <v>60490.963392151702</v>
      </c>
      <c r="F41" s="11">
        <f t="shared" si="1"/>
        <v>55779.238116232234</v>
      </c>
      <c r="G41" s="14">
        <f t="shared" si="2"/>
        <v>4711.7252759194671</v>
      </c>
    </row>
    <row r="42" spans="1:7" x14ac:dyDescent="0.25">
      <c r="A42" s="5" t="s">
        <v>78</v>
      </c>
      <c r="B42" s="5" t="s">
        <v>79</v>
      </c>
      <c r="C42" s="8">
        <f>INDEX('Mean Zone'!$C$4:$I$55,MATCH($B42,'Mean Zone'!$B$4:$B$55,0),MATCH("Some College (3)",'Mean Zone'!$C$2:$I$2,0))</f>
        <v>51348.801209901801</v>
      </c>
      <c r="D42" s="11">
        <f t="shared" si="0"/>
        <v>1.0386591473415665</v>
      </c>
      <c r="E42" s="8">
        <f>INDEX('Payroll per Employee'!$C$3:$T$54,MATCH($B42,'Payroll per Employee'!$B$3:$B$54,0),MATCH($I$1,'Payroll per Employee'!$C$2:$T$2,0))</f>
        <v>47005.370862418371</v>
      </c>
      <c r="F42" s="11">
        <f t="shared" si="1"/>
        <v>54563.827695349159</v>
      </c>
      <c r="G42" s="14">
        <f t="shared" si="2"/>
        <v>-7558.4568329307876</v>
      </c>
    </row>
    <row r="43" spans="1:7" x14ac:dyDescent="0.25">
      <c r="A43" s="5" t="s">
        <v>80</v>
      </c>
      <c r="B43" s="5" t="s">
        <v>81</v>
      </c>
      <c r="C43" s="8">
        <f>INDEX('Mean Zone'!$C$4:$I$55,MATCH($B43,'Mean Zone'!$B$4:$B$55,0),MATCH("Some College (3)",'Mean Zone'!$C$2:$I$2,0))</f>
        <v>56403.118942182002</v>
      </c>
      <c r="D43" s="11">
        <f t="shared" si="0"/>
        <v>1.1408954843641959</v>
      </c>
      <c r="E43" s="8">
        <f>INDEX('Payroll per Employee'!$C$3:$T$54,MATCH($B43,'Payroll per Employee'!$B$3:$B$54,0),MATCH($I$1,'Payroll per Employee'!$C$2:$T$2,0))</f>
        <v>55864.866180048659</v>
      </c>
      <c r="F43" s="11">
        <f t="shared" si="1"/>
        <v>59934.603942575442</v>
      </c>
      <c r="G43" s="14">
        <f t="shared" si="2"/>
        <v>-4069.7377625267836</v>
      </c>
    </row>
    <row r="44" spans="1:7" x14ac:dyDescent="0.25">
      <c r="A44" s="5" t="s">
        <v>82</v>
      </c>
      <c r="B44" s="5" t="s">
        <v>83</v>
      </c>
      <c r="C44" s="8">
        <f>INDEX('Mean Zone'!$C$4:$I$55,MATCH($B44,'Mean Zone'!$B$4:$B$55,0),MATCH("Some College (3)",'Mean Zone'!$C$2:$I$2,0))</f>
        <v>45384.6077961595</v>
      </c>
      <c r="D44" s="11">
        <f t="shared" si="0"/>
        <v>0.91801827745299747</v>
      </c>
      <c r="E44" s="8">
        <f>INDEX('Payroll per Employee'!$C$3:$T$54,MATCH($B44,'Payroll per Employee'!$B$3:$B$54,0),MATCH($I$1,'Payroll per Employee'!$C$2:$T$2,0))</f>
        <v>42484.828738512952</v>
      </c>
      <c r="F44" s="11">
        <f t="shared" si="1"/>
        <v>48226.207067383708</v>
      </c>
      <c r="G44" s="14">
        <f t="shared" si="2"/>
        <v>-5741.3783288707564</v>
      </c>
    </row>
    <row r="45" spans="1:7" x14ac:dyDescent="0.25">
      <c r="A45" s="5" t="s">
        <v>84</v>
      </c>
      <c r="B45" s="5" t="s">
        <v>85</v>
      </c>
      <c r="C45" s="8">
        <f>INDEX('Mean Zone'!$C$4:$I$55,MATCH($B45,'Mean Zone'!$B$4:$B$55,0),MATCH("Some College (3)",'Mean Zone'!$C$2:$I$2,0))</f>
        <v>44195.458806384398</v>
      </c>
      <c r="D45" s="11">
        <f t="shared" si="0"/>
        <v>0.89396473683122102</v>
      </c>
      <c r="E45" s="8">
        <f>INDEX('Payroll per Employee'!$C$3:$T$54,MATCH($B45,'Payroll per Employee'!$B$3:$B$54,0),MATCH($I$1,'Payroll per Employee'!$C$2:$T$2,0))</f>
        <v>43855.225263157896</v>
      </c>
      <c r="F45" s="11">
        <f t="shared" si="1"/>
        <v>46962.603652048754</v>
      </c>
      <c r="G45" s="14">
        <f t="shared" si="2"/>
        <v>-3107.3783888908583</v>
      </c>
    </row>
    <row r="46" spans="1:7" x14ac:dyDescent="0.25">
      <c r="A46" s="5" t="s">
        <v>86</v>
      </c>
      <c r="B46" s="5" t="s">
        <v>87</v>
      </c>
      <c r="C46" s="8">
        <f>INDEX('Mean Zone'!$C$4:$I$55,MATCH($B46,'Mean Zone'!$B$4:$B$55,0),MATCH("Some College (3)",'Mean Zone'!$C$2:$I$2,0))</f>
        <v>44905.0375067559</v>
      </c>
      <c r="D46" s="11">
        <f t="shared" si="0"/>
        <v>0.90831775755485733</v>
      </c>
      <c r="E46" s="8">
        <f>INDEX('Payroll per Employee'!$C$3:$T$54,MATCH($B46,'Payroll per Employee'!$B$3:$B$54,0),MATCH($I$1,'Payroll per Employee'!$C$2:$T$2,0))</f>
        <v>46356.410274963819</v>
      </c>
      <c r="F46" s="11">
        <f t="shared" si="1"/>
        <v>47716.610153292924</v>
      </c>
      <c r="G46" s="14">
        <f t="shared" si="2"/>
        <v>-1360.1998783291056</v>
      </c>
    </row>
    <row r="47" spans="1:7" x14ac:dyDescent="0.25">
      <c r="A47" s="5" t="s">
        <v>88</v>
      </c>
      <c r="B47" s="5" t="s">
        <v>89</v>
      </c>
      <c r="C47" s="8">
        <f>INDEX('Mean Zone'!$C$4:$I$55,MATCH($B47,'Mean Zone'!$B$4:$B$55,0),MATCH("Some College (3)",'Mean Zone'!$C$2:$I$2,0))</f>
        <v>49958.668728666897</v>
      </c>
      <c r="D47" s="11">
        <f t="shared" si="0"/>
        <v>1.0105402081720025</v>
      </c>
      <c r="E47" s="8">
        <f>INDEX('Payroll per Employee'!$C$3:$T$54,MATCH($B47,'Payroll per Employee'!$B$3:$B$54,0),MATCH($I$1,'Payroll per Employee'!$C$2:$T$2,0))</f>
        <v>50438.277235161535</v>
      </c>
      <c r="F47" s="11">
        <f t="shared" si="1"/>
        <v>53086.656906692406</v>
      </c>
      <c r="G47" s="14">
        <f t="shared" si="2"/>
        <v>-2648.3796715308708</v>
      </c>
    </row>
    <row r="48" spans="1:7" x14ac:dyDescent="0.25">
      <c r="A48" s="5" t="s">
        <v>92</v>
      </c>
      <c r="B48" s="5" t="s">
        <v>93</v>
      </c>
      <c r="C48" s="8">
        <f>INDEX('Mean Zone'!$C$4:$I$55,MATCH($B48,'Mean Zone'!$B$4:$B$55,0),MATCH("Some College (3)",'Mean Zone'!$C$2:$I$2,0))</f>
        <v>47034.127047554102</v>
      </c>
      <c r="D48" s="11">
        <f t="shared" si="0"/>
        <v>0.95138396893571575</v>
      </c>
      <c r="E48" s="8">
        <f>INDEX('Payroll per Employee'!$C$3:$T$54,MATCH($B48,'Payroll per Employee'!$B$3:$B$54,0),MATCH($I$1,'Payroll per Employee'!$C$2:$T$2,0))</f>
        <v>54604.680884063593</v>
      </c>
      <c r="F48" s="11">
        <f t="shared" si="1"/>
        <v>49979.005226104899</v>
      </c>
      <c r="G48" s="14">
        <f t="shared" si="2"/>
        <v>4625.6756579586945</v>
      </c>
    </row>
    <row r="49" spans="1:7" x14ac:dyDescent="0.25">
      <c r="A49" s="5" t="s">
        <v>94</v>
      </c>
      <c r="B49" s="5" t="s">
        <v>95</v>
      </c>
      <c r="C49" s="8">
        <f>INDEX('Mean Zone'!$C$4:$I$55,MATCH($B49,'Mean Zone'!$B$4:$B$55,0),MATCH("Some College (3)",'Mean Zone'!$C$2:$I$2,0))</f>
        <v>48707.258560955001</v>
      </c>
      <c r="D49" s="11">
        <f t="shared" si="0"/>
        <v>0.98522727803256316</v>
      </c>
      <c r="E49" s="8">
        <f>INDEX('Payroll per Employee'!$C$3:$T$54,MATCH($B49,'Payroll per Employee'!$B$3:$B$54,0),MATCH($I$1,'Payroll per Employee'!$C$2:$T$2,0))</f>
        <v>49047.176470588238</v>
      </c>
      <c r="F49" s="11">
        <f t="shared" si="1"/>
        <v>51756.894046443333</v>
      </c>
      <c r="G49" s="14">
        <f t="shared" si="2"/>
        <v>-2709.7175758550948</v>
      </c>
    </row>
    <row r="50" spans="1:7" x14ac:dyDescent="0.25">
      <c r="A50" s="5" t="s">
        <v>96</v>
      </c>
      <c r="B50" s="5" t="s">
        <v>97</v>
      </c>
      <c r="C50" s="8">
        <f>INDEX('Mean Zone'!$C$4:$I$55,MATCH($B50,'Mean Zone'!$B$4:$B$55,0),MATCH("Some College (3)",'Mean Zone'!$C$2:$I$2,0))</f>
        <v>52243.594779258601</v>
      </c>
      <c r="D50" s="11">
        <f t="shared" si="0"/>
        <v>1.0567586064116186</v>
      </c>
      <c r="E50" s="8">
        <f>INDEX('Payroll per Employee'!$C$3:$T$54,MATCH($B50,'Payroll per Employee'!$B$3:$B$54,0),MATCH($I$1,'Payroll per Employee'!$C$2:$T$2,0))</f>
        <v>57116.893854748603</v>
      </c>
      <c r="F50" s="11">
        <f t="shared" si="1"/>
        <v>55514.645650021805</v>
      </c>
      <c r="G50" s="14">
        <f t="shared" si="2"/>
        <v>1602.2482047267986</v>
      </c>
    </row>
    <row r="51" spans="1:7" x14ac:dyDescent="0.25">
      <c r="A51" s="5" t="s">
        <v>98</v>
      </c>
      <c r="B51" s="5" t="s">
        <v>99</v>
      </c>
      <c r="C51" s="8">
        <f>INDEX('Mean Zone'!$C$4:$I$55,MATCH($B51,'Mean Zone'!$B$4:$B$55,0),MATCH("Some College (3)",'Mean Zone'!$C$2:$I$2,0))</f>
        <v>56972.148769398496</v>
      </c>
      <c r="D51" s="11">
        <f t="shared" si="0"/>
        <v>1.1524055492775445</v>
      </c>
      <c r="E51" s="8">
        <f>INDEX('Payroll per Employee'!$C$3:$T$54,MATCH($B51,'Payroll per Employee'!$B$3:$B$54,0),MATCH($I$1,'Payroll per Employee'!$C$2:$T$2,0))</f>
        <v>63917.030852994554</v>
      </c>
      <c r="F51" s="11">
        <f t="shared" si="1"/>
        <v>60539.2615921053</v>
      </c>
      <c r="G51" s="14">
        <f t="shared" si="2"/>
        <v>3377.7692608892539</v>
      </c>
    </row>
    <row r="52" spans="1:7" x14ac:dyDescent="0.25">
      <c r="A52" s="5" t="s">
        <v>100</v>
      </c>
      <c r="B52" s="5" t="s">
        <v>101</v>
      </c>
      <c r="C52" s="8">
        <f>INDEX('Mean Zone'!$C$4:$I$55,MATCH($B52,'Mean Zone'!$B$4:$B$55,0),MATCH("Some College (3)",'Mean Zone'!$C$2:$I$2,0))</f>
        <v>42544.299698741997</v>
      </c>
      <c r="D52" s="11">
        <f t="shared" si="0"/>
        <v>0.8605658751156644</v>
      </c>
      <c r="E52" s="8">
        <f>INDEX('Payroll per Employee'!$C$3:$T$54,MATCH($B52,'Payroll per Employee'!$B$3:$B$54,0),MATCH($I$1,'Payroll per Employee'!$C$2:$T$2,0))</f>
        <v>38792.987326493661</v>
      </c>
      <c r="F52" s="11">
        <f t="shared" si="1"/>
        <v>45208.062963187782</v>
      </c>
      <c r="G52" s="14">
        <f t="shared" si="2"/>
        <v>-6415.0756366941205</v>
      </c>
    </row>
    <row r="53" spans="1:7" x14ac:dyDescent="0.25">
      <c r="A53" s="5" t="s">
        <v>102</v>
      </c>
      <c r="B53" s="5" t="s">
        <v>103</v>
      </c>
      <c r="C53" s="8">
        <f>INDEX('Mean Zone'!$C$4:$I$55,MATCH($B53,'Mean Zone'!$B$4:$B$55,0),MATCH("Some College (3)",'Mean Zone'!$C$2:$I$2,0))</f>
        <v>48843.105600012503</v>
      </c>
      <c r="D53" s="11">
        <f t="shared" si="0"/>
        <v>0.98797512737727455</v>
      </c>
      <c r="E53" s="8">
        <f>INDEX('Payroll per Employee'!$C$3:$T$54,MATCH($B53,'Payroll per Employee'!$B$3:$B$54,0),MATCH($I$1,'Payroll per Employee'!$C$2:$T$2,0))</f>
        <v>45149.546566863391</v>
      </c>
      <c r="F53" s="11">
        <f t="shared" si="1"/>
        <v>51901.246675081289</v>
      </c>
      <c r="G53" s="14">
        <f t="shared" si="2"/>
        <v>-6751.7001082178977</v>
      </c>
    </row>
    <row r="54" spans="1:7" x14ac:dyDescent="0.25">
      <c r="A54" s="6" t="s">
        <v>104</v>
      </c>
      <c r="B54" s="6" t="s">
        <v>105</v>
      </c>
      <c r="C54" s="9">
        <f>INDEX('Mean Zone'!$C$4:$I$55,MATCH($B54,'Mean Zone'!$B$4:$B$55,0),MATCH("Some College (3)",'Mean Zone'!$C$2:$I$2,0))</f>
        <v>48417.197958199999</v>
      </c>
      <c r="D54" s="12">
        <f t="shared" si="0"/>
        <v>0.97936007001141867</v>
      </c>
      <c r="E54" s="8">
        <f>INDEX('Payroll per Employee'!$C$3:$T$54,MATCH($B54,'Payroll per Employee'!$B$3:$B$54,0),MATCH($I$1,'Payroll per Employee'!$C$2:$T$2,0))</f>
        <v>49397.38636363636</v>
      </c>
      <c r="F54" s="11">
        <f t="shared" si="1"/>
        <v>51448.672308505644</v>
      </c>
      <c r="G54" s="14">
        <f t="shared" si="2"/>
        <v>-2051.2859448692834</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55:G63"/>
    <mergeCell ref="A1:G1"/>
  </mergeCells>
  <pageMargins left="0.75" right="0.75" top="1" bottom="1" header="0.5" footer="0.5"/>
  <pageSetup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tabSelected="1" workbookViewId="0">
      <selection activeCell="C3" sqref="C3"/>
    </sheetView>
  </sheetViews>
  <sheetFormatPr defaultColWidth="11" defaultRowHeight="15.75" x14ac:dyDescent="0.25"/>
  <cols>
    <col min="1" max="1" width="5" bestFit="1" customWidth="1"/>
    <col min="2" max="2" width="17.375" bestFit="1" customWidth="1"/>
    <col min="3" max="3" width="11.625" bestFit="1" customWidth="1"/>
    <col min="4" max="4" width="11.125" bestFit="1" customWidth="1"/>
    <col min="5" max="9" width="11" bestFit="1" customWidth="1"/>
    <col min="10" max="10" width="11.5" bestFit="1" customWidth="1"/>
    <col min="11" max="13" width="11" bestFit="1" customWidth="1"/>
  </cols>
  <sheetData>
    <row r="1" spans="1:20" ht="15.95" customHeight="1" x14ac:dyDescent="0.25">
      <c r="A1" s="41" t="s">
        <v>185</v>
      </c>
      <c r="B1" s="41"/>
      <c r="C1" s="41"/>
      <c r="D1" s="41"/>
      <c r="E1" s="41"/>
      <c r="F1" s="41"/>
      <c r="G1" s="41"/>
      <c r="H1" s="41"/>
      <c r="I1" s="41"/>
      <c r="J1" s="41"/>
      <c r="K1" s="41"/>
      <c r="L1" s="41"/>
      <c r="M1" s="41"/>
      <c r="N1" s="41"/>
      <c r="O1" s="41"/>
      <c r="P1" s="41"/>
      <c r="Q1" s="41"/>
      <c r="R1" s="41"/>
      <c r="S1" s="41"/>
      <c r="T1" s="41"/>
    </row>
    <row r="2" spans="1:20" x14ac:dyDescent="0.25">
      <c r="A2" s="3" t="s">
        <v>0</v>
      </c>
      <c r="B2" s="3" t="s">
        <v>1</v>
      </c>
      <c r="C2" s="3" t="s">
        <v>165</v>
      </c>
      <c r="D2" s="3" t="s">
        <v>113</v>
      </c>
      <c r="E2" s="3" t="s">
        <v>166</v>
      </c>
      <c r="F2" s="3" t="s">
        <v>118</v>
      </c>
      <c r="G2" s="3" t="s">
        <v>121</v>
      </c>
      <c r="H2" s="3" t="s">
        <v>117</v>
      </c>
      <c r="I2" s="3" t="s">
        <v>108</v>
      </c>
      <c r="J2" s="3" t="s">
        <v>167</v>
      </c>
      <c r="K2" s="3" t="s">
        <v>168</v>
      </c>
      <c r="L2" s="3" t="s">
        <v>169</v>
      </c>
      <c r="M2" s="3" t="s">
        <v>170</v>
      </c>
      <c r="N2" s="3" t="s">
        <v>171</v>
      </c>
      <c r="O2" s="3" t="s">
        <v>172</v>
      </c>
      <c r="P2" s="3" t="s">
        <v>173</v>
      </c>
      <c r="Q2" s="3" t="s">
        <v>174</v>
      </c>
      <c r="R2" s="3" t="s">
        <v>123</v>
      </c>
      <c r="S2" s="3" t="s">
        <v>124</v>
      </c>
      <c r="T2" s="3" t="s">
        <v>122</v>
      </c>
    </row>
    <row r="3" spans="1:20" x14ac:dyDescent="0.25">
      <c r="A3" s="4" t="s">
        <v>90</v>
      </c>
      <c r="B3" s="4" t="s">
        <v>91</v>
      </c>
      <c r="C3" s="7">
        <v>39247.356305238187</v>
      </c>
      <c r="D3" s="7">
        <v>49376.509092559136</v>
      </c>
      <c r="E3" s="7">
        <v>50576.749053627449</v>
      </c>
      <c r="F3" s="7">
        <v>63669.970278260174</v>
      </c>
      <c r="G3" s="7">
        <v>65267.94450005133</v>
      </c>
      <c r="H3" s="7">
        <v>50771.419544730838</v>
      </c>
      <c r="I3" s="7">
        <v>70292.096806433619</v>
      </c>
      <c r="J3" s="7">
        <v>52636.590841455247</v>
      </c>
      <c r="K3" s="7">
        <v>39990.330676709062</v>
      </c>
      <c r="L3" s="7">
        <v>42361.985456619375</v>
      </c>
      <c r="M3" s="7">
        <v>55835.9885847162</v>
      </c>
      <c r="N3" s="7">
        <v>46243.171928777294</v>
      </c>
      <c r="O3" s="7">
        <v>55242.653248266033</v>
      </c>
      <c r="P3" s="7">
        <v>79215.010380106047</v>
      </c>
      <c r="Q3" s="7">
        <v>53992.087661777397</v>
      </c>
      <c r="R3" s="7">
        <v>53429.777645237496</v>
      </c>
      <c r="S3" s="7">
        <v>59976.117023086539</v>
      </c>
      <c r="T3" s="7">
        <v>52532.948691593876</v>
      </c>
    </row>
    <row r="4" spans="1:20" x14ac:dyDescent="0.25">
      <c r="A4" s="5" t="s">
        <v>2</v>
      </c>
      <c r="B4" s="5" t="s">
        <v>3</v>
      </c>
      <c r="C4" s="8">
        <v>31204.118912831444</v>
      </c>
      <c r="D4" s="8">
        <v>45671.727301403713</v>
      </c>
      <c r="E4" s="8">
        <v>37598.935967937367</v>
      </c>
      <c r="F4" s="8">
        <v>32912.095400340717</v>
      </c>
      <c r="G4" s="8">
        <v>43530.3932468602</v>
      </c>
      <c r="H4" s="8">
        <v>37046.638148667604</v>
      </c>
      <c r="I4" s="8">
        <v>47858.12840466926</v>
      </c>
      <c r="J4" s="8">
        <v>43069.189349112428</v>
      </c>
      <c r="K4" s="8">
        <v>30504.185900314325</v>
      </c>
      <c r="L4" s="8">
        <v>35824.705882352944</v>
      </c>
      <c r="M4" s="8">
        <v>45001.800818553886</v>
      </c>
      <c r="N4" s="8">
        <v>31293.274725274725</v>
      </c>
      <c r="O4" s="8">
        <v>44421.144704127299</v>
      </c>
      <c r="P4" s="8">
        <v>59859.875111507579</v>
      </c>
      <c r="Q4" s="8">
        <v>47536.952380952382</v>
      </c>
      <c r="R4" s="8">
        <v>44586.662538699689</v>
      </c>
      <c r="S4" s="8">
        <v>49672.596273291929</v>
      </c>
      <c r="T4" s="8">
        <v>43063.92123287671</v>
      </c>
    </row>
    <row r="5" spans="1:20" x14ac:dyDescent="0.25">
      <c r="A5" s="5" t="s">
        <v>4</v>
      </c>
      <c r="B5" s="5" t="s">
        <v>5</v>
      </c>
      <c r="C5" s="8">
        <v>44070.32218874526</v>
      </c>
      <c r="D5" s="8">
        <v>52945.054049559287</v>
      </c>
      <c r="E5" s="8">
        <v>68379.537401574809</v>
      </c>
      <c r="F5" s="8">
        <v>62771.24705882353</v>
      </c>
      <c r="G5" s="8">
        <v>76028.478858889459</v>
      </c>
      <c r="H5" s="8">
        <v>61757.985096870339</v>
      </c>
      <c r="I5" s="8">
        <v>84403.108462455304</v>
      </c>
      <c r="J5" s="8">
        <v>58994.691292875992</v>
      </c>
      <c r="K5" s="8">
        <v>46044.765217391301</v>
      </c>
      <c r="L5" s="8">
        <v>53446.635475996743</v>
      </c>
      <c r="M5" s="8">
        <v>65699.285266457679</v>
      </c>
      <c r="N5" s="8">
        <v>56812.601226993866</v>
      </c>
      <c r="O5" s="8">
        <v>62957.08108108108</v>
      </c>
      <c r="P5" s="8">
        <v>85674.012269938656</v>
      </c>
      <c r="Q5" s="8">
        <v>62604</v>
      </c>
      <c r="R5" s="8">
        <v>66450.380769230775</v>
      </c>
      <c r="S5" s="8">
        <v>72573.901886792446</v>
      </c>
      <c r="T5" s="8">
        <v>62458.303730951127</v>
      </c>
    </row>
    <row r="6" spans="1:20" x14ac:dyDescent="0.25">
      <c r="A6" s="5" t="s">
        <v>6</v>
      </c>
      <c r="B6" s="5" t="s">
        <v>7</v>
      </c>
      <c r="C6" s="8">
        <v>32702.080666313475</v>
      </c>
      <c r="D6" s="8">
        <v>47140.409219081354</v>
      </c>
      <c r="E6" s="8">
        <v>50141.390801272777</v>
      </c>
      <c r="F6" s="8">
        <v>52341.095744680853</v>
      </c>
      <c r="G6" s="8">
        <v>62970.985074626864</v>
      </c>
      <c r="H6" s="8">
        <v>43166.67327851359</v>
      </c>
      <c r="I6" s="8">
        <v>67418.830422794112</v>
      </c>
      <c r="J6" s="8">
        <v>52430.745358090186</v>
      </c>
      <c r="K6" s="8">
        <v>39183.80563319716</v>
      </c>
      <c r="L6" s="8">
        <v>39560.495272399821</v>
      </c>
      <c r="M6" s="8">
        <v>52216.530259365994</v>
      </c>
      <c r="N6" s="8">
        <v>46113.89920424403</v>
      </c>
      <c r="O6" s="8">
        <v>56878.556984744238</v>
      </c>
      <c r="P6" s="8">
        <v>91534.006699507387</v>
      </c>
      <c r="Q6" s="8">
        <v>63295.368421052633</v>
      </c>
      <c r="R6" s="8">
        <v>53442.43689705299</v>
      </c>
      <c r="S6" s="8">
        <v>53613.060562155893</v>
      </c>
      <c r="T6" s="8">
        <v>56814.464524477029</v>
      </c>
    </row>
    <row r="7" spans="1:20" x14ac:dyDescent="0.25">
      <c r="A7" s="5" t="s">
        <v>8</v>
      </c>
      <c r="B7" s="5" t="s">
        <v>9</v>
      </c>
      <c r="C7" s="8">
        <v>30641.014168839589</v>
      </c>
      <c r="D7" s="8">
        <v>42671.161993294729</v>
      </c>
      <c r="E7" s="8">
        <v>37610.534424379235</v>
      </c>
      <c r="F7" s="8">
        <v>37263.988130563797</v>
      </c>
      <c r="G7" s="8">
        <v>41037.329581428072</v>
      </c>
      <c r="H7" s="8">
        <v>37043.163398692814</v>
      </c>
      <c r="I7" s="8">
        <v>46066.779944289694</v>
      </c>
      <c r="J7" s="8">
        <v>34597.734545454543</v>
      </c>
      <c r="K7" s="8">
        <v>31577.355246523388</v>
      </c>
      <c r="L7" s="8">
        <v>33072.440556303278</v>
      </c>
      <c r="M7" s="8">
        <v>48335.425431711148</v>
      </c>
      <c r="N7" s="8">
        <v>33577.22243713733</v>
      </c>
      <c r="O7" s="8">
        <v>45772.568236233041</v>
      </c>
      <c r="P7" s="8">
        <v>53765.002277904328</v>
      </c>
      <c r="Q7" s="8">
        <v>35324.571428571428</v>
      </c>
      <c r="R7" s="8">
        <v>38847.493240296557</v>
      </c>
      <c r="S7" s="8">
        <v>38558.466341463412</v>
      </c>
      <c r="T7" s="8">
        <v>36357.056315622016</v>
      </c>
    </row>
    <row r="8" spans="1:20" x14ac:dyDescent="0.25">
      <c r="A8" s="5" t="s">
        <v>10</v>
      </c>
      <c r="B8" s="5" t="s">
        <v>11</v>
      </c>
      <c r="C8" s="8">
        <v>49023.623004809808</v>
      </c>
      <c r="D8" s="8">
        <v>61974.868244672558</v>
      </c>
      <c r="E8" s="8">
        <v>79685.867792771533</v>
      </c>
      <c r="F8" s="8">
        <v>64507.096062416189</v>
      </c>
      <c r="G8" s="8">
        <v>89933.718895145299</v>
      </c>
      <c r="H8" s="8">
        <v>76541.460313627962</v>
      </c>
      <c r="I8" s="8">
        <v>115481.18989844523</v>
      </c>
      <c r="J8" s="8">
        <v>71207.147540983613</v>
      </c>
      <c r="K8" s="8">
        <v>49028.712216549924</v>
      </c>
      <c r="L8" s="8">
        <v>52510.58810820154</v>
      </c>
      <c r="M8" s="8">
        <v>79028.561683353124</v>
      </c>
      <c r="N8" s="8">
        <v>64314.905511011872</v>
      </c>
      <c r="O8" s="8">
        <v>84551.670459794244</v>
      </c>
      <c r="P8" s="8">
        <v>105133.16786414108</v>
      </c>
      <c r="Q8" s="8">
        <v>71489.923404255314</v>
      </c>
      <c r="R8" s="8">
        <v>64687.316461740476</v>
      </c>
      <c r="S8" s="8">
        <v>87870.061975736564</v>
      </c>
      <c r="T8" s="8">
        <v>72953.421674778976</v>
      </c>
    </row>
    <row r="9" spans="1:20" x14ac:dyDescent="0.25">
      <c r="A9" s="5" t="s">
        <v>12</v>
      </c>
      <c r="B9" s="5" t="s">
        <v>13</v>
      </c>
      <c r="C9" s="8">
        <v>35501.327374754139</v>
      </c>
      <c r="D9" s="8">
        <v>50780.56820122472</v>
      </c>
      <c r="E9" s="8">
        <v>54053.482442187691</v>
      </c>
      <c r="F9" s="8">
        <v>57927.689614935822</v>
      </c>
      <c r="G9" s="8">
        <v>72651.100126573845</v>
      </c>
      <c r="H9" s="8">
        <v>51979.288262738999</v>
      </c>
      <c r="I9" s="8">
        <v>73084.833002291824</v>
      </c>
      <c r="J9" s="8">
        <v>60493.415759686548</v>
      </c>
      <c r="K9" s="8">
        <v>42648.905874409182</v>
      </c>
      <c r="L9" s="8">
        <v>48774.744160177972</v>
      </c>
      <c r="M9" s="8">
        <v>62198.305224187578</v>
      </c>
      <c r="N9" s="8">
        <v>51001.814977973569</v>
      </c>
      <c r="O9" s="8">
        <v>65301.09316770186</v>
      </c>
      <c r="P9" s="8">
        <v>89171.546579804562</v>
      </c>
      <c r="Q9" s="8">
        <v>75578.28571428571</v>
      </c>
      <c r="R9" s="8">
        <v>61135.673958645493</v>
      </c>
      <c r="S9" s="8">
        <v>62413.127024722933</v>
      </c>
      <c r="T9" s="8">
        <v>58018.87072463768</v>
      </c>
    </row>
    <row r="10" spans="1:20" x14ac:dyDescent="0.25">
      <c r="A10" s="5" t="s">
        <v>14</v>
      </c>
      <c r="B10" s="5" t="s">
        <v>15</v>
      </c>
      <c r="C10" s="8">
        <v>49978.455975331097</v>
      </c>
      <c r="D10" s="8">
        <v>56958.839921165003</v>
      </c>
      <c r="E10" s="8">
        <v>57014.364672364674</v>
      </c>
      <c r="F10" s="8">
        <v>50709.6563876652</v>
      </c>
      <c r="G10" s="8">
        <v>80101.851526600629</v>
      </c>
      <c r="H10" s="8">
        <v>64240.987951807227</v>
      </c>
      <c r="I10" s="8">
        <v>73985.103235747301</v>
      </c>
      <c r="J10" s="8">
        <v>54549.711700064639</v>
      </c>
      <c r="K10" s="8">
        <v>46818.37413394919</v>
      </c>
      <c r="L10" s="8">
        <v>50995</v>
      </c>
      <c r="M10" s="8">
        <v>69297.383104125736</v>
      </c>
      <c r="N10" s="8">
        <v>60943.996647108128</v>
      </c>
      <c r="O10" s="8">
        <v>67535.421686746995</v>
      </c>
      <c r="P10" s="8">
        <v>81297.276073619636</v>
      </c>
      <c r="Q10" s="8">
        <v>81359.027027027027</v>
      </c>
      <c r="R10" s="8">
        <v>62580.458091286309</v>
      </c>
      <c r="S10" s="8">
        <v>58825.149188761374</v>
      </c>
      <c r="T10" s="8">
        <v>60405.83087400681</v>
      </c>
    </row>
    <row r="11" spans="1:20" x14ac:dyDescent="0.25">
      <c r="A11" s="5" t="s">
        <v>16</v>
      </c>
      <c r="B11" s="5" t="s">
        <v>17</v>
      </c>
      <c r="C11" s="8">
        <v>43589.980868109531</v>
      </c>
      <c r="D11" s="8">
        <v>49063.760815455731</v>
      </c>
      <c r="E11" s="8">
        <v>40890.40487062405</v>
      </c>
      <c r="F11" s="8">
        <v>48847.290246768505</v>
      </c>
      <c r="G11" s="8">
        <v>69431.112368633796</v>
      </c>
      <c r="H11" s="8">
        <v>47351.099687391456</v>
      </c>
      <c r="I11" s="8">
        <v>57844.06451612903</v>
      </c>
      <c r="J11" s="8">
        <v>51215.163934426229</v>
      </c>
      <c r="K11" s="8">
        <v>35496.686940966014</v>
      </c>
      <c r="L11" s="8">
        <v>37517.842401500937</v>
      </c>
      <c r="M11" s="8">
        <v>52532.027397260274</v>
      </c>
      <c r="N11" s="8">
        <v>45564</v>
      </c>
      <c r="O11" s="8">
        <v>43136.15217391304</v>
      </c>
      <c r="P11" s="8">
        <v>65541.07086614173</v>
      </c>
      <c r="Q11" s="8">
        <v>0</v>
      </c>
      <c r="R11" s="8">
        <v>43470.990961380441</v>
      </c>
      <c r="S11" s="8">
        <v>54964.436756756753</v>
      </c>
      <c r="T11" s="8">
        <v>51634.254918733961</v>
      </c>
    </row>
    <row r="12" spans="1:20" x14ac:dyDescent="0.25">
      <c r="A12" s="5" t="s">
        <v>18</v>
      </c>
      <c r="B12" s="5" t="s">
        <v>19</v>
      </c>
      <c r="C12" s="8">
        <v>56868.034757611393</v>
      </c>
      <c r="D12" s="8">
        <v>55153.381995133823</v>
      </c>
      <c r="E12" s="8">
        <v>60020.120509849359</v>
      </c>
      <c r="F12" s="8">
        <v>79408.322809711157</v>
      </c>
      <c r="G12" s="8">
        <v>83849.08618331053</v>
      </c>
      <c r="H12" s="8">
        <v>65426.955153422503</v>
      </c>
      <c r="I12" s="8">
        <v>73339.505666486773</v>
      </c>
      <c r="J12" s="8">
        <v>69756.342494714583</v>
      </c>
      <c r="K12" s="8">
        <v>53406.244343891405</v>
      </c>
      <c r="L12" s="8">
        <v>63474.883720930229</v>
      </c>
      <c r="M12" s="8">
        <v>76591.952871870395</v>
      </c>
      <c r="N12" s="8">
        <v>54208.608150470216</v>
      </c>
      <c r="O12" s="8">
        <v>76476.663316582912</v>
      </c>
      <c r="P12" s="8">
        <v>0</v>
      </c>
      <c r="Q12" s="8">
        <v>0</v>
      </c>
      <c r="R12" s="8">
        <v>85737.794957983191</v>
      </c>
      <c r="S12" s="8">
        <v>50529.348377997179</v>
      </c>
      <c r="T12" s="8">
        <v>72423.036378334684</v>
      </c>
    </row>
    <row r="13" spans="1:20" x14ac:dyDescent="0.25">
      <c r="A13" s="5" t="s">
        <v>20</v>
      </c>
      <c r="B13" s="5" t="s">
        <v>21</v>
      </c>
      <c r="C13" s="8">
        <v>31178.54553437385</v>
      </c>
      <c r="D13" s="8">
        <v>47713.606058579644</v>
      </c>
      <c r="E13" s="8">
        <v>44773.281246774692</v>
      </c>
      <c r="F13" s="8">
        <v>50719.718538565627</v>
      </c>
      <c r="G13" s="8">
        <v>59806.321751606265</v>
      </c>
      <c r="H13" s="8">
        <v>43955.157475838547</v>
      </c>
      <c r="I13" s="8">
        <v>69892.618562436968</v>
      </c>
      <c r="J13" s="8">
        <v>47696.468833652005</v>
      </c>
      <c r="K13" s="8">
        <v>36160.904267079371</v>
      </c>
      <c r="L13" s="8">
        <v>38986.861133338185</v>
      </c>
      <c r="M13" s="8">
        <v>52939.542402826854</v>
      </c>
      <c r="N13" s="8">
        <v>42946.098907418054</v>
      </c>
      <c r="O13" s="8">
        <v>50833.213740458013</v>
      </c>
      <c r="P13" s="8">
        <v>67459.696342305033</v>
      </c>
      <c r="Q13" s="8">
        <v>45763.392857142855</v>
      </c>
      <c r="R13" s="8">
        <v>49389.267372771894</v>
      </c>
      <c r="S13" s="8">
        <v>48029.739502055883</v>
      </c>
      <c r="T13" s="8">
        <v>53886.307302464869</v>
      </c>
    </row>
    <row r="14" spans="1:20" x14ac:dyDescent="0.25">
      <c r="A14" s="5" t="s">
        <v>22</v>
      </c>
      <c r="B14" s="5" t="s">
        <v>23</v>
      </c>
      <c r="C14" s="8">
        <v>33574.691328728972</v>
      </c>
      <c r="D14" s="8">
        <v>46348.827763070811</v>
      </c>
      <c r="E14" s="8">
        <v>36376.093824502037</v>
      </c>
      <c r="F14" s="8">
        <v>47178.835710099629</v>
      </c>
      <c r="G14" s="8">
        <v>43481.574731026463</v>
      </c>
      <c r="H14" s="8">
        <v>34273.562926404411</v>
      </c>
      <c r="I14" s="8">
        <v>46025.895690143123</v>
      </c>
      <c r="J14" s="8">
        <v>46480.455865921787</v>
      </c>
      <c r="K14" s="8">
        <v>31898.435471100554</v>
      </c>
      <c r="L14" s="8">
        <v>30832.287719298245</v>
      </c>
      <c r="M14" s="8">
        <v>41179.41001651073</v>
      </c>
      <c r="N14" s="8">
        <v>32166.860997547017</v>
      </c>
      <c r="O14" s="8">
        <v>41289.714811407546</v>
      </c>
      <c r="P14" s="8">
        <v>45965.963782696177</v>
      </c>
      <c r="Q14" s="8">
        <v>39141.727433628315</v>
      </c>
      <c r="R14" s="8">
        <v>44618.085238900261</v>
      </c>
      <c r="S14" s="8">
        <v>48135.741196927978</v>
      </c>
      <c r="T14" s="8">
        <v>43610.478394609636</v>
      </c>
    </row>
    <row r="15" spans="1:20" x14ac:dyDescent="0.25">
      <c r="A15" s="5" t="s">
        <v>24</v>
      </c>
      <c r="B15" s="5" t="s">
        <v>25</v>
      </c>
      <c r="C15" s="8">
        <v>37987.333670334796</v>
      </c>
      <c r="D15" s="8">
        <v>44748.587762393923</v>
      </c>
      <c r="E15" s="8">
        <v>48897.104825291179</v>
      </c>
      <c r="F15" s="8">
        <v>41183.739130434784</v>
      </c>
      <c r="G15" s="8">
        <v>76610.213903743323</v>
      </c>
      <c r="H15" s="8">
        <v>51863.422261484098</v>
      </c>
      <c r="I15" s="8">
        <v>75614.879750130145</v>
      </c>
      <c r="J15" s="8">
        <v>46782.109090909093</v>
      </c>
      <c r="K15" s="8">
        <v>39373.346393588603</v>
      </c>
      <c r="L15" s="8">
        <v>41162.183462532303</v>
      </c>
      <c r="M15" s="8">
        <v>54675.65874125874</v>
      </c>
      <c r="N15" s="8">
        <v>56434.905537459286</v>
      </c>
      <c r="O15" s="8">
        <v>61595.697160883283</v>
      </c>
      <c r="P15" s="8">
        <v>0</v>
      </c>
      <c r="Q15" s="8">
        <v>0</v>
      </c>
      <c r="R15" s="8">
        <v>47559.013019218844</v>
      </c>
      <c r="S15" s="8">
        <v>53899.360845163421</v>
      </c>
      <c r="T15" s="8">
        <v>52475.137685134396</v>
      </c>
    </row>
    <row r="16" spans="1:20" x14ac:dyDescent="0.25">
      <c r="A16" s="5" t="s">
        <v>26</v>
      </c>
      <c r="B16" s="5" t="s">
        <v>27</v>
      </c>
      <c r="C16" s="8">
        <v>28432.419029615627</v>
      </c>
      <c r="D16" s="8">
        <v>40926.301667159911</v>
      </c>
      <c r="E16" s="8">
        <v>42699.667067307695</v>
      </c>
      <c r="F16" s="8">
        <v>31986.588235294119</v>
      </c>
      <c r="G16" s="8">
        <v>51206.730521091813</v>
      </c>
      <c r="H16" s="8">
        <v>43409.895424836599</v>
      </c>
      <c r="I16" s="8">
        <v>61362.897637795279</v>
      </c>
      <c r="J16" s="8">
        <v>41732.097087378643</v>
      </c>
      <c r="K16" s="8">
        <v>36634.158357771259</v>
      </c>
      <c r="L16" s="8">
        <v>40272.874067573495</v>
      </c>
      <c r="M16" s="8">
        <v>45119.67335243553</v>
      </c>
      <c r="N16" s="8">
        <v>35010.92887029289</v>
      </c>
      <c r="O16" s="8">
        <v>44135.561538461538</v>
      </c>
      <c r="P16" s="8">
        <v>70850.448979591834</v>
      </c>
      <c r="Q16" s="8">
        <v>0</v>
      </c>
      <c r="R16" s="8">
        <v>45325.417666303161</v>
      </c>
      <c r="S16" s="8">
        <v>56318.446776611694</v>
      </c>
      <c r="T16" s="8">
        <v>44064.614736842108</v>
      </c>
    </row>
    <row r="17" spans="1:20" x14ac:dyDescent="0.25">
      <c r="A17" s="5" t="s">
        <v>28</v>
      </c>
      <c r="B17" s="5" t="s">
        <v>29</v>
      </c>
      <c r="C17" s="8">
        <v>42619.850937724303</v>
      </c>
      <c r="D17" s="8">
        <v>45828.27219448665</v>
      </c>
      <c r="E17" s="8">
        <v>59396.264421354354</v>
      </c>
      <c r="F17" s="8">
        <v>63607.481426945989</v>
      </c>
      <c r="G17" s="8">
        <v>75842.624337272442</v>
      </c>
      <c r="H17" s="8">
        <v>62565.654122700529</v>
      </c>
      <c r="I17" s="8">
        <v>73174.951212712578</v>
      </c>
      <c r="J17" s="8">
        <v>52921.584360902256</v>
      </c>
      <c r="K17" s="8">
        <v>41185.692520011042</v>
      </c>
      <c r="L17" s="8">
        <v>42088.907666941464</v>
      </c>
      <c r="M17" s="8">
        <v>69999.830886670577</v>
      </c>
      <c r="N17" s="8">
        <v>62230.280303030304</v>
      </c>
      <c r="O17" s="8">
        <v>62036.891177787729</v>
      </c>
      <c r="P17" s="8">
        <v>80801.016478751088</v>
      </c>
      <c r="Q17" s="8">
        <v>42923.358778625952</v>
      </c>
      <c r="R17" s="8">
        <v>57126.198334844616</v>
      </c>
      <c r="S17" s="8">
        <v>62895.185039370081</v>
      </c>
      <c r="T17" s="8">
        <v>56586.597194388778</v>
      </c>
    </row>
    <row r="18" spans="1:20" x14ac:dyDescent="0.25">
      <c r="A18" s="5" t="s">
        <v>30</v>
      </c>
      <c r="B18" s="5" t="s">
        <v>31</v>
      </c>
      <c r="C18" s="8">
        <v>33900.085786546748</v>
      </c>
      <c r="D18" s="8">
        <v>41157.238419898589</v>
      </c>
      <c r="E18" s="8">
        <v>39394.206822570261</v>
      </c>
      <c r="F18" s="8">
        <v>46907.966827919838</v>
      </c>
      <c r="G18" s="8">
        <v>47539.441979413081</v>
      </c>
      <c r="H18" s="8">
        <v>36248.671927846677</v>
      </c>
      <c r="I18" s="8">
        <v>51990.780269058298</v>
      </c>
      <c r="J18" s="8">
        <v>39365.075204765453</v>
      </c>
      <c r="K18" s="8">
        <v>34420.601809954751</v>
      </c>
      <c r="L18" s="8">
        <v>34175.716395864103</v>
      </c>
      <c r="M18" s="8">
        <v>43915.001356852103</v>
      </c>
      <c r="N18" s="8">
        <v>34784.414634146342</v>
      </c>
      <c r="O18" s="8">
        <v>41867.411411411413</v>
      </c>
      <c r="P18" s="8">
        <v>86529.428313796219</v>
      </c>
      <c r="Q18" s="8">
        <v>63785.572979493365</v>
      </c>
      <c r="R18" s="8">
        <v>39425.037371134022</v>
      </c>
      <c r="S18" s="8">
        <v>46163.136077222145</v>
      </c>
      <c r="T18" s="8">
        <v>34389.863013698632</v>
      </c>
    </row>
    <row r="19" spans="1:20" x14ac:dyDescent="0.25">
      <c r="A19" s="5" t="s">
        <v>32</v>
      </c>
      <c r="B19" s="5" t="s">
        <v>33</v>
      </c>
      <c r="C19" s="8">
        <v>34945.838102699614</v>
      </c>
      <c r="D19" s="8">
        <v>51852.543285879183</v>
      </c>
      <c r="E19" s="8">
        <v>51114.971710355567</v>
      </c>
      <c r="F19" s="8">
        <v>41240.72172808132</v>
      </c>
      <c r="G19" s="8">
        <v>56608.552194290583</v>
      </c>
      <c r="H19" s="8">
        <v>52977.037941561277</v>
      </c>
      <c r="I19" s="8">
        <v>59166.141495233314</v>
      </c>
      <c r="J19" s="8">
        <v>52778.854503464201</v>
      </c>
      <c r="K19" s="8">
        <v>40981.594244604319</v>
      </c>
      <c r="L19" s="8">
        <v>50080.155124653742</v>
      </c>
      <c r="M19" s="8">
        <v>49311.239506172838</v>
      </c>
      <c r="N19" s="8">
        <v>45706.080536912748</v>
      </c>
      <c r="O19" s="8">
        <v>49900.568944099381</v>
      </c>
      <c r="P19" s="8">
        <v>60389.771217712179</v>
      </c>
      <c r="Q19" s="8">
        <v>55687.341176470589</v>
      </c>
      <c r="R19" s="8">
        <v>50633.375295043275</v>
      </c>
      <c r="S19" s="8">
        <v>63042.493285293152</v>
      </c>
      <c r="T19" s="8">
        <v>44292.177093359001</v>
      </c>
    </row>
    <row r="20" spans="1:20" x14ac:dyDescent="0.25">
      <c r="A20" s="5" t="s">
        <v>34</v>
      </c>
      <c r="B20" s="5" t="s">
        <v>35</v>
      </c>
      <c r="C20" s="8">
        <v>31145.734693395669</v>
      </c>
      <c r="D20" s="8">
        <v>45949.841561503257</v>
      </c>
      <c r="E20" s="8">
        <v>39774.026161704249</v>
      </c>
      <c r="F20" s="8">
        <v>40138.929936305729</v>
      </c>
      <c r="G20" s="8">
        <v>48789.400399733509</v>
      </c>
      <c r="H20" s="8">
        <v>39367.638065522624</v>
      </c>
      <c r="I20" s="8">
        <v>57266.906855210575</v>
      </c>
      <c r="J20" s="8">
        <v>39932.387999999999</v>
      </c>
      <c r="K20" s="8">
        <v>36287.208077893978</v>
      </c>
      <c r="L20" s="8">
        <v>37494.275477707008</v>
      </c>
      <c r="M20" s="8">
        <v>44557.122448979593</v>
      </c>
      <c r="N20" s="8">
        <v>35252.561538461538</v>
      </c>
      <c r="O20" s="8">
        <v>45887.777571825762</v>
      </c>
      <c r="P20" s="8">
        <v>63802.469500924213</v>
      </c>
      <c r="Q20" s="8">
        <v>44284.631578947367</v>
      </c>
      <c r="R20" s="8">
        <v>44614.685109141996</v>
      </c>
      <c r="S20" s="8">
        <v>50133.049986342528</v>
      </c>
      <c r="T20" s="8">
        <v>45633.377028316892</v>
      </c>
    </row>
    <row r="21" spans="1:20" x14ac:dyDescent="0.25">
      <c r="A21" s="5" t="s">
        <v>36</v>
      </c>
      <c r="B21" s="5" t="s">
        <v>37</v>
      </c>
      <c r="C21" s="8">
        <v>30351.179503999709</v>
      </c>
      <c r="D21" s="8">
        <v>41794.069866515194</v>
      </c>
      <c r="E21" s="8">
        <v>37685.264984227128</v>
      </c>
      <c r="F21" s="8">
        <v>44938.579256360077</v>
      </c>
      <c r="G21" s="8">
        <v>47698.027805362464</v>
      </c>
      <c r="H21" s="8">
        <v>32475.05977264393</v>
      </c>
      <c r="I21" s="8">
        <v>50308.69255367748</v>
      </c>
      <c r="J21" s="8">
        <v>40971.43548387097</v>
      </c>
      <c r="K21" s="8">
        <v>26552.657766990291</v>
      </c>
      <c r="L21" s="8">
        <v>34546.733834586463</v>
      </c>
      <c r="M21" s="8">
        <v>48444.780487804877</v>
      </c>
      <c r="N21" s="8">
        <v>34015.087420042641</v>
      </c>
      <c r="O21" s="8">
        <v>43088.385195339273</v>
      </c>
      <c r="P21" s="8">
        <v>63229.657289002556</v>
      </c>
      <c r="Q21" s="8">
        <v>38077.37142857143</v>
      </c>
      <c r="R21" s="8">
        <v>44141.857512344228</v>
      </c>
      <c r="S21" s="8">
        <v>39830.762626985263</v>
      </c>
      <c r="T21" s="8">
        <v>42843.777223607649</v>
      </c>
    </row>
    <row r="22" spans="1:20" x14ac:dyDescent="0.25">
      <c r="A22" s="5" t="s">
        <v>38</v>
      </c>
      <c r="B22" s="5" t="s">
        <v>39</v>
      </c>
      <c r="C22" s="8">
        <v>31145.117545756737</v>
      </c>
      <c r="D22" s="8">
        <v>45475.948868492436</v>
      </c>
      <c r="E22" s="8">
        <v>40121.837069220892</v>
      </c>
      <c r="F22" s="8">
        <v>39263.19</v>
      </c>
      <c r="G22" s="8">
        <v>45081.245344954441</v>
      </c>
      <c r="H22" s="8">
        <v>41314.533533383343</v>
      </c>
      <c r="I22" s="8">
        <v>50013.271422877639</v>
      </c>
      <c r="J22" s="8">
        <v>40190.45521774856</v>
      </c>
      <c r="K22" s="8">
        <v>32958.144208037826</v>
      </c>
      <c r="L22" s="8">
        <v>39489.567683881061</v>
      </c>
      <c r="M22" s="8">
        <v>41451.753061224488</v>
      </c>
      <c r="N22" s="8">
        <v>32043.982486865149</v>
      </c>
      <c r="O22" s="8">
        <v>43954.48679245283</v>
      </c>
      <c r="P22" s="8">
        <v>52696.277419354839</v>
      </c>
      <c r="Q22" s="8">
        <v>32448.191999999999</v>
      </c>
      <c r="R22" s="8">
        <v>46196.962647444299</v>
      </c>
      <c r="S22" s="8">
        <v>42501.714211007973</v>
      </c>
      <c r="T22" s="8">
        <v>45314.606598559709</v>
      </c>
    </row>
    <row r="23" spans="1:20" x14ac:dyDescent="0.25">
      <c r="A23" s="5" t="s">
        <v>40</v>
      </c>
      <c r="B23" s="5" t="s">
        <v>41</v>
      </c>
      <c r="C23" s="8">
        <v>33299.261664194353</v>
      </c>
      <c r="D23" s="8">
        <v>40701.415666711611</v>
      </c>
      <c r="E23" s="8">
        <v>43151.958990536281</v>
      </c>
      <c r="F23" s="8">
        <v>45059.684210526313</v>
      </c>
      <c r="G23" s="8">
        <v>53027.778523489935</v>
      </c>
      <c r="H23" s="8">
        <v>46177.993827160491</v>
      </c>
      <c r="I23" s="8">
        <v>45799.499122293739</v>
      </c>
      <c r="J23" s="8">
        <v>43361.660377358494</v>
      </c>
      <c r="K23" s="8">
        <v>36622.432889963726</v>
      </c>
      <c r="L23" s="8">
        <v>42134.265536723164</v>
      </c>
      <c r="M23" s="8">
        <v>48560.035335689048</v>
      </c>
      <c r="N23" s="8">
        <v>36549.725888324872</v>
      </c>
      <c r="O23" s="8">
        <v>49958.283987915405</v>
      </c>
      <c r="P23" s="8">
        <v>51243.428571428572</v>
      </c>
      <c r="Q23" s="8">
        <v>0</v>
      </c>
      <c r="R23" s="8">
        <v>43526.246092184367</v>
      </c>
      <c r="S23" s="8">
        <v>61663.137697516933</v>
      </c>
      <c r="T23" s="8">
        <v>46793.29094181164</v>
      </c>
    </row>
    <row r="24" spans="1:20" x14ac:dyDescent="0.25">
      <c r="A24" s="5" t="s">
        <v>42</v>
      </c>
      <c r="B24" s="5" t="s">
        <v>43</v>
      </c>
      <c r="C24" s="8">
        <v>50635.921221968405</v>
      </c>
      <c r="D24" s="8">
        <v>51645.653066778832</v>
      </c>
      <c r="E24" s="8">
        <v>49997.265242313704</v>
      </c>
      <c r="F24" s="8">
        <v>51958.656799259945</v>
      </c>
      <c r="G24" s="8">
        <v>67675.651827099282</v>
      </c>
      <c r="H24" s="8">
        <v>52222.348975628091</v>
      </c>
      <c r="I24" s="8">
        <v>70274.180064308675</v>
      </c>
      <c r="J24" s="8">
        <v>47591.524705882352</v>
      </c>
      <c r="K24" s="8">
        <v>44156.687252124648</v>
      </c>
      <c r="L24" s="8">
        <v>48893.282232704405</v>
      </c>
      <c r="M24" s="8">
        <v>57912.669784845653</v>
      </c>
      <c r="N24" s="8">
        <v>44303.123099558608</v>
      </c>
      <c r="O24" s="8">
        <v>54374.79437609842</v>
      </c>
      <c r="P24" s="8">
        <v>59873.7</v>
      </c>
      <c r="Q24" s="8">
        <v>0</v>
      </c>
      <c r="R24" s="8">
        <v>56365.847017018888</v>
      </c>
      <c r="S24" s="8">
        <v>61636.818138875766</v>
      </c>
      <c r="T24" s="8">
        <v>62314.579827089336</v>
      </c>
    </row>
    <row r="25" spans="1:20" x14ac:dyDescent="0.25">
      <c r="A25" s="5" t="s">
        <v>44</v>
      </c>
      <c r="B25" s="5" t="s">
        <v>45</v>
      </c>
      <c r="C25" s="8">
        <v>46193.197734528927</v>
      </c>
      <c r="D25" s="8">
        <v>49069.491371774529</v>
      </c>
      <c r="E25" s="8">
        <v>58115.946006749153</v>
      </c>
      <c r="F25" s="8">
        <v>49420.015564202331</v>
      </c>
      <c r="G25" s="8">
        <v>75413.906544960191</v>
      </c>
      <c r="H25" s="8">
        <v>61200.051063829786</v>
      </c>
      <c r="I25" s="8">
        <v>73361.913468358427</v>
      </c>
      <c r="J25" s="8">
        <v>56228.214729370011</v>
      </c>
      <c r="K25" s="8">
        <v>42456.326180257514</v>
      </c>
      <c r="L25" s="8">
        <v>54171.436277815243</v>
      </c>
      <c r="M25" s="8">
        <v>64596.146281999187</v>
      </c>
      <c r="N25" s="8">
        <v>45613.081967213118</v>
      </c>
      <c r="O25" s="8">
        <v>60548.310428455945</v>
      </c>
      <c r="P25" s="8">
        <v>77099.44139650873</v>
      </c>
      <c r="Q25" s="8">
        <v>87448.039603960395</v>
      </c>
      <c r="R25" s="8">
        <v>59702.138181818184</v>
      </c>
      <c r="S25" s="8">
        <v>65762.75336617406</v>
      </c>
      <c r="T25" s="8">
        <v>61722.919115219542</v>
      </c>
    </row>
    <row r="26" spans="1:20" x14ac:dyDescent="0.25">
      <c r="A26" s="5" t="s">
        <v>46</v>
      </c>
      <c r="B26" s="5" t="s">
        <v>47</v>
      </c>
      <c r="C26" s="8">
        <v>42219.755714912571</v>
      </c>
      <c r="D26" s="8">
        <v>49513.014988595634</v>
      </c>
      <c r="E26" s="8">
        <v>50868.691471498008</v>
      </c>
      <c r="F26" s="8">
        <v>36633.174161896975</v>
      </c>
      <c r="G26" s="8">
        <v>62124.247940654437</v>
      </c>
      <c r="H26" s="8">
        <v>57095.307801121184</v>
      </c>
      <c r="I26" s="8">
        <v>69623.497134123041</v>
      </c>
      <c r="J26" s="8">
        <v>49438.887762490951</v>
      </c>
      <c r="K26" s="8">
        <v>37086.586686174101</v>
      </c>
      <c r="L26" s="8">
        <v>44419.199239956572</v>
      </c>
      <c r="M26" s="8">
        <v>49474.748275862068</v>
      </c>
      <c r="N26" s="8">
        <v>38606.891913530824</v>
      </c>
      <c r="O26" s="8">
        <v>42687.215611613516</v>
      </c>
      <c r="P26" s="8">
        <v>70810.8011988012</v>
      </c>
      <c r="Q26" s="8">
        <v>0</v>
      </c>
      <c r="R26" s="8">
        <v>54076.597802976612</v>
      </c>
      <c r="S26" s="8">
        <v>55409.653812699333</v>
      </c>
      <c r="T26" s="8">
        <v>45219.166315789473</v>
      </c>
    </row>
    <row r="27" spans="1:20" x14ac:dyDescent="0.25">
      <c r="A27" s="5" t="s">
        <v>48</v>
      </c>
      <c r="B27" s="5" t="s">
        <v>49</v>
      </c>
      <c r="C27" s="8">
        <v>53374.999951389764</v>
      </c>
      <c r="D27" s="8">
        <v>55354.411408435197</v>
      </c>
      <c r="E27" s="8">
        <v>55872.67694427698</v>
      </c>
      <c r="F27" s="8">
        <v>54978.262964202077</v>
      </c>
      <c r="G27" s="8">
        <v>65944.364808996193</v>
      </c>
      <c r="H27" s="8">
        <v>55080.131708923276</v>
      </c>
      <c r="I27" s="8">
        <v>54695.798454820288</v>
      </c>
      <c r="J27" s="8">
        <v>56407.752808988764</v>
      </c>
      <c r="K27" s="8">
        <v>47846.544539116963</v>
      </c>
      <c r="L27" s="8">
        <v>45369.967180005049</v>
      </c>
      <c r="M27" s="8">
        <v>59459.422722620264</v>
      </c>
      <c r="N27" s="8">
        <v>48983.117098445597</v>
      </c>
      <c r="O27" s="8">
        <v>58747.567753001713</v>
      </c>
      <c r="P27" s="8">
        <v>66966.288100208767</v>
      </c>
      <c r="Q27" s="8">
        <v>56927.4</v>
      </c>
      <c r="R27" s="8">
        <v>58355.516749304632</v>
      </c>
      <c r="S27" s="8">
        <v>65430.518842530284</v>
      </c>
      <c r="T27" s="8">
        <v>51985.256727272725</v>
      </c>
    </row>
    <row r="28" spans="1:20" x14ac:dyDescent="0.25">
      <c r="A28" s="5" t="s">
        <v>50</v>
      </c>
      <c r="B28" s="5" t="s">
        <v>51</v>
      </c>
      <c r="C28" s="8">
        <v>27336.514143544809</v>
      </c>
      <c r="D28" s="8">
        <v>41347.062003780717</v>
      </c>
      <c r="E28" s="8">
        <v>31282.976663356505</v>
      </c>
      <c r="F28" s="8">
        <v>28536.246575342466</v>
      </c>
      <c r="G28" s="8">
        <v>35735.090528956724</v>
      </c>
      <c r="H28" s="8">
        <v>29617.551064991807</v>
      </c>
      <c r="I28" s="8">
        <v>39506.001662510389</v>
      </c>
      <c r="J28" s="8">
        <v>37006.857142857145</v>
      </c>
      <c r="K28" s="8">
        <v>27749.320825515948</v>
      </c>
      <c r="L28" s="8">
        <v>30441.06427503737</v>
      </c>
      <c r="M28" s="8">
        <v>34559.520710059172</v>
      </c>
      <c r="N28" s="8">
        <v>24463.137745974956</v>
      </c>
      <c r="O28" s="8">
        <v>32738.515320334263</v>
      </c>
      <c r="P28" s="8">
        <v>43773.2972972973</v>
      </c>
      <c r="Q28" s="8">
        <v>33910.783410138247</v>
      </c>
      <c r="R28" s="8">
        <v>38285.768527918779</v>
      </c>
      <c r="S28" s="8">
        <v>43833.825255972697</v>
      </c>
      <c r="T28" s="8">
        <v>38000.787401574802</v>
      </c>
    </row>
    <row r="29" spans="1:20" x14ac:dyDescent="0.25">
      <c r="A29" s="5" t="s">
        <v>52</v>
      </c>
      <c r="B29" s="5" t="s">
        <v>53</v>
      </c>
      <c r="C29" s="8">
        <v>32884.615037186471</v>
      </c>
      <c r="D29" s="8">
        <v>42195.113340765514</v>
      </c>
      <c r="E29" s="8">
        <v>37506.160353009742</v>
      </c>
      <c r="F29" s="8">
        <v>52274.802281368822</v>
      </c>
      <c r="G29" s="8">
        <v>47079.848275862067</v>
      </c>
      <c r="H29" s="8">
        <v>31695.141176470588</v>
      </c>
      <c r="I29" s="8">
        <v>58432.105134805584</v>
      </c>
      <c r="J29" s="8">
        <v>39901.719685039367</v>
      </c>
      <c r="K29" s="8">
        <v>31788.241105064881</v>
      </c>
      <c r="L29" s="8">
        <v>30504.257460097153</v>
      </c>
      <c r="M29" s="8">
        <v>49982.724351050681</v>
      </c>
      <c r="N29" s="8">
        <v>35753.265160523188</v>
      </c>
      <c r="O29" s="8">
        <v>32086.975234842015</v>
      </c>
      <c r="P29" s="8">
        <v>68604.24597364568</v>
      </c>
      <c r="Q29" s="8">
        <v>53422.936708860761</v>
      </c>
      <c r="R29" s="8">
        <v>38607.851693213757</v>
      </c>
      <c r="S29" s="8">
        <v>42719.019905899382</v>
      </c>
      <c r="T29" s="8">
        <v>39092.163602251407</v>
      </c>
    </row>
    <row r="30" spans="1:20" x14ac:dyDescent="0.25">
      <c r="A30" s="5" t="s">
        <v>54</v>
      </c>
      <c r="B30" s="5" t="s">
        <v>55</v>
      </c>
      <c r="C30" s="8">
        <v>35578.400710379959</v>
      </c>
      <c r="D30" s="8">
        <v>39644.477650727647</v>
      </c>
      <c r="E30" s="8">
        <v>48170.90214516603</v>
      </c>
      <c r="F30" s="8">
        <v>36612.387096774197</v>
      </c>
      <c r="G30" s="8">
        <v>51593.596893203881</v>
      </c>
      <c r="H30" s="8">
        <v>45400.819459459461</v>
      </c>
      <c r="I30" s="8">
        <v>59159.679144385023</v>
      </c>
      <c r="J30" s="8">
        <v>44803.199999999997</v>
      </c>
      <c r="K30" s="8">
        <v>39054.800000000003</v>
      </c>
      <c r="L30" s="8">
        <v>38081.118047673095</v>
      </c>
      <c r="M30" s="8">
        <v>46190.990415335466</v>
      </c>
      <c r="N30" s="8">
        <v>35133.03930131004</v>
      </c>
      <c r="O30" s="8">
        <v>42957.301204819276</v>
      </c>
      <c r="P30" s="8">
        <v>79712</v>
      </c>
      <c r="Q30" s="8">
        <v>0</v>
      </c>
      <c r="R30" s="8">
        <v>43021.754810335347</v>
      </c>
      <c r="S30" s="8">
        <v>47865.21016738996</v>
      </c>
      <c r="T30" s="8">
        <v>48410.096153846156</v>
      </c>
    </row>
    <row r="31" spans="1:20" x14ac:dyDescent="0.25">
      <c r="A31" s="5" t="s">
        <v>56</v>
      </c>
      <c r="B31" s="5" t="s">
        <v>57</v>
      </c>
      <c r="C31" s="8">
        <v>34946.937711646999</v>
      </c>
      <c r="D31" s="8">
        <v>40480.545937065588</v>
      </c>
      <c r="E31" s="8">
        <v>42484.13697575991</v>
      </c>
      <c r="F31" s="8">
        <v>46605.211267605635</v>
      </c>
      <c r="G31" s="8">
        <v>56148.556179775282</v>
      </c>
      <c r="H31" s="8">
        <v>40902.523656407902</v>
      </c>
      <c r="I31" s="8">
        <v>67205.438723712839</v>
      </c>
      <c r="J31" s="8">
        <v>39429.725490196077</v>
      </c>
      <c r="K31" s="8">
        <v>36653.986928104576</v>
      </c>
      <c r="L31" s="8">
        <v>33914.139518413598</v>
      </c>
      <c r="M31" s="8">
        <v>49295.657142857141</v>
      </c>
      <c r="N31" s="8">
        <v>40811.378238341968</v>
      </c>
      <c r="O31" s="8">
        <v>55290.264084507042</v>
      </c>
      <c r="P31" s="8">
        <v>79054.562163734183</v>
      </c>
      <c r="Q31" s="8">
        <v>65758.592592592599</v>
      </c>
      <c r="R31" s="8">
        <v>42915.774383078729</v>
      </c>
      <c r="S31" s="8">
        <v>52223.647936350077</v>
      </c>
      <c r="T31" s="8">
        <v>39024.906077348067</v>
      </c>
    </row>
    <row r="32" spans="1:20" x14ac:dyDescent="0.25">
      <c r="A32" s="5" t="s">
        <v>58</v>
      </c>
      <c r="B32" s="5" t="s">
        <v>59</v>
      </c>
      <c r="C32" s="8">
        <v>47019.101871941064</v>
      </c>
      <c r="D32" s="8">
        <v>53155.87083732312</v>
      </c>
      <c r="E32" s="8">
        <v>58820.512526843238</v>
      </c>
      <c r="F32" s="8">
        <v>74136.049792531121</v>
      </c>
      <c r="G32" s="8">
        <v>76908.110847584569</v>
      </c>
      <c r="H32" s="8">
        <v>60568.730805989166</v>
      </c>
      <c r="I32" s="8">
        <v>105712.12629957644</v>
      </c>
      <c r="J32" s="8">
        <v>66709.607766990288</v>
      </c>
      <c r="K32" s="8">
        <v>50874.010175240248</v>
      </c>
      <c r="L32" s="8">
        <v>49962.109181141437</v>
      </c>
      <c r="M32" s="8">
        <v>72656.106235565821</v>
      </c>
      <c r="N32" s="8">
        <v>56013.0989010989</v>
      </c>
      <c r="O32" s="8">
        <v>79384.085106382976</v>
      </c>
      <c r="P32" s="8">
        <v>78853.35652173913</v>
      </c>
      <c r="Q32" s="8">
        <v>0</v>
      </c>
      <c r="R32" s="8">
        <v>59484.632967032965</v>
      </c>
      <c r="S32" s="8">
        <v>73333.959523149431</v>
      </c>
      <c r="T32" s="8">
        <v>62564.358433734938</v>
      </c>
    </row>
    <row r="33" spans="1:20" x14ac:dyDescent="0.25">
      <c r="A33" s="5" t="s">
        <v>60</v>
      </c>
      <c r="B33" s="5" t="s">
        <v>61</v>
      </c>
      <c r="C33" s="8">
        <v>36965.099283183656</v>
      </c>
      <c r="D33" s="8">
        <v>48948.639536610724</v>
      </c>
      <c r="E33" s="8">
        <v>46926.451182534867</v>
      </c>
      <c r="F33" s="8">
        <v>42499.012987012989</v>
      </c>
      <c r="G33" s="8">
        <v>60097.655494933751</v>
      </c>
      <c r="H33" s="8">
        <v>49869.160944206007</v>
      </c>
      <c r="I33" s="8">
        <v>58485.109311740889</v>
      </c>
      <c r="J33" s="8">
        <v>45744.42966751918</v>
      </c>
      <c r="K33" s="8">
        <v>37788.437025796658</v>
      </c>
      <c r="L33" s="8">
        <v>42881.65048543689</v>
      </c>
      <c r="M33" s="8">
        <v>52143.23450134771</v>
      </c>
      <c r="N33" s="8">
        <v>39372.828402366868</v>
      </c>
      <c r="O33" s="8">
        <v>52084.823244552055</v>
      </c>
      <c r="P33" s="8">
        <v>52131</v>
      </c>
      <c r="Q33" s="8">
        <v>0</v>
      </c>
      <c r="R33" s="8">
        <v>51953.422018348625</v>
      </c>
      <c r="S33" s="8">
        <v>51101.334462320068</v>
      </c>
      <c r="T33" s="8">
        <v>51966.274509803923</v>
      </c>
    </row>
    <row r="34" spans="1:20" x14ac:dyDescent="0.25">
      <c r="A34" s="5" t="s">
        <v>62</v>
      </c>
      <c r="B34" s="5" t="s">
        <v>63</v>
      </c>
      <c r="C34" s="8">
        <v>53893.542582771457</v>
      </c>
      <c r="D34" s="8">
        <v>58716.378571273148</v>
      </c>
      <c r="E34" s="8">
        <v>58501.0908334489</v>
      </c>
      <c r="F34" s="8">
        <v>56861.420750696605</v>
      </c>
      <c r="G34" s="8">
        <v>86762.683700335096</v>
      </c>
      <c r="H34" s="8">
        <v>74324.856073767209</v>
      </c>
      <c r="I34" s="8">
        <v>85743.934817763409</v>
      </c>
      <c r="J34" s="8">
        <v>54432.424153166423</v>
      </c>
      <c r="K34" s="8">
        <v>46321.590439102998</v>
      </c>
      <c r="L34" s="8">
        <v>59112.91851851852</v>
      </c>
      <c r="M34" s="8">
        <v>66668.122002328295</v>
      </c>
      <c r="N34" s="8">
        <v>54634.306705539362</v>
      </c>
      <c r="O34" s="8">
        <v>61450.377635197066</v>
      </c>
      <c r="P34" s="8">
        <v>77113.604278074868</v>
      </c>
      <c r="Q34" s="8">
        <v>0</v>
      </c>
      <c r="R34" s="8">
        <v>60482.050098508305</v>
      </c>
      <c r="S34" s="8">
        <v>71785.189786199204</v>
      </c>
      <c r="T34" s="8">
        <v>58857.598395721929</v>
      </c>
    </row>
    <row r="35" spans="1:20" x14ac:dyDescent="0.25">
      <c r="A35" s="5" t="s">
        <v>64</v>
      </c>
      <c r="B35" s="5" t="s">
        <v>65</v>
      </c>
      <c r="C35" s="8">
        <v>32010.382574034356</v>
      </c>
      <c r="D35" s="8">
        <v>48976.196084063384</v>
      </c>
      <c r="E35" s="8">
        <v>42164.501623782162</v>
      </c>
      <c r="F35" s="8">
        <v>42267.879581151836</v>
      </c>
      <c r="G35" s="8">
        <v>55955.775288413308</v>
      </c>
      <c r="H35" s="8">
        <v>39884.441515650738</v>
      </c>
      <c r="I35" s="8">
        <v>61227.935081148564</v>
      </c>
      <c r="J35" s="8">
        <v>47729.195604395602</v>
      </c>
      <c r="K35" s="8">
        <v>33984.417600000001</v>
      </c>
      <c r="L35" s="8">
        <v>37405.50977653631</v>
      </c>
      <c r="M35" s="8">
        <v>44725.2</v>
      </c>
      <c r="N35" s="8">
        <v>38975.905586152636</v>
      </c>
      <c r="O35" s="8">
        <v>42793.698630136983</v>
      </c>
      <c r="P35" s="8">
        <v>61020.257510729614</v>
      </c>
      <c r="Q35" s="8">
        <v>42560.036697247706</v>
      </c>
      <c r="R35" s="8">
        <v>46879.38601271571</v>
      </c>
      <c r="S35" s="8">
        <v>50818.561182589656</v>
      </c>
      <c r="T35" s="8">
        <v>47617.756246812853</v>
      </c>
    </row>
    <row r="36" spans="1:20" x14ac:dyDescent="0.25">
      <c r="A36" s="5" t="s">
        <v>66</v>
      </c>
      <c r="B36" s="5" t="s">
        <v>67</v>
      </c>
      <c r="C36" s="8">
        <v>50410.056947851583</v>
      </c>
      <c r="D36" s="8">
        <v>54239.238961442788</v>
      </c>
      <c r="E36" s="8">
        <v>58398.065302997158</v>
      </c>
      <c r="F36" s="8">
        <v>78813.842685927448</v>
      </c>
      <c r="G36" s="8">
        <v>85558.871638241573</v>
      </c>
      <c r="H36" s="8">
        <v>69526.152510583575</v>
      </c>
      <c r="I36" s="8">
        <v>90348.732476635516</v>
      </c>
      <c r="J36" s="8">
        <v>60311.553759094582</v>
      </c>
      <c r="K36" s="8">
        <v>47080.69757419893</v>
      </c>
      <c r="L36" s="8">
        <v>52105.879488740109</v>
      </c>
      <c r="M36" s="8">
        <v>61893.544046315132</v>
      </c>
      <c r="N36" s="8">
        <v>71240.911283376394</v>
      </c>
      <c r="O36" s="8">
        <v>64875.674403815581</v>
      </c>
      <c r="P36" s="8">
        <v>88977.001355625849</v>
      </c>
      <c r="Q36" s="8">
        <v>70153</v>
      </c>
      <c r="R36" s="8">
        <v>60997.21617355405</v>
      </c>
      <c r="S36" s="8">
        <v>76450.271235428241</v>
      </c>
      <c r="T36" s="8">
        <v>51354.764593908629</v>
      </c>
    </row>
    <row r="37" spans="1:20" x14ac:dyDescent="0.25">
      <c r="A37" s="5" t="s">
        <v>68</v>
      </c>
      <c r="B37" s="5" t="s">
        <v>69</v>
      </c>
      <c r="C37" s="8">
        <v>31799.456995677887</v>
      </c>
      <c r="D37" s="8">
        <v>44989.905875774661</v>
      </c>
      <c r="E37" s="8">
        <v>42608.697021839842</v>
      </c>
      <c r="F37" s="8">
        <v>34575.392971246009</v>
      </c>
      <c r="G37" s="8">
        <v>46886.497735635436</v>
      </c>
      <c r="H37" s="8">
        <v>36844.308057998576</v>
      </c>
      <c r="I37" s="8">
        <v>44789.43510423672</v>
      </c>
      <c r="J37" s="8">
        <v>43039.046703296706</v>
      </c>
      <c r="K37" s="8">
        <v>34633.378062570671</v>
      </c>
      <c r="L37" s="8">
        <v>36608.66480446927</v>
      </c>
      <c r="M37" s="8">
        <v>43586.789240010447</v>
      </c>
      <c r="N37" s="8">
        <v>29023.600274254371</v>
      </c>
      <c r="O37" s="8">
        <v>42215.678454247172</v>
      </c>
      <c r="P37" s="8">
        <v>57688.526896551724</v>
      </c>
      <c r="Q37" s="8">
        <v>46184.136986301368</v>
      </c>
      <c r="R37" s="8">
        <v>48407.042475386777</v>
      </c>
      <c r="S37" s="8">
        <v>57135.944510503366</v>
      </c>
      <c r="T37" s="8">
        <v>47441.265552995392</v>
      </c>
    </row>
    <row r="38" spans="1:20" x14ac:dyDescent="0.25">
      <c r="A38" s="5" t="s">
        <v>70</v>
      </c>
      <c r="B38" s="5" t="s">
        <v>71</v>
      </c>
      <c r="C38" s="8">
        <v>35758.386393371133</v>
      </c>
      <c r="D38" s="8">
        <v>41782.364034173785</v>
      </c>
      <c r="E38" s="8">
        <v>48118.121052631577</v>
      </c>
      <c r="F38" s="8">
        <v>39300</v>
      </c>
      <c r="G38" s="8">
        <v>49852.686213349967</v>
      </c>
      <c r="H38" s="8">
        <v>42407.828957239311</v>
      </c>
      <c r="I38" s="8">
        <v>54780.692307692305</v>
      </c>
      <c r="J38" s="8">
        <v>41536.643835616436</v>
      </c>
      <c r="K38" s="8">
        <v>33903.674858223065</v>
      </c>
      <c r="L38" s="8">
        <v>39799.558080808078</v>
      </c>
      <c r="M38" s="8">
        <v>45419.010989010989</v>
      </c>
      <c r="N38" s="8">
        <v>41063.598662207361</v>
      </c>
      <c r="O38" s="8">
        <v>44488.864864864867</v>
      </c>
      <c r="P38" s="8">
        <v>77922.101694915254</v>
      </c>
      <c r="Q38" s="8">
        <v>0</v>
      </c>
      <c r="R38" s="8">
        <v>45440.20484429066</v>
      </c>
      <c r="S38" s="8">
        <v>55760.806565064478</v>
      </c>
      <c r="T38" s="8">
        <v>47044.096618357486</v>
      </c>
    </row>
    <row r="39" spans="1:20" x14ac:dyDescent="0.25">
      <c r="A39" s="5" t="s">
        <v>72</v>
      </c>
      <c r="B39" s="5" t="s">
        <v>73</v>
      </c>
      <c r="C39" s="8">
        <v>38902.917481130149</v>
      </c>
      <c r="D39" s="8">
        <v>46892.112993743453</v>
      </c>
      <c r="E39" s="8">
        <v>52905.208904284038</v>
      </c>
      <c r="F39" s="8">
        <v>50298.03673469388</v>
      </c>
      <c r="G39" s="8">
        <v>59044.853311763058</v>
      </c>
      <c r="H39" s="8">
        <v>49201.132995506261</v>
      </c>
      <c r="I39" s="8">
        <v>57289.202526315792</v>
      </c>
      <c r="J39" s="8">
        <v>45220.826587132513</v>
      </c>
      <c r="K39" s="8">
        <v>39274.758297016429</v>
      </c>
      <c r="L39" s="8">
        <v>40351.472246957557</v>
      </c>
      <c r="M39" s="8">
        <v>54303.237879033564</v>
      </c>
      <c r="N39" s="8">
        <v>43170.274231678486</v>
      </c>
      <c r="O39" s="8">
        <v>54405.066382298057</v>
      </c>
      <c r="P39" s="8">
        <v>63560.203991130824</v>
      </c>
      <c r="Q39" s="8">
        <v>54268.097560975613</v>
      </c>
      <c r="R39" s="8">
        <v>54439.748282196066</v>
      </c>
      <c r="S39" s="8">
        <v>49530.100259933162</v>
      </c>
      <c r="T39" s="8">
        <v>42367.426130916065</v>
      </c>
    </row>
    <row r="40" spans="1:20" x14ac:dyDescent="0.25">
      <c r="A40" s="5" t="s">
        <v>74</v>
      </c>
      <c r="B40" s="5" t="s">
        <v>75</v>
      </c>
      <c r="C40" s="8">
        <v>28857.222927586245</v>
      </c>
      <c r="D40" s="8">
        <v>41464.188582204697</v>
      </c>
      <c r="E40" s="8">
        <v>36748.485707305153</v>
      </c>
      <c r="F40" s="8">
        <v>37743.375</v>
      </c>
      <c r="G40" s="8">
        <v>47889.001617832102</v>
      </c>
      <c r="H40" s="8">
        <v>38319.746835443038</v>
      </c>
      <c r="I40" s="8">
        <v>61384.823714349877</v>
      </c>
      <c r="J40" s="8">
        <v>37428.023888520242</v>
      </c>
      <c r="K40" s="8">
        <v>32497.253881661771</v>
      </c>
      <c r="L40" s="8">
        <v>33309.843153878763</v>
      </c>
      <c r="M40" s="8">
        <v>37147.750205423174</v>
      </c>
      <c r="N40" s="8">
        <v>34743.53745928339</v>
      </c>
      <c r="O40" s="8">
        <v>37619.769082745348</v>
      </c>
      <c r="P40" s="8">
        <v>57724.759036144576</v>
      </c>
      <c r="Q40" s="8">
        <v>32851.448275862072</v>
      </c>
      <c r="R40" s="8">
        <v>40598.73552983081</v>
      </c>
      <c r="S40" s="8">
        <v>47034.426976744187</v>
      </c>
      <c r="T40" s="8">
        <v>45896.795031055903</v>
      </c>
    </row>
    <row r="41" spans="1:20" x14ac:dyDescent="0.25">
      <c r="A41" s="5" t="s">
        <v>76</v>
      </c>
      <c r="B41" s="5" t="s">
        <v>77</v>
      </c>
      <c r="C41" s="8">
        <v>37736.441812959805</v>
      </c>
      <c r="D41" s="8">
        <v>52375.063334581304</v>
      </c>
      <c r="E41" s="8">
        <v>56574.773866516472</v>
      </c>
      <c r="F41" s="8">
        <v>61728.172303765154</v>
      </c>
      <c r="G41" s="8">
        <v>68358.510695187171</v>
      </c>
      <c r="H41" s="8">
        <v>55240.650410372305</v>
      </c>
      <c r="I41" s="8">
        <v>80098.287461773696</v>
      </c>
      <c r="J41" s="8">
        <v>53314.145354185835</v>
      </c>
      <c r="K41" s="8">
        <v>43446.402370051168</v>
      </c>
      <c r="L41" s="8">
        <v>41929.481717011127</v>
      </c>
      <c r="M41" s="8">
        <v>61830.735658042744</v>
      </c>
      <c r="N41" s="8">
        <v>46984.973843058353</v>
      </c>
      <c r="O41" s="8">
        <v>60616.490866510539</v>
      </c>
      <c r="P41" s="8">
        <v>94040.620689655174</v>
      </c>
      <c r="Q41" s="8">
        <v>0</v>
      </c>
      <c r="R41" s="8">
        <v>57680.422154382904</v>
      </c>
      <c r="S41" s="8">
        <v>58287</v>
      </c>
      <c r="T41" s="8">
        <v>60490.963392151702</v>
      </c>
    </row>
    <row r="42" spans="1:20" x14ac:dyDescent="0.25">
      <c r="A42" s="5" t="s">
        <v>78</v>
      </c>
      <c r="B42" s="5" t="s">
        <v>79</v>
      </c>
      <c r="C42" s="8">
        <v>42394.264323461124</v>
      </c>
      <c r="D42" s="8">
        <v>55355.133012571787</v>
      </c>
      <c r="E42" s="8">
        <v>47968.492173279941</v>
      </c>
      <c r="F42" s="8">
        <v>67354.225669251944</v>
      </c>
      <c r="G42" s="8">
        <v>65705.185118629786</v>
      </c>
      <c r="H42" s="8">
        <v>50587.99319213313</v>
      </c>
      <c r="I42" s="8">
        <v>74152.812579071033</v>
      </c>
      <c r="J42" s="8">
        <v>48091.887509697437</v>
      </c>
      <c r="K42" s="8">
        <v>44239.838031778578</v>
      </c>
      <c r="L42" s="8">
        <v>49184.490027566077</v>
      </c>
      <c r="M42" s="8">
        <v>54960.803362914528</v>
      </c>
      <c r="N42" s="8">
        <v>43072.475285171102</v>
      </c>
      <c r="O42" s="8">
        <v>53342.542334096113</v>
      </c>
      <c r="P42" s="8">
        <v>69021.504000000001</v>
      </c>
      <c r="Q42" s="8">
        <v>60215.625674865027</v>
      </c>
      <c r="R42" s="8">
        <v>50708.972012438913</v>
      </c>
      <c r="S42" s="8">
        <v>50662.873952454247</v>
      </c>
      <c r="T42" s="8">
        <v>47005.370862418371</v>
      </c>
    </row>
    <row r="43" spans="1:20" x14ac:dyDescent="0.25">
      <c r="A43" s="5" t="s">
        <v>80</v>
      </c>
      <c r="B43" s="5" t="s">
        <v>81</v>
      </c>
      <c r="C43" s="8">
        <v>50547.8822273962</v>
      </c>
      <c r="D43" s="8">
        <v>49338.740310077519</v>
      </c>
      <c r="E43" s="8">
        <v>55549.390106449595</v>
      </c>
      <c r="F43" s="8">
        <v>54723.048567870486</v>
      </c>
      <c r="G43" s="8">
        <v>69590.660499537466</v>
      </c>
      <c r="H43" s="8">
        <v>77404.761783439491</v>
      </c>
      <c r="I43" s="8">
        <v>68854.840089086865</v>
      </c>
      <c r="J43" s="8">
        <v>48366.402555910543</v>
      </c>
      <c r="K43" s="8">
        <v>40506.723404255317</v>
      </c>
      <c r="L43" s="8">
        <v>55890.023752969122</v>
      </c>
      <c r="M43" s="8">
        <v>55685.032258064515</v>
      </c>
      <c r="N43" s="8">
        <v>55311.028571428571</v>
      </c>
      <c r="O43" s="8">
        <v>54802.6875</v>
      </c>
      <c r="P43" s="8">
        <v>61908.666666666664</v>
      </c>
      <c r="Q43" s="8">
        <v>0</v>
      </c>
      <c r="R43" s="8">
        <v>57283.844228094575</v>
      </c>
      <c r="S43" s="8">
        <v>70820.009756097556</v>
      </c>
      <c r="T43" s="8">
        <v>55864.866180048659</v>
      </c>
    </row>
    <row r="44" spans="1:20" x14ac:dyDescent="0.25">
      <c r="A44" s="5" t="s">
        <v>82</v>
      </c>
      <c r="B44" s="5" t="s">
        <v>83</v>
      </c>
      <c r="C44" s="8">
        <v>32411.493476622523</v>
      </c>
      <c r="D44" s="8">
        <v>44737.522503072374</v>
      </c>
      <c r="E44" s="8">
        <v>36959.6532769556</v>
      </c>
      <c r="F44" s="8">
        <v>30683.954372623575</v>
      </c>
      <c r="G44" s="8">
        <v>41052.171786202431</v>
      </c>
      <c r="H44" s="8">
        <v>33155.08207818582</v>
      </c>
      <c r="I44" s="8">
        <v>41185.904309715123</v>
      </c>
      <c r="J44" s="8">
        <v>41345.339026473099</v>
      </c>
      <c r="K44" s="8">
        <v>31176.898544025884</v>
      </c>
      <c r="L44" s="8">
        <v>30992.696886446887</v>
      </c>
      <c r="M44" s="8">
        <v>42892.458795180726</v>
      </c>
      <c r="N44" s="8">
        <v>28708.156375593717</v>
      </c>
      <c r="O44" s="8">
        <v>43692.73317224715</v>
      </c>
      <c r="P44" s="8">
        <v>68200.460582895364</v>
      </c>
      <c r="Q44" s="8">
        <v>50074.333333333336</v>
      </c>
      <c r="R44" s="8">
        <v>40862.328411633112</v>
      </c>
      <c r="S44" s="8">
        <v>43793.359683794464</v>
      </c>
      <c r="T44" s="8">
        <v>42484.828738512952</v>
      </c>
    </row>
    <row r="45" spans="1:20" x14ac:dyDescent="0.25">
      <c r="A45" s="5" t="s">
        <v>84</v>
      </c>
      <c r="B45" s="5" t="s">
        <v>85</v>
      </c>
      <c r="C45" s="8">
        <v>30552.39646772229</v>
      </c>
      <c r="D45" s="8">
        <v>47221.8883528601</v>
      </c>
      <c r="E45" s="8">
        <v>40516.180165289254</v>
      </c>
      <c r="F45" s="8">
        <v>28830.146341463416</v>
      </c>
      <c r="G45" s="8">
        <v>44475.746550843127</v>
      </c>
      <c r="H45" s="8">
        <v>38512.3359375</v>
      </c>
      <c r="I45" s="8">
        <v>47312.410958904111</v>
      </c>
      <c r="J45" s="8">
        <v>38009.538461538461</v>
      </c>
      <c r="K45" s="8">
        <v>35608.852103120757</v>
      </c>
      <c r="L45" s="8">
        <v>35541.243325705567</v>
      </c>
      <c r="M45" s="8">
        <v>49428.145161290326</v>
      </c>
      <c r="N45" s="8">
        <v>35030.693877551021</v>
      </c>
      <c r="O45" s="8">
        <v>45844.011730205282</v>
      </c>
      <c r="P45" s="8">
        <v>60089.044585987263</v>
      </c>
      <c r="Q45" s="8">
        <v>65236.800000000003</v>
      </c>
      <c r="R45" s="8">
        <v>42535.361963190182</v>
      </c>
      <c r="S45" s="8">
        <v>51062.394849785407</v>
      </c>
      <c r="T45" s="8">
        <v>43855.225263157896</v>
      </c>
    </row>
    <row r="46" spans="1:20" x14ac:dyDescent="0.25">
      <c r="A46" s="5" t="s">
        <v>86</v>
      </c>
      <c r="B46" s="5" t="s">
        <v>87</v>
      </c>
      <c r="C46" s="8">
        <v>29978.123129862357</v>
      </c>
      <c r="D46" s="8">
        <v>40928.400873998544</v>
      </c>
      <c r="E46" s="8">
        <v>36074.465442151108</v>
      </c>
      <c r="F46" s="8">
        <v>43146.796238244511</v>
      </c>
      <c r="G46" s="8">
        <v>44336.851619234541</v>
      </c>
      <c r="H46" s="8">
        <v>34877.835872235875</v>
      </c>
      <c r="I46" s="8">
        <v>48726.741676234211</v>
      </c>
      <c r="J46" s="8">
        <v>43228.136272545089</v>
      </c>
      <c r="K46" s="8">
        <v>31292.517440701613</v>
      </c>
      <c r="L46" s="8">
        <v>37006.959345681986</v>
      </c>
      <c r="M46" s="8">
        <v>42612.393861892582</v>
      </c>
      <c r="N46" s="8">
        <v>30732.183180682765</v>
      </c>
      <c r="O46" s="8">
        <v>44640.459492140268</v>
      </c>
      <c r="P46" s="8">
        <v>62168.770325203252</v>
      </c>
      <c r="Q46" s="8">
        <v>51838.60546875</v>
      </c>
      <c r="R46" s="8">
        <v>47463.697548387099</v>
      </c>
      <c r="S46" s="8">
        <v>70805.883592017737</v>
      </c>
      <c r="T46" s="8">
        <v>46356.410274963819</v>
      </c>
    </row>
    <row r="47" spans="1:20" x14ac:dyDescent="0.25">
      <c r="A47" s="5" t="s">
        <v>88</v>
      </c>
      <c r="B47" s="5" t="s">
        <v>89</v>
      </c>
      <c r="C47" s="8">
        <v>33384.164864021746</v>
      </c>
      <c r="D47" s="8">
        <v>49236.484482738968</v>
      </c>
      <c r="E47" s="8">
        <v>43382.044332312129</v>
      </c>
      <c r="F47" s="8">
        <v>49031.910788565358</v>
      </c>
      <c r="G47" s="8">
        <v>56014.417454822971</v>
      </c>
      <c r="H47" s="8">
        <v>37149.008717533929</v>
      </c>
      <c r="I47" s="8">
        <v>64497.83769733573</v>
      </c>
      <c r="J47" s="8">
        <v>41321.052528227789</v>
      </c>
      <c r="K47" s="8">
        <v>33844.214344600165</v>
      </c>
      <c r="L47" s="8">
        <v>41700.211754839613</v>
      </c>
      <c r="M47" s="8">
        <v>44215.688558234993</v>
      </c>
      <c r="N47" s="8">
        <v>35976.231130598186</v>
      </c>
      <c r="O47" s="8">
        <v>44324.894717122515</v>
      </c>
      <c r="P47" s="8">
        <v>70108.972269938648</v>
      </c>
      <c r="Q47" s="8">
        <v>59808.954154727791</v>
      </c>
      <c r="R47" s="8">
        <v>50475.908167304391</v>
      </c>
      <c r="S47" s="8">
        <v>52363.043674020708</v>
      </c>
      <c r="T47" s="8">
        <v>50438.277235161535</v>
      </c>
    </row>
    <row r="48" spans="1:20" x14ac:dyDescent="0.25">
      <c r="A48" s="5" t="s">
        <v>92</v>
      </c>
      <c r="B48" s="5" t="s">
        <v>93</v>
      </c>
      <c r="C48" s="8">
        <v>33705.88762288975</v>
      </c>
      <c r="D48" s="8">
        <v>46355.040556199303</v>
      </c>
      <c r="E48" s="8">
        <v>47758.561656730468</v>
      </c>
      <c r="F48" s="8">
        <v>48219.334582942829</v>
      </c>
      <c r="G48" s="8">
        <v>47716.90841353617</v>
      </c>
      <c r="H48" s="8">
        <v>43914.020970873789</v>
      </c>
      <c r="I48" s="8">
        <v>55589.183922046286</v>
      </c>
      <c r="J48" s="8">
        <v>46629.468085106382</v>
      </c>
      <c r="K48" s="8">
        <v>31939.364327979714</v>
      </c>
      <c r="L48" s="8">
        <v>36905.925423728811</v>
      </c>
      <c r="M48" s="8">
        <v>51737.946332737032</v>
      </c>
      <c r="N48" s="8">
        <v>40619.00307692308</v>
      </c>
      <c r="O48" s="8">
        <v>51156.747169811322</v>
      </c>
      <c r="P48" s="8">
        <v>65204.057450628366</v>
      </c>
      <c r="Q48" s="8">
        <v>52456</v>
      </c>
      <c r="R48" s="8">
        <v>52502.360175695459</v>
      </c>
      <c r="S48" s="8">
        <v>53422.237424547282</v>
      </c>
      <c r="T48" s="8">
        <v>54604.680884063593</v>
      </c>
    </row>
    <row r="49" spans="1:20" x14ac:dyDescent="0.25">
      <c r="A49" s="5" t="s">
        <v>94</v>
      </c>
      <c r="B49" s="5" t="s">
        <v>95</v>
      </c>
      <c r="C49" s="8">
        <v>36355.769104161765</v>
      </c>
      <c r="D49" s="8">
        <v>50336.869947275925</v>
      </c>
      <c r="E49" s="8">
        <v>45150.135265700483</v>
      </c>
      <c r="F49" s="8">
        <v>42037.270588235297</v>
      </c>
      <c r="G49" s="8">
        <v>49326.356940509912</v>
      </c>
      <c r="H49" s="8">
        <v>48106.62081447964</v>
      </c>
      <c r="I49" s="8">
        <v>51655.145299145297</v>
      </c>
      <c r="J49" s="8">
        <v>43072.333333333336</v>
      </c>
      <c r="K49" s="8">
        <v>41106.666666666664</v>
      </c>
      <c r="L49" s="8">
        <v>46109.22428330523</v>
      </c>
      <c r="M49" s="8">
        <v>46040.338028169012</v>
      </c>
      <c r="N49" s="8">
        <v>37459.539267015709</v>
      </c>
      <c r="O49" s="8">
        <v>48562.23041474654</v>
      </c>
      <c r="P49" s="8">
        <v>72897.140186915887</v>
      </c>
      <c r="Q49" s="8">
        <v>0</v>
      </c>
      <c r="R49" s="8">
        <v>46926.010291595194</v>
      </c>
      <c r="S49" s="8">
        <v>51290.911640953716</v>
      </c>
      <c r="T49" s="8">
        <v>49047.176470588238</v>
      </c>
    </row>
    <row r="50" spans="1:20" x14ac:dyDescent="0.25">
      <c r="A50" s="5" t="s">
        <v>96</v>
      </c>
      <c r="B50" s="5" t="s">
        <v>97</v>
      </c>
      <c r="C50" s="8">
        <v>35727.502079887243</v>
      </c>
      <c r="D50" s="8">
        <v>48291.494090242428</v>
      </c>
      <c r="E50" s="8">
        <v>51051.894812680119</v>
      </c>
      <c r="F50" s="8">
        <v>39922.959451029317</v>
      </c>
      <c r="G50" s="8">
        <v>53960.37973754244</v>
      </c>
      <c r="H50" s="8">
        <v>40660.673452768729</v>
      </c>
      <c r="I50" s="8">
        <v>60809.887791311019</v>
      </c>
      <c r="J50" s="8">
        <v>50329.664670658683</v>
      </c>
      <c r="K50" s="8">
        <v>36845.451509312777</v>
      </c>
      <c r="L50" s="8">
        <v>42780.489488547224</v>
      </c>
      <c r="M50" s="8">
        <v>48060.84734364492</v>
      </c>
      <c r="N50" s="8">
        <v>35500.10484927916</v>
      </c>
      <c r="O50" s="8">
        <v>46897.910023677978</v>
      </c>
      <c r="P50" s="8">
        <v>54882.497237569063</v>
      </c>
      <c r="Q50" s="8">
        <v>41313.019108280256</v>
      </c>
      <c r="R50" s="8">
        <v>52977.069411454213</v>
      </c>
      <c r="S50" s="8">
        <v>55102.71657010429</v>
      </c>
      <c r="T50" s="8">
        <v>57116.893854748603</v>
      </c>
    </row>
    <row r="51" spans="1:20" x14ac:dyDescent="0.25">
      <c r="A51" s="5" t="s">
        <v>98</v>
      </c>
      <c r="B51" s="5" t="s">
        <v>99</v>
      </c>
      <c r="C51" s="8">
        <v>46556.599236677372</v>
      </c>
      <c r="D51" s="8">
        <v>45545.789394428313</v>
      </c>
      <c r="E51" s="8">
        <v>61499.985462837598</v>
      </c>
      <c r="F51" s="8">
        <v>63956.227696404792</v>
      </c>
      <c r="G51" s="8">
        <v>75739.687135873566</v>
      </c>
      <c r="H51" s="8">
        <v>53913.897063185999</v>
      </c>
      <c r="I51" s="8">
        <v>86944.246596231344</v>
      </c>
      <c r="J51" s="8">
        <v>59736.861205145564</v>
      </c>
      <c r="K51" s="8">
        <v>50727.659811781108</v>
      </c>
      <c r="L51" s="8">
        <v>45088.316683316683</v>
      </c>
      <c r="M51" s="8">
        <v>71002.661563696005</v>
      </c>
      <c r="N51" s="8">
        <v>59793.60113690194</v>
      </c>
      <c r="O51" s="8">
        <v>68522.875031557691</v>
      </c>
      <c r="P51" s="8">
        <v>89467.019474196684</v>
      </c>
      <c r="Q51" s="8">
        <v>65680.2</v>
      </c>
      <c r="R51" s="8">
        <v>64647.032621511855</v>
      </c>
      <c r="S51" s="8">
        <v>67329.268912905274</v>
      </c>
      <c r="T51" s="8">
        <v>63917.030852994554</v>
      </c>
    </row>
    <row r="52" spans="1:20" x14ac:dyDescent="0.25">
      <c r="A52" s="5" t="s">
        <v>100</v>
      </c>
      <c r="B52" s="5" t="s">
        <v>101</v>
      </c>
      <c r="C52" s="8">
        <v>33516.273149737885</v>
      </c>
      <c r="D52" s="8">
        <v>44395.734124113987</v>
      </c>
      <c r="E52" s="8">
        <v>36702.277650147684</v>
      </c>
      <c r="F52" s="8">
        <v>35504.16974169742</v>
      </c>
      <c r="G52" s="8">
        <v>42100.395086487842</v>
      </c>
      <c r="H52" s="8">
        <v>31156.143543373833</v>
      </c>
      <c r="I52" s="8">
        <v>40969.699421965321</v>
      </c>
      <c r="J52" s="8">
        <v>34534.081871345028</v>
      </c>
      <c r="K52" s="8">
        <v>24078.644295302012</v>
      </c>
      <c r="L52" s="8">
        <v>34119.076620825144</v>
      </c>
      <c r="M52" s="8">
        <v>34374.023166023166</v>
      </c>
      <c r="N52" s="8">
        <v>28859.584158415841</v>
      </c>
      <c r="O52" s="8">
        <v>35545.809806835066</v>
      </c>
      <c r="P52" s="8">
        <v>52439.333333333336</v>
      </c>
      <c r="Q52" s="8">
        <v>0</v>
      </c>
      <c r="R52" s="8">
        <v>33914.723330442328</v>
      </c>
      <c r="S52" s="8">
        <v>47298.24342599549</v>
      </c>
      <c r="T52" s="8">
        <v>38792.987326493661</v>
      </c>
    </row>
    <row r="53" spans="1:20" x14ac:dyDescent="0.25">
      <c r="A53" s="5" t="s">
        <v>102</v>
      </c>
      <c r="B53" s="5" t="s">
        <v>103</v>
      </c>
      <c r="C53" s="8">
        <v>39735.109204774133</v>
      </c>
      <c r="D53" s="8">
        <v>48197.809648253911</v>
      </c>
      <c r="E53" s="8">
        <v>51097.824957651042</v>
      </c>
      <c r="F53" s="8">
        <v>45534.585062240665</v>
      </c>
      <c r="G53" s="8">
        <v>59838.762219863915</v>
      </c>
      <c r="H53" s="8">
        <v>50522.343392909461</v>
      </c>
      <c r="I53" s="8">
        <v>58386.795207373274</v>
      </c>
      <c r="J53" s="8">
        <v>47229.4802259887</v>
      </c>
      <c r="K53" s="8">
        <v>43000.072281776418</v>
      </c>
      <c r="L53" s="8">
        <v>41255.107252298265</v>
      </c>
      <c r="M53" s="8">
        <v>54816.402565367542</v>
      </c>
      <c r="N53" s="8">
        <v>47593.4</v>
      </c>
      <c r="O53" s="8">
        <v>52066.215131240351</v>
      </c>
      <c r="P53" s="8">
        <v>72101.285968028416</v>
      </c>
      <c r="Q53" s="8">
        <v>0</v>
      </c>
      <c r="R53" s="8">
        <v>52790.580047885072</v>
      </c>
      <c r="S53" s="8">
        <v>59714.061443373932</v>
      </c>
      <c r="T53" s="8">
        <v>45149.546566863391</v>
      </c>
    </row>
    <row r="54" spans="1:20" x14ac:dyDescent="0.25">
      <c r="A54" s="6" t="s">
        <v>104</v>
      </c>
      <c r="B54" s="6" t="s">
        <v>105</v>
      </c>
      <c r="C54" s="9">
        <v>37586.674539442611</v>
      </c>
      <c r="D54" s="9">
        <v>40372.377544529263</v>
      </c>
      <c r="E54" s="9">
        <v>46916.630786601432</v>
      </c>
      <c r="F54" s="9">
        <v>33182.375</v>
      </c>
      <c r="G54" s="9">
        <v>52953.199017199018</v>
      </c>
      <c r="H54" s="9">
        <v>44808.498309995171</v>
      </c>
      <c r="I54" s="9">
        <v>58545.605263157893</v>
      </c>
      <c r="J54" s="9">
        <v>43857.0989010989</v>
      </c>
      <c r="K54" s="9">
        <v>41273.482176360223</v>
      </c>
      <c r="L54" s="9">
        <v>41454.597264437689</v>
      </c>
      <c r="M54" s="9">
        <v>50688.464088397792</v>
      </c>
      <c r="N54" s="9">
        <v>41718.925373134327</v>
      </c>
      <c r="O54" s="9">
        <v>47578.057803468211</v>
      </c>
      <c r="P54" s="9">
        <v>65070.879999999997</v>
      </c>
      <c r="Q54" s="9">
        <v>0</v>
      </c>
      <c r="R54" s="9">
        <v>51583.417505809448</v>
      </c>
      <c r="S54" s="9">
        <v>59114.966700302728</v>
      </c>
      <c r="T54" s="9">
        <v>49397.38636363636</v>
      </c>
    </row>
    <row r="55" spans="1:20" ht="15.75" customHeight="1" x14ac:dyDescent="0.25">
      <c r="A55" s="42" t="s">
        <v>176</v>
      </c>
      <c r="B55" s="43"/>
      <c r="C55" s="43"/>
      <c r="D55" s="43"/>
      <c r="E55" s="43"/>
      <c r="F55" s="43"/>
      <c r="G55" s="43"/>
      <c r="H55" s="43"/>
      <c r="I55" s="43"/>
      <c r="J55" s="43"/>
      <c r="K55" s="43"/>
      <c r="L55" s="43"/>
      <c r="M55" s="43"/>
      <c r="N55" s="43"/>
      <c r="O55" s="43"/>
      <c r="P55" s="43"/>
      <c r="Q55" s="43"/>
      <c r="R55" s="43"/>
      <c r="S55" s="43"/>
      <c r="T55" s="44"/>
    </row>
    <row r="56" spans="1:20" x14ac:dyDescent="0.25">
      <c r="A56" s="45"/>
      <c r="B56" s="46"/>
      <c r="C56" s="46"/>
      <c r="D56" s="46"/>
      <c r="E56" s="46"/>
      <c r="F56" s="46"/>
      <c r="G56" s="46"/>
      <c r="H56" s="46"/>
      <c r="I56" s="46"/>
      <c r="J56" s="46"/>
      <c r="K56" s="46"/>
      <c r="L56" s="46"/>
      <c r="M56" s="46"/>
      <c r="N56" s="46"/>
      <c r="O56" s="46"/>
      <c r="P56" s="46"/>
      <c r="Q56" s="46"/>
      <c r="R56" s="46"/>
      <c r="S56" s="46"/>
      <c r="T56" s="47"/>
    </row>
    <row r="57" spans="1:20" x14ac:dyDescent="0.25">
      <c r="A57" s="26"/>
      <c r="B57" s="26"/>
    </row>
    <row r="58" spans="1:20" x14ac:dyDescent="0.25">
      <c r="A58" s="26"/>
      <c r="B58" s="26"/>
    </row>
  </sheetData>
  <mergeCells count="2">
    <mergeCell ref="A1:T1"/>
    <mergeCell ref="A55:T56"/>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opLeftCell="A27"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136</v>
      </c>
      <c r="B1" s="39"/>
      <c r="C1" s="39"/>
      <c r="D1" s="39"/>
      <c r="E1" s="39"/>
      <c r="F1" s="39"/>
      <c r="G1" s="40"/>
      <c r="I1" t="s">
        <v>113</v>
      </c>
    </row>
    <row r="2" spans="1:9" ht="47.25" x14ac:dyDescent="0.25">
      <c r="A2" s="16" t="s">
        <v>0</v>
      </c>
      <c r="B2" s="16" t="s">
        <v>1</v>
      </c>
      <c r="C2" s="16" t="s">
        <v>134</v>
      </c>
      <c r="D2" s="16" t="s">
        <v>119</v>
      </c>
      <c r="E2" s="16" t="s">
        <v>135</v>
      </c>
      <c r="F2" s="16" t="s">
        <v>133</v>
      </c>
      <c r="G2" s="16" t="s">
        <v>125</v>
      </c>
    </row>
    <row r="3" spans="1:9" x14ac:dyDescent="0.25">
      <c r="A3" s="4" t="s">
        <v>90</v>
      </c>
      <c r="B3" s="4" t="s">
        <v>91</v>
      </c>
      <c r="C3" s="7">
        <f>INDEX('Mean Zone'!$C$4:$I$55,MATCH($B3,'Mean Zone'!$B$4:$B$55,0),MATCH("Graduate Degree (5)",'Mean Zone'!$C$2:$I$2,0))</f>
        <v>86173.171962962966</v>
      </c>
      <c r="D3" s="10">
        <f>C3/$C$3</f>
        <v>1</v>
      </c>
      <c r="E3" s="7">
        <f>INDEX('Payroll per Employee'!$C$3:$T$54,MATCH($B3,'Payroll per Employee'!$B$3:$B$54,0),MATCH($I$1,'Payroll per Employee'!$C$2:$T$2,0))</f>
        <v>49376.509092559136</v>
      </c>
      <c r="F3" s="10">
        <f>$E$3*D3</f>
        <v>49376.509092559136</v>
      </c>
      <c r="G3" s="13">
        <f>E3-F3</f>
        <v>0</v>
      </c>
    </row>
    <row r="4" spans="1:9" x14ac:dyDescent="0.25">
      <c r="A4" s="5" t="s">
        <v>2</v>
      </c>
      <c r="B4" s="5" t="s">
        <v>3</v>
      </c>
      <c r="C4" s="8">
        <f>INDEX('Mean Zone'!$C$4:$I$55,MATCH($B4,'Mean Zone'!$B$4:$B$55,0),MATCH("Graduate Degree (5)",'Mean Zone'!$C$2:$I$2,0))</f>
        <v>84672.975582429295</v>
      </c>
      <c r="D4" s="11">
        <f>C4/$C$3</f>
        <v>0.9825909114593292</v>
      </c>
      <c r="E4" s="8">
        <f>INDEX('Payroll per Employee'!$C$3:$T$54,MATCH($B4,'Payroll per Employee'!$B$3:$B$54,0),MATCH($I$1,'Payroll per Employee'!$C$2:$T$2,0))</f>
        <v>45671.727301403713</v>
      </c>
      <c r="F4" s="11">
        <f>$E$3*D4</f>
        <v>48516.909073937539</v>
      </c>
      <c r="G4" s="14">
        <f>E4-F4</f>
        <v>-2845.181772533826</v>
      </c>
    </row>
    <row r="5" spans="1:9" x14ac:dyDescent="0.25">
      <c r="A5" s="5" t="s">
        <v>4</v>
      </c>
      <c r="B5" s="5" t="s">
        <v>5</v>
      </c>
      <c r="C5" s="8">
        <f>INDEX('Mean Zone'!$C$4:$I$55,MATCH($B5,'Mean Zone'!$B$4:$B$55,0),MATCH("Graduate Degree (5)",'Mean Zone'!$C$2:$I$2,0))</f>
        <v>99035.607731641503</v>
      </c>
      <c r="D5" s="11">
        <f t="shared" ref="D5:D54" si="0">C5/$C$3</f>
        <v>1.1492626472448615</v>
      </c>
      <c r="E5" s="8">
        <f>INDEX('Payroll per Employee'!$C$3:$T$54,MATCH($B5,'Payroll per Employee'!$B$3:$B$54,0),MATCH($I$1,'Payroll per Employee'!$C$2:$T$2,0))</f>
        <v>52945.054049559287</v>
      </c>
      <c r="F5" s="11">
        <f t="shared" ref="F5:F54" si="1">$E$3*D5</f>
        <v>56746.577551424489</v>
      </c>
      <c r="G5" s="14">
        <f t="shared" ref="G5:G54" si="2">E5-F5</f>
        <v>-3801.523501865202</v>
      </c>
    </row>
    <row r="6" spans="1:9" x14ac:dyDescent="0.25">
      <c r="A6" s="5" t="s">
        <v>6</v>
      </c>
      <c r="B6" s="5" t="s">
        <v>7</v>
      </c>
      <c r="C6" s="8">
        <f>INDEX('Mean Zone'!$C$4:$I$55,MATCH($B6,'Mean Zone'!$B$4:$B$55,0),MATCH("Graduate Degree (5)",'Mean Zone'!$C$2:$I$2,0))</f>
        <v>89842.408767803601</v>
      </c>
      <c r="D6" s="11">
        <f t="shared" si="0"/>
        <v>1.0425798043783008</v>
      </c>
      <c r="E6" s="8">
        <f>INDEX('Payroll per Employee'!$C$3:$T$54,MATCH($B6,'Payroll per Employee'!$B$3:$B$54,0),MATCH($I$1,'Payroll per Employee'!$C$2:$T$2,0))</f>
        <v>47140.409219081354</v>
      </c>
      <c r="F6" s="11">
        <f t="shared" si="1"/>
        <v>51478.951190603693</v>
      </c>
      <c r="G6" s="14">
        <f t="shared" si="2"/>
        <v>-4338.5419715223397</v>
      </c>
    </row>
    <row r="7" spans="1:9" x14ac:dyDescent="0.25">
      <c r="A7" s="5" t="s">
        <v>8</v>
      </c>
      <c r="B7" s="5" t="s">
        <v>9</v>
      </c>
      <c r="C7" s="8">
        <f>INDEX('Mean Zone'!$C$4:$I$55,MATCH($B7,'Mean Zone'!$B$4:$B$55,0),MATCH("Graduate Degree (5)",'Mean Zone'!$C$2:$I$2,0))</f>
        <v>78607.5377957413</v>
      </c>
      <c r="D7" s="11">
        <f t="shared" si="0"/>
        <v>0.91220429752228038</v>
      </c>
      <c r="E7" s="8">
        <f>INDEX('Payroll per Employee'!$C$3:$T$54,MATCH($B7,'Payroll per Employee'!$B$3:$B$54,0),MATCH($I$1,'Payroll per Employee'!$C$2:$T$2,0))</f>
        <v>42671.161993294729</v>
      </c>
      <c r="F7" s="11">
        <f t="shared" si="1"/>
        <v>45041.4637908804</v>
      </c>
      <c r="G7" s="14">
        <f t="shared" si="2"/>
        <v>-2370.301797585671</v>
      </c>
    </row>
    <row r="8" spans="1:9" x14ac:dyDescent="0.25">
      <c r="A8" s="5" t="s">
        <v>10</v>
      </c>
      <c r="B8" s="5" t="s">
        <v>11</v>
      </c>
      <c r="C8" s="8">
        <f>INDEX('Mean Zone'!$C$4:$I$55,MATCH($B8,'Mean Zone'!$B$4:$B$55,0),MATCH("Graduate Degree (5)",'Mean Zone'!$C$2:$I$2,0))</f>
        <v>105948.466122944</v>
      </c>
      <c r="D8" s="11">
        <f t="shared" si="0"/>
        <v>1.2294831872787555</v>
      </c>
      <c r="E8" s="8">
        <f>INDEX('Payroll per Employee'!$C$3:$T$54,MATCH($B8,'Payroll per Employee'!$B$3:$B$54,0),MATCH($I$1,'Payroll per Employee'!$C$2:$T$2,0))</f>
        <v>61974.868244672558</v>
      </c>
      <c r="F8" s="11">
        <f t="shared" si="1"/>
        <v>60707.587775818058</v>
      </c>
      <c r="G8" s="14">
        <f t="shared" si="2"/>
        <v>1267.2804688545002</v>
      </c>
    </row>
    <row r="9" spans="1:9" x14ac:dyDescent="0.25">
      <c r="A9" s="5" t="s">
        <v>12</v>
      </c>
      <c r="B9" s="5" t="s">
        <v>13</v>
      </c>
      <c r="C9" s="8">
        <f>INDEX('Mean Zone'!$C$4:$I$55,MATCH($B9,'Mean Zone'!$B$4:$B$55,0),MATCH("Graduate Degree (5)",'Mean Zone'!$C$2:$I$2,0))</f>
        <v>91349.985160411496</v>
      </c>
      <c r="D9" s="11">
        <f t="shared" si="0"/>
        <v>1.0600745345624913</v>
      </c>
      <c r="E9" s="8">
        <f>INDEX('Payroll per Employee'!$C$3:$T$54,MATCH($B9,'Payroll per Employee'!$B$3:$B$54,0),MATCH($I$1,'Payroll per Employee'!$C$2:$T$2,0))</f>
        <v>50780.56820122472</v>
      </c>
      <c r="F9" s="11">
        <f t="shared" si="1"/>
        <v>52342.779894615247</v>
      </c>
      <c r="G9" s="14">
        <f t="shared" si="2"/>
        <v>-1562.2116933905272</v>
      </c>
    </row>
    <row r="10" spans="1:9" x14ac:dyDescent="0.25">
      <c r="A10" s="5" t="s">
        <v>14</v>
      </c>
      <c r="B10" s="5" t="s">
        <v>15</v>
      </c>
      <c r="C10" s="8">
        <f>INDEX('Mean Zone'!$C$4:$I$55,MATCH($B10,'Mean Zone'!$B$4:$B$55,0),MATCH("Graduate Degree (5)",'Mean Zone'!$C$2:$I$2,0))</f>
        <v>98962.866812909502</v>
      </c>
      <c r="D10" s="11">
        <f t="shared" si="0"/>
        <v>1.1484185223615015</v>
      </c>
      <c r="E10" s="8">
        <f>INDEX('Payroll per Employee'!$C$3:$T$54,MATCH($B10,'Payroll per Employee'!$B$3:$B$54,0),MATCH($I$1,'Payroll per Employee'!$C$2:$T$2,0))</f>
        <v>56958.839921165003</v>
      </c>
      <c r="F10" s="11">
        <f t="shared" si="1"/>
        <v>56704.897611446009</v>
      </c>
      <c r="G10" s="14">
        <f t="shared" si="2"/>
        <v>253.94230971899378</v>
      </c>
    </row>
    <row r="11" spans="1:9" x14ac:dyDescent="0.25">
      <c r="A11" s="5" t="s">
        <v>16</v>
      </c>
      <c r="B11" s="5" t="s">
        <v>17</v>
      </c>
      <c r="C11" s="8">
        <f>INDEX('Mean Zone'!$C$4:$I$55,MATCH($B11,'Mean Zone'!$B$4:$B$55,0),MATCH("Graduate Degree (5)",'Mean Zone'!$C$2:$I$2,0))</f>
        <v>101361.67250251101</v>
      </c>
      <c r="D11" s="11">
        <f t="shared" si="0"/>
        <v>1.176255558354937</v>
      </c>
      <c r="E11" s="8">
        <f>INDEX('Payroll per Employee'!$C$3:$T$54,MATCH($B11,'Payroll per Employee'!$B$3:$B$54,0),MATCH($I$1,'Payroll per Employee'!$C$2:$T$2,0))</f>
        <v>49063.760815455731</v>
      </c>
      <c r="F11" s="11">
        <f t="shared" si="1"/>
        <v>58079.393272285772</v>
      </c>
      <c r="G11" s="14">
        <f t="shared" si="2"/>
        <v>-9015.6324568300406</v>
      </c>
    </row>
    <row r="12" spans="1:9" x14ac:dyDescent="0.25">
      <c r="A12" s="5" t="s">
        <v>18</v>
      </c>
      <c r="B12" s="5" t="s">
        <v>19</v>
      </c>
      <c r="C12" s="8">
        <f>INDEX('Mean Zone'!$C$4:$I$55,MATCH($B12,'Mean Zone'!$B$4:$B$55,0),MATCH("Graduate Degree (5)",'Mean Zone'!$C$2:$I$2,0))</f>
        <v>99198.1649832291</v>
      </c>
      <c r="D12" s="11">
        <f t="shared" si="0"/>
        <v>1.15114904933364</v>
      </c>
      <c r="E12" s="8">
        <f>INDEX('Payroll per Employee'!$C$3:$T$54,MATCH($B12,'Payroll per Employee'!$B$3:$B$54,0),MATCH($I$1,'Payroll per Employee'!$C$2:$T$2,0))</f>
        <v>55153.381995133823</v>
      </c>
      <c r="F12" s="11">
        <f t="shared" si="1"/>
        <v>56839.721501313281</v>
      </c>
      <c r="G12" s="14">
        <f t="shared" si="2"/>
        <v>-1686.3395061794581</v>
      </c>
    </row>
    <row r="13" spans="1:9" x14ac:dyDescent="0.25">
      <c r="A13" s="5" t="s">
        <v>20</v>
      </c>
      <c r="B13" s="5" t="s">
        <v>21</v>
      </c>
      <c r="C13" s="8">
        <f>INDEX('Mean Zone'!$C$4:$I$55,MATCH($B13,'Mean Zone'!$B$4:$B$55,0),MATCH("Graduate Degree (5)",'Mean Zone'!$C$2:$I$2,0))</f>
        <v>88876.146335270605</v>
      </c>
      <c r="D13" s="11">
        <f t="shared" si="0"/>
        <v>1.0313667735646237</v>
      </c>
      <c r="E13" s="8">
        <f>INDEX('Payroll per Employee'!$C$3:$T$54,MATCH($B13,'Payroll per Employee'!$B$3:$B$54,0),MATCH($I$1,'Payroll per Employee'!$C$2:$T$2,0))</f>
        <v>47713.606058579644</v>
      </c>
      <c r="F13" s="11">
        <f t="shared" si="1"/>
        <v>50925.290872677018</v>
      </c>
      <c r="G13" s="14">
        <f t="shared" si="2"/>
        <v>-3211.6848140973743</v>
      </c>
    </row>
    <row r="14" spans="1:9" x14ac:dyDescent="0.25">
      <c r="A14" s="5" t="s">
        <v>22</v>
      </c>
      <c r="B14" s="5" t="s">
        <v>23</v>
      </c>
      <c r="C14" s="8">
        <f>INDEX('Mean Zone'!$C$4:$I$55,MATCH($B14,'Mean Zone'!$B$4:$B$55,0),MATCH("Graduate Degree (5)",'Mean Zone'!$C$2:$I$2,0))</f>
        <v>87978.156406208902</v>
      </c>
      <c r="D14" s="11">
        <f t="shared" si="0"/>
        <v>1.0209460137317645</v>
      </c>
      <c r="E14" s="8">
        <f>INDEX('Payroll per Employee'!$C$3:$T$54,MATCH($B14,'Payroll per Employee'!$B$3:$B$54,0),MATCH($I$1,'Payroll per Employee'!$C$2:$T$2,0))</f>
        <v>46348.827763070811</v>
      </c>
      <c r="F14" s="11">
        <f t="shared" si="1"/>
        <v>50410.750130038476</v>
      </c>
      <c r="G14" s="14">
        <f t="shared" si="2"/>
        <v>-4061.9223669676649</v>
      </c>
    </row>
    <row r="15" spans="1:9" x14ac:dyDescent="0.25">
      <c r="A15" s="5" t="s">
        <v>24</v>
      </c>
      <c r="B15" s="5" t="s">
        <v>25</v>
      </c>
      <c r="C15" s="8">
        <f>INDEX('Mean Zone'!$C$4:$I$55,MATCH($B15,'Mean Zone'!$B$4:$B$55,0),MATCH("Graduate Degree (5)",'Mean Zone'!$C$2:$I$2,0))</f>
        <v>90683.980787530701</v>
      </c>
      <c r="D15" s="11">
        <f t="shared" si="0"/>
        <v>1.0523458603392999</v>
      </c>
      <c r="E15" s="8">
        <f>INDEX('Payroll per Employee'!$C$3:$T$54,MATCH($B15,'Payroll per Employee'!$B$3:$B$54,0),MATCH($I$1,'Payroll per Employee'!$C$2:$T$2,0))</f>
        <v>44748.587762393923</v>
      </c>
      <c r="F15" s="11">
        <f t="shared" si="1"/>
        <v>51961.164941560404</v>
      </c>
      <c r="G15" s="14">
        <f t="shared" si="2"/>
        <v>-7212.5771791664811</v>
      </c>
    </row>
    <row r="16" spans="1:9" x14ac:dyDescent="0.25">
      <c r="A16" s="5" t="s">
        <v>26</v>
      </c>
      <c r="B16" s="5" t="s">
        <v>27</v>
      </c>
      <c r="C16" s="8">
        <f>INDEX('Mean Zone'!$C$4:$I$55,MATCH($B16,'Mean Zone'!$B$4:$B$55,0),MATCH("Graduate Degree (5)",'Mean Zone'!$C$2:$I$2,0))</f>
        <v>79988.906393659199</v>
      </c>
      <c r="D16" s="11">
        <f t="shared" si="0"/>
        <v>0.92823444433539304</v>
      </c>
      <c r="E16" s="8">
        <f>INDEX('Payroll per Employee'!$C$3:$T$54,MATCH($B16,'Payroll per Employee'!$B$3:$B$54,0),MATCH($I$1,'Payroll per Employee'!$C$2:$T$2,0))</f>
        <v>40926.301667159911</v>
      </c>
      <c r="F16" s="11">
        <f t="shared" si="1"/>
        <v>45832.97648075311</v>
      </c>
      <c r="G16" s="14">
        <f t="shared" si="2"/>
        <v>-4906.6748135931994</v>
      </c>
    </row>
    <row r="17" spans="1:7" x14ac:dyDescent="0.25">
      <c r="A17" s="5" t="s">
        <v>28</v>
      </c>
      <c r="B17" s="5" t="s">
        <v>29</v>
      </c>
      <c r="C17" s="8">
        <f>INDEX('Mean Zone'!$C$4:$I$55,MATCH($B17,'Mean Zone'!$B$4:$B$55,0),MATCH("Graduate Degree (5)",'Mean Zone'!$C$2:$I$2,0))</f>
        <v>86762.273383318403</v>
      </c>
      <c r="D17" s="11">
        <f t="shared" si="0"/>
        <v>1.0068362508532078</v>
      </c>
      <c r="E17" s="8">
        <f>INDEX('Payroll per Employee'!$C$3:$T$54,MATCH($B17,'Payroll per Employee'!$B$3:$B$54,0),MATCH($I$1,'Payroll per Employee'!$C$2:$T$2,0))</f>
        <v>45828.27219448665</v>
      </c>
      <c r="F17" s="11">
        <f t="shared" si="1"/>
        <v>49714.059294971565</v>
      </c>
      <c r="G17" s="14">
        <f t="shared" si="2"/>
        <v>-3885.7871004849148</v>
      </c>
    </row>
    <row r="18" spans="1:7" x14ac:dyDescent="0.25">
      <c r="A18" s="5" t="s">
        <v>30</v>
      </c>
      <c r="B18" s="5" t="s">
        <v>31</v>
      </c>
      <c r="C18" s="8">
        <f>INDEX('Mean Zone'!$C$4:$I$55,MATCH($B18,'Mean Zone'!$B$4:$B$55,0),MATCH("Graduate Degree (5)",'Mean Zone'!$C$2:$I$2,0))</f>
        <v>82078.502266119001</v>
      </c>
      <c r="D18" s="11">
        <f t="shared" si="0"/>
        <v>0.95248324271266416</v>
      </c>
      <c r="E18" s="8">
        <f>INDEX('Payroll per Employee'!$C$3:$T$54,MATCH($B18,'Payroll per Employee'!$B$3:$B$54,0),MATCH($I$1,'Payroll per Employee'!$C$2:$T$2,0))</f>
        <v>41157.238419898589</v>
      </c>
      <c r="F18" s="11">
        <f t="shared" si="1"/>
        <v>47030.297494312072</v>
      </c>
      <c r="G18" s="14">
        <f t="shared" si="2"/>
        <v>-5873.0590744134824</v>
      </c>
    </row>
    <row r="19" spans="1:7" x14ac:dyDescent="0.25">
      <c r="A19" s="5" t="s">
        <v>32</v>
      </c>
      <c r="B19" s="5" t="s">
        <v>33</v>
      </c>
      <c r="C19" s="8">
        <f>INDEX('Mean Zone'!$C$4:$I$55,MATCH($B19,'Mean Zone'!$B$4:$B$55,0),MATCH("Graduate Degree (5)",'Mean Zone'!$C$2:$I$2,0))</f>
        <v>81334.999003800694</v>
      </c>
      <c r="D19" s="11">
        <f t="shared" si="0"/>
        <v>0.94385522954589962</v>
      </c>
      <c r="E19" s="8">
        <f>INDEX('Payroll per Employee'!$C$3:$T$54,MATCH($B19,'Payroll per Employee'!$B$3:$B$54,0),MATCH($I$1,'Payroll per Employee'!$C$2:$T$2,0))</f>
        <v>51852.543285879183</v>
      </c>
      <c r="F19" s="11">
        <f t="shared" si="1"/>
        <v>46604.2763237326</v>
      </c>
      <c r="G19" s="14">
        <f t="shared" si="2"/>
        <v>5248.266962146583</v>
      </c>
    </row>
    <row r="20" spans="1:7" x14ac:dyDescent="0.25">
      <c r="A20" s="5" t="s">
        <v>34</v>
      </c>
      <c r="B20" s="5" t="s">
        <v>35</v>
      </c>
      <c r="C20" s="8">
        <f>INDEX('Mean Zone'!$C$4:$I$55,MATCH($B20,'Mean Zone'!$B$4:$B$55,0),MATCH("Graduate Degree (5)",'Mean Zone'!$C$2:$I$2,0))</f>
        <v>81211.539376797402</v>
      </c>
      <c r="D20" s="11">
        <f t="shared" si="0"/>
        <v>0.94242253739600002</v>
      </c>
      <c r="E20" s="8">
        <f>INDEX('Payroll per Employee'!$C$3:$T$54,MATCH($B20,'Payroll per Employee'!$B$3:$B$54,0),MATCH($I$1,'Payroll per Employee'!$C$2:$T$2,0))</f>
        <v>45949.841561503257</v>
      </c>
      <c r="F20" s="11">
        <f t="shared" si="1"/>
        <v>46533.534986766244</v>
      </c>
      <c r="G20" s="14">
        <f t="shared" si="2"/>
        <v>-583.69342526298715</v>
      </c>
    </row>
    <row r="21" spans="1:7" x14ac:dyDescent="0.25">
      <c r="A21" s="5" t="s">
        <v>36</v>
      </c>
      <c r="B21" s="5" t="s">
        <v>37</v>
      </c>
      <c r="C21" s="8">
        <f>INDEX('Mean Zone'!$C$4:$I$55,MATCH($B21,'Mean Zone'!$B$4:$B$55,0),MATCH("Graduate Degree (5)",'Mean Zone'!$C$2:$I$2,0))</f>
        <v>79366.536039097395</v>
      </c>
      <c r="D21" s="11">
        <f t="shared" si="0"/>
        <v>0.92101212281252631</v>
      </c>
      <c r="E21" s="8">
        <f>INDEX('Payroll per Employee'!$C$3:$T$54,MATCH($B21,'Payroll per Employee'!$B$3:$B$54,0),MATCH($I$1,'Payroll per Employee'!$C$2:$T$2,0))</f>
        <v>41794.069866515194</v>
      </c>
      <c r="F21" s="11">
        <f t="shared" si="1"/>
        <v>45476.363456409897</v>
      </c>
      <c r="G21" s="14">
        <f t="shared" si="2"/>
        <v>-3682.2935898947035</v>
      </c>
    </row>
    <row r="22" spans="1:7" x14ac:dyDescent="0.25">
      <c r="A22" s="5" t="s">
        <v>38</v>
      </c>
      <c r="B22" s="5" t="s">
        <v>39</v>
      </c>
      <c r="C22" s="8">
        <f>INDEX('Mean Zone'!$C$4:$I$55,MATCH($B22,'Mean Zone'!$B$4:$B$55,0),MATCH("Graduate Degree (5)",'Mean Zone'!$C$2:$I$2,0))</f>
        <v>84053.506419857804</v>
      </c>
      <c r="D22" s="11">
        <f t="shared" si="0"/>
        <v>0.97540225693425575</v>
      </c>
      <c r="E22" s="8">
        <f>INDEX('Payroll per Employee'!$C$3:$T$54,MATCH($B22,'Payroll per Employee'!$B$3:$B$54,0),MATCH($I$1,'Payroll per Employee'!$C$2:$T$2,0))</f>
        <v>45475.948868492436</v>
      </c>
      <c r="F22" s="11">
        <f t="shared" si="1"/>
        <v>48161.958408416984</v>
      </c>
      <c r="G22" s="14">
        <f t="shared" si="2"/>
        <v>-2686.0095399245474</v>
      </c>
    </row>
    <row r="23" spans="1:7" x14ac:dyDescent="0.25">
      <c r="A23" s="5" t="s">
        <v>40</v>
      </c>
      <c r="B23" s="5" t="s">
        <v>41</v>
      </c>
      <c r="C23" s="8">
        <f>INDEX('Mean Zone'!$C$4:$I$55,MATCH($B23,'Mean Zone'!$B$4:$B$55,0),MATCH("Graduate Degree (5)",'Mean Zone'!$C$2:$I$2,0))</f>
        <v>83790.069318318303</v>
      </c>
      <c r="D23" s="11">
        <f t="shared" si="0"/>
        <v>0.9723451906160665</v>
      </c>
      <c r="E23" s="8">
        <f>INDEX('Payroll per Employee'!$C$3:$T$54,MATCH($B23,'Payroll per Employee'!$B$3:$B$54,0),MATCH($I$1,'Payroll per Employee'!$C$2:$T$2,0))</f>
        <v>40701.415666711611</v>
      </c>
      <c r="F23" s="11">
        <f t="shared" si="1"/>
        <v>48011.011145560355</v>
      </c>
      <c r="G23" s="14">
        <f t="shared" si="2"/>
        <v>-7309.5954788487434</v>
      </c>
    </row>
    <row r="24" spans="1:7" x14ac:dyDescent="0.25">
      <c r="A24" s="5" t="s">
        <v>42</v>
      </c>
      <c r="B24" s="5" t="s">
        <v>43</v>
      </c>
      <c r="C24" s="8">
        <f>INDEX('Mean Zone'!$C$4:$I$55,MATCH($B24,'Mean Zone'!$B$4:$B$55,0),MATCH("Graduate Degree (5)",'Mean Zone'!$C$2:$I$2,0))</f>
        <v>93719.779901962596</v>
      </c>
      <c r="D24" s="11">
        <f t="shared" si="0"/>
        <v>1.0875749118558982</v>
      </c>
      <c r="E24" s="8">
        <f>INDEX('Payroll per Employee'!$C$3:$T$54,MATCH($B24,'Payroll per Employee'!$B$3:$B$54,0),MATCH($I$1,'Payroll per Employee'!$C$2:$T$2,0))</f>
        <v>51645.653066778832</v>
      </c>
      <c r="F24" s="11">
        <f t="shared" si="1"/>
        <v>53700.652524091958</v>
      </c>
      <c r="G24" s="14">
        <f t="shared" si="2"/>
        <v>-2054.9994573131262</v>
      </c>
    </row>
    <row r="25" spans="1:7" x14ac:dyDescent="0.25">
      <c r="A25" s="5" t="s">
        <v>44</v>
      </c>
      <c r="B25" s="5" t="s">
        <v>45</v>
      </c>
      <c r="C25" s="8">
        <f>INDEX('Mean Zone'!$C$4:$I$55,MATCH($B25,'Mean Zone'!$B$4:$B$55,0),MATCH("Graduate Degree (5)",'Mean Zone'!$C$2:$I$2,0))</f>
        <v>98687.801800984103</v>
      </c>
      <c r="D25" s="11">
        <f t="shared" si="0"/>
        <v>1.1452265194949525</v>
      </c>
      <c r="E25" s="8">
        <f>INDEX('Payroll per Employee'!$C$3:$T$54,MATCH($B25,'Payroll per Employee'!$B$3:$B$54,0),MATCH($I$1,'Payroll per Employee'!$C$2:$T$2,0))</f>
        <v>49069.491371774529</v>
      </c>
      <c r="F25" s="11">
        <f t="shared" si="1"/>
        <v>56547.287652882376</v>
      </c>
      <c r="G25" s="14">
        <f t="shared" si="2"/>
        <v>-7477.7962811078469</v>
      </c>
    </row>
    <row r="26" spans="1:7" x14ac:dyDescent="0.25">
      <c r="A26" s="5" t="s">
        <v>46</v>
      </c>
      <c r="B26" s="5" t="s">
        <v>47</v>
      </c>
      <c r="C26" s="8">
        <f>INDEX('Mean Zone'!$C$4:$I$55,MATCH($B26,'Mean Zone'!$B$4:$B$55,0),MATCH("Graduate Degree (5)",'Mean Zone'!$C$2:$I$2,0))</f>
        <v>87078.962926564302</v>
      </c>
      <c r="D26" s="11">
        <f t="shared" si="0"/>
        <v>1.0105112872483171</v>
      </c>
      <c r="E26" s="8">
        <f>INDEX('Payroll per Employee'!$C$3:$T$54,MATCH($B26,'Payroll per Employee'!$B$3:$B$54,0),MATCH($I$1,'Payroll per Employee'!$C$2:$T$2,0))</f>
        <v>49513.014988595634</v>
      </c>
      <c r="F26" s="11">
        <f t="shared" si="1"/>
        <v>49895.519762950164</v>
      </c>
      <c r="G26" s="14">
        <f t="shared" si="2"/>
        <v>-382.50477435452922</v>
      </c>
    </row>
    <row r="27" spans="1:7" x14ac:dyDescent="0.25">
      <c r="A27" s="5" t="s">
        <v>48</v>
      </c>
      <c r="B27" s="5" t="s">
        <v>49</v>
      </c>
      <c r="C27" s="8">
        <f>INDEX('Mean Zone'!$C$4:$I$55,MATCH($B27,'Mean Zone'!$B$4:$B$55,0),MATCH("Graduate Degree (5)",'Mean Zone'!$C$2:$I$2,0))</f>
        <v>92415.155753461193</v>
      </c>
      <c r="D27" s="11">
        <f t="shared" si="0"/>
        <v>1.0724353490571406</v>
      </c>
      <c r="E27" s="8">
        <f>INDEX('Payroll per Employee'!$C$3:$T$54,MATCH($B27,'Payroll per Employee'!$B$3:$B$54,0),MATCH($I$1,'Payroll per Employee'!$C$2:$T$2,0))</f>
        <v>55354.411408435197</v>
      </c>
      <c r="F27" s="11">
        <f t="shared" si="1"/>
        <v>52953.113763901732</v>
      </c>
      <c r="G27" s="14">
        <f t="shared" si="2"/>
        <v>2401.2976445334643</v>
      </c>
    </row>
    <row r="28" spans="1:7" x14ac:dyDescent="0.25">
      <c r="A28" s="5" t="s">
        <v>50</v>
      </c>
      <c r="B28" s="5" t="s">
        <v>51</v>
      </c>
      <c r="C28" s="8">
        <f>INDEX('Mean Zone'!$C$4:$I$55,MATCH($B28,'Mean Zone'!$B$4:$B$55,0),MATCH("Graduate Degree (5)",'Mean Zone'!$C$2:$I$2,0))</f>
        <v>78034.935829975497</v>
      </c>
      <c r="D28" s="11">
        <f t="shared" si="0"/>
        <v>0.90555951524582079</v>
      </c>
      <c r="E28" s="8">
        <f>INDEX('Payroll per Employee'!$C$3:$T$54,MATCH($B28,'Payroll per Employee'!$B$3:$B$54,0),MATCH($I$1,'Payroll per Employee'!$C$2:$T$2,0))</f>
        <v>41347.062003780717</v>
      </c>
      <c r="F28" s="11">
        <f t="shared" si="1"/>
        <v>44713.367638388714</v>
      </c>
      <c r="G28" s="14">
        <f t="shared" si="2"/>
        <v>-3366.3056346079975</v>
      </c>
    </row>
    <row r="29" spans="1:7" x14ac:dyDescent="0.25">
      <c r="A29" s="5" t="s">
        <v>52</v>
      </c>
      <c r="B29" s="5" t="s">
        <v>53</v>
      </c>
      <c r="C29" s="8">
        <f>INDEX('Mean Zone'!$C$4:$I$55,MATCH($B29,'Mean Zone'!$B$4:$B$55,0),MATCH("Graduate Degree (5)",'Mean Zone'!$C$2:$I$2,0))</f>
        <v>80616.970815948705</v>
      </c>
      <c r="D29" s="11">
        <f t="shared" si="0"/>
        <v>0.9355228428935829</v>
      </c>
      <c r="E29" s="8">
        <f>INDEX('Payroll per Employee'!$C$3:$T$54,MATCH($B29,'Payroll per Employee'!$B$3:$B$54,0),MATCH($I$1,'Payroll per Employee'!$C$2:$T$2,0))</f>
        <v>42195.113340765514</v>
      </c>
      <c r="F29" s="11">
        <f t="shared" si="1"/>
        <v>46192.852158431764</v>
      </c>
      <c r="G29" s="14">
        <f t="shared" si="2"/>
        <v>-3997.7388176662498</v>
      </c>
    </row>
    <row r="30" spans="1:7" x14ac:dyDescent="0.25">
      <c r="A30" s="5" t="s">
        <v>54</v>
      </c>
      <c r="B30" s="5" t="s">
        <v>55</v>
      </c>
      <c r="C30" s="8">
        <f>INDEX('Mean Zone'!$C$4:$I$55,MATCH($B30,'Mean Zone'!$B$4:$B$55,0),MATCH("Graduate Degree (5)",'Mean Zone'!$C$2:$I$2,0))</f>
        <v>75796.500707024999</v>
      </c>
      <c r="D30" s="11">
        <f t="shared" si="0"/>
        <v>0.87958350586888179</v>
      </c>
      <c r="E30" s="8">
        <f>INDEX('Payroll per Employee'!$C$3:$T$54,MATCH($B30,'Payroll per Employee'!$B$3:$B$54,0),MATCH($I$1,'Payroll per Employee'!$C$2:$T$2,0))</f>
        <v>39644.477650727647</v>
      </c>
      <c r="F30" s="11">
        <f t="shared" si="1"/>
        <v>43430.762975199883</v>
      </c>
      <c r="G30" s="14">
        <f t="shared" si="2"/>
        <v>-3786.2853244722355</v>
      </c>
    </row>
    <row r="31" spans="1:7" x14ac:dyDescent="0.25">
      <c r="A31" s="5" t="s">
        <v>56</v>
      </c>
      <c r="B31" s="5" t="s">
        <v>57</v>
      </c>
      <c r="C31" s="8">
        <f>INDEX('Mean Zone'!$C$4:$I$55,MATCH($B31,'Mean Zone'!$B$4:$B$55,0),MATCH("Graduate Degree (5)",'Mean Zone'!$C$2:$I$2,0))</f>
        <v>80859.206275485194</v>
      </c>
      <c r="D31" s="11">
        <f t="shared" si="0"/>
        <v>0.93833387391424206</v>
      </c>
      <c r="E31" s="8">
        <f>INDEX('Payroll per Employee'!$C$3:$T$54,MATCH($B31,'Payroll per Employee'!$B$3:$B$54,0),MATCH($I$1,'Payroll per Employee'!$C$2:$T$2,0))</f>
        <v>40480.545937065588</v>
      </c>
      <c r="F31" s="11">
        <f t="shared" si="1"/>
        <v>46331.651057182811</v>
      </c>
      <c r="G31" s="14">
        <f t="shared" si="2"/>
        <v>-5851.1051201172231</v>
      </c>
    </row>
    <row r="32" spans="1:7" x14ac:dyDescent="0.25">
      <c r="A32" s="5" t="s">
        <v>58</v>
      </c>
      <c r="B32" s="5" t="s">
        <v>59</v>
      </c>
      <c r="C32" s="8">
        <f>INDEX('Mean Zone'!$C$4:$I$55,MATCH($B32,'Mean Zone'!$B$4:$B$55,0),MATCH("Graduate Degree (5)",'Mean Zone'!$C$2:$I$2,0))</f>
        <v>95661.050473786803</v>
      </c>
      <c r="D32" s="11">
        <f t="shared" si="0"/>
        <v>1.1101024633850278</v>
      </c>
      <c r="E32" s="8">
        <f>INDEX('Payroll per Employee'!$C$3:$T$54,MATCH($B32,'Payroll per Employee'!$B$3:$B$54,0),MATCH($I$1,'Payroll per Employee'!$C$2:$T$2,0))</f>
        <v>53155.87083732312</v>
      </c>
      <c r="F32" s="11">
        <f t="shared" si="1"/>
        <v>54812.984377003122</v>
      </c>
      <c r="G32" s="14">
        <f t="shared" si="2"/>
        <v>-1657.1135396800018</v>
      </c>
    </row>
    <row r="33" spans="1:7" x14ac:dyDescent="0.25">
      <c r="A33" s="5" t="s">
        <v>60</v>
      </c>
      <c r="B33" s="5" t="s">
        <v>61</v>
      </c>
      <c r="C33" s="8">
        <f>INDEX('Mean Zone'!$C$4:$I$55,MATCH($B33,'Mean Zone'!$B$4:$B$55,0),MATCH("Graduate Degree (5)",'Mean Zone'!$C$2:$I$2,0))</f>
        <v>90475.883363686502</v>
      </c>
      <c r="D33" s="11">
        <f t="shared" si="0"/>
        <v>1.0499309855110455</v>
      </c>
      <c r="E33" s="8">
        <f>INDEX('Payroll per Employee'!$C$3:$T$54,MATCH($B33,'Payroll per Employee'!$B$3:$B$54,0),MATCH($I$1,'Payroll per Employee'!$C$2:$T$2,0))</f>
        <v>48948.639536610724</v>
      </c>
      <c r="F33" s="11">
        <f t="shared" si="1"/>
        <v>51841.926852645709</v>
      </c>
      <c r="G33" s="14">
        <f t="shared" si="2"/>
        <v>-2893.2873160349845</v>
      </c>
    </row>
    <row r="34" spans="1:7" x14ac:dyDescent="0.25">
      <c r="A34" s="5" t="s">
        <v>62</v>
      </c>
      <c r="B34" s="5" t="s">
        <v>63</v>
      </c>
      <c r="C34" s="8">
        <f>INDEX('Mean Zone'!$C$4:$I$55,MATCH($B34,'Mean Zone'!$B$4:$B$55,0),MATCH("Graduate Degree (5)",'Mean Zone'!$C$2:$I$2,0))</f>
        <v>100132.99248027299</v>
      </c>
      <c r="D34" s="11">
        <f t="shared" si="0"/>
        <v>1.1619972921886863</v>
      </c>
      <c r="E34" s="8">
        <f>INDEX('Payroll per Employee'!$C$3:$T$54,MATCH($B34,'Payroll per Employee'!$B$3:$B$54,0),MATCH($I$1,'Payroll per Employee'!$C$2:$T$2,0))</f>
        <v>58716.378571273148</v>
      </c>
      <c r="F34" s="11">
        <f t="shared" si="1"/>
        <v>57375.369863283762</v>
      </c>
      <c r="G34" s="14">
        <f t="shared" si="2"/>
        <v>1341.0087079893856</v>
      </c>
    </row>
    <row r="35" spans="1:7" x14ac:dyDescent="0.25">
      <c r="A35" s="5" t="s">
        <v>64</v>
      </c>
      <c r="B35" s="5" t="s">
        <v>65</v>
      </c>
      <c r="C35" s="8">
        <f>INDEX('Mean Zone'!$C$4:$I$55,MATCH($B35,'Mean Zone'!$B$4:$B$55,0),MATCH("Graduate Degree (5)",'Mean Zone'!$C$2:$I$2,0))</f>
        <v>84775.173395307196</v>
      </c>
      <c r="D35" s="11">
        <f t="shared" si="0"/>
        <v>0.9837768700419125</v>
      </c>
      <c r="E35" s="8">
        <f>INDEX('Payroll per Employee'!$C$3:$T$54,MATCH($B35,'Payroll per Employee'!$B$3:$B$54,0),MATCH($I$1,'Payroll per Employee'!$C$2:$T$2,0))</f>
        <v>48976.196084063384</v>
      </c>
      <c r="F35" s="11">
        <f t="shared" si="1"/>
        <v>48575.467568673863</v>
      </c>
      <c r="G35" s="14">
        <f t="shared" si="2"/>
        <v>400.72851538952091</v>
      </c>
    </row>
    <row r="36" spans="1:7" x14ac:dyDescent="0.25">
      <c r="A36" s="5" t="s">
        <v>66</v>
      </c>
      <c r="B36" s="5" t="s">
        <v>67</v>
      </c>
      <c r="C36" s="8">
        <f>INDEX('Mean Zone'!$C$4:$I$55,MATCH($B36,'Mean Zone'!$B$4:$B$55,0),MATCH("Graduate Degree (5)",'Mean Zone'!$C$2:$I$2,0))</f>
        <v>99812.0430971936</v>
      </c>
      <c r="D36" s="11">
        <f t="shared" si="0"/>
        <v>1.1582728223128724</v>
      </c>
      <c r="E36" s="8">
        <f>INDEX('Payroll per Employee'!$C$3:$T$54,MATCH($B36,'Payroll per Employee'!$B$3:$B$54,0),MATCH($I$1,'Payroll per Employee'!$C$2:$T$2,0))</f>
        <v>54239.238961442788</v>
      </c>
      <c r="F36" s="11">
        <f t="shared" si="1"/>
        <v>57191.468542595678</v>
      </c>
      <c r="G36" s="14">
        <f t="shared" si="2"/>
        <v>-2952.2295811528893</v>
      </c>
    </row>
    <row r="37" spans="1:7" x14ac:dyDescent="0.25">
      <c r="A37" s="5" t="s">
        <v>68</v>
      </c>
      <c r="B37" s="5" t="s">
        <v>69</v>
      </c>
      <c r="C37" s="8">
        <f>INDEX('Mean Zone'!$C$4:$I$55,MATCH($B37,'Mean Zone'!$B$4:$B$55,0),MATCH("Graduate Degree (5)",'Mean Zone'!$C$2:$I$2,0))</f>
        <v>87563.491332661797</v>
      </c>
      <c r="D37" s="11">
        <f t="shared" si="0"/>
        <v>1.0161340164000972</v>
      </c>
      <c r="E37" s="8">
        <f>INDEX('Payroll per Employee'!$C$3:$T$54,MATCH($B37,'Payroll per Employee'!$B$3:$B$54,0),MATCH($I$1,'Payroll per Employee'!$C$2:$T$2,0))</f>
        <v>44989.905875774661</v>
      </c>
      <c r="F37" s="11">
        <f t="shared" si="1"/>
        <v>50173.150500038028</v>
      </c>
      <c r="G37" s="14">
        <f t="shared" si="2"/>
        <v>-5183.2446242633669</v>
      </c>
    </row>
    <row r="38" spans="1:7" x14ac:dyDescent="0.25">
      <c r="A38" s="5" t="s">
        <v>70</v>
      </c>
      <c r="B38" s="5" t="s">
        <v>71</v>
      </c>
      <c r="C38" s="8">
        <f>INDEX('Mean Zone'!$C$4:$I$55,MATCH($B38,'Mean Zone'!$B$4:$B$55,0),MATCH("Graduate Degree (5)",'Mean Zone'!$C$2:$I$2,0))</f>
        <v>78110.326505193603</v>
      </c>
      <c r="D38" s="11">
        <f t="shared" si="0"/>
        <v>0.90643438933366927</v>
      </c>
      <c r="E38" s="8">
        <f>INDEX('Payroll per Employee'!$C$3:$T$54,MATCH($B38,'Payroll per Employee'!$B$3:$B$54,0),MATCH($I$1,'Payroll per Employee'!$C$2:$T$2,0))</f>
        <v>41782.364034173785</v>
      </c>
      <c r="F38" s="11">
        <f t="shared" si="1"/>
        <v>44756.56586674221</v>
      </c>
      <c r="G38" s="14">
        <f t="shared" si="2"/>
        <v>-2974.2018325684257</v>
      </c>
    </row>
    <row r="39" spans="1:7" x14ac:dyDescent="0.25">
      <c r="A39" s="5" t="s">
        <v>72</v>
      </c>
      <c r="B39" s="5" t="s">
        <v>73</v>
      </c>
      <c r="C39" s="8">
        <f>INDEX('Mean Zone'!$C$4:$I$55,MATCH($B39,'Mean Zone'!$B$4:$B$55,0),MATCH("Graduate Degree (5)",'Mean Zone'!$C$2:$I$2,0))</f>
        <v>84985.496377526506</v>
      </c>
      <c r="D39" s="11">
        <f t="shared" si="0"/>
        <v>0.98621757145081157</v>
      </c>
      <c r="E39" s="8">
        <f>INDEX('Payroll per Employee'!$C$3:$T$54,MATCH($B39,'Payroll per Employee'!$B$3:$B$54,0),MATCH($I$1,'Payroll per Employee'!$C$2:$T$2,0))</f>
        <v>46892.112993743453</v>
      </c>
      <c r="F39" s="11">
        <f t="shared" si="1"/>
        <v>48695.980883982586</v>
      </c>
      <c r="G39" s="14">
        <f t="shared" si="2"/>
        <v>-1803.867890239133</v>
      </c>
    </row>
    <row r="40" spans="1:7" x14ac:dyDescent="0.25">
      <c r="A40" s="5" t="s">
        <v>74</v>
      </c>
      <c r="B40" s="5" t="s">
        <v>75</v>
      </c>
      <c r="C40" s="8">
        <f>INDEX('Mean Zone'!$C$4:$I$55,MATCH($B40,'Mean Zone'!$B$4:$B$55,0),MATCH("Graduate Degree (5)",'Mean Zone'!$C$2:$I$2,0))</f>
        <v>76516.924080948593</v>
      </c>
      <c r="D40" s="11">
        <f t="shared" si="0"/>
        <v>0.88794368755319109</v>
      </c>
      <c r="E40" s="8">
        <f>INDEX('Payroll per Employee'!$C$3:$T$54,MATCH($B40,'Payroll per Employee'!$B$3:$B$54,0),MATCH($I$1,'Payroll per Employee'!$C$2:$T$2,0))</f>
        <v>41464.188582204697</v>
      </c>
      <c r="F40" s="11">
        <f t="shared" si="1"/>
        <v>43843.559562150629</v>
      </c>
      <c r="G40" s="14">
        <f t="shared" si="2"/>
        <v>-2379.370979945932</v>
      </c>
    </row>
    <row r="41" spans="1:7" x14ac:dyDescent="0.25">
      <c r="A41" s="5" t="s">
        <v>76</v>
      </c>
      <c r="B41" s="5" t="s">
        <v>77</v>
      </c>
      <c r="C41" s="8">
        <f>INDEX('Mean Zone'!$C$4:$I$55,MATCH($B41,'Mean Zone'!$B$4:$B$55,0),MATCH("Graduate Degree (5)",'Mean Zone'!$C$2:$I$2,0))</f>
        <v>92857.743474032395</v>
      </c>
      <c r="D41" s="11">
        <f t="shared" si="0"/>
        <v>1.0775713758563099</v>
      </c>
      <c r="E41" s="8">
        <f>INDEX('Payroll per Employee'!$C$3:$T$54,MATCH($B41,'Payroll per Employee'!$B$3:$B$54,0),MATCH($I$1,'Payroll per Employee'!$C$2:$T$2,0))</f>
        <v>52375.063334581304</v>
      </c>
      <c r="F41" s="11">
        <f t="shared" si="1"/>
        <v>53206.712837850544</v>
      </c>
      <c r="G41" s="14">
        <f t="shared" si="2"/>
        <v>-831.64950326924009</v>
      </c>
    </row>
    <row r="42" spans="1:7" x14ac:dyDescent="0.25">
      <c r="A42" s="5" t="s">
        <v>78</v>
      </c>
      <c r="B42" s="5" t="s">
        <v>79</v>
      </c>
      <c r="C42" s="8">
        <f>INDEX('Mean Zone'!$C$4:$I$55,MATCH($B42,'Mean Zone'!$B$4:$B$55,0),MATCH("Graduate Degree (5)",'Mean Zone'!$C$2:$I$2,0))</f>
        <v>89675.643295783506</v>
      </c>
      <c r="D42" s="11">
        <f t="shared" si="0"/>
        <v>1.0406445678282088</v>
      </c>
      <c r="E42" s="8">
        <f>INDEX('Payroll per Employee'!$C$3:$T$54,MATCH($B42,'Payroll per Employee'!$B$3:$B$54,0),MATCH($I$1,'Payroll per Employee'!$C$2:$T$2,0))</f>
        <v>55355.133012571787</v>
      </c>
      <c r="F42" s="11">
        <f t="shared" si="1"/>
        <v>51383.395965491822</v>
      </c>
      <c r="G42" s="14">
        <f t="shared" si="2"/>
        <v>3971.7370470799651</v>
      </c>
    </row>
    <row r="43" spans="1:7" x14ac:dyDescent="0.25">
      <c r="A43" s="5" t="s">
        <v>80</v>
      </c>
      <c r="B43" s="5" t="s">
        <v>81</v>
      </c>
      <c r="C43" s="8">
        <f>INDEX('Mean Zone'!$C$4:$I$55,MATCH($B43,'Mean Zone'!$B$4:$B$55,0),MATCH("Graduate Degree (5)",'Mean Zone'!$C$2:$I$2,0))</f>
        <v>93590.415521560193</v>
      </c>
      <c r="D43" s="11">
        <f t="shared" si="0"/>
        <v>1.0860736977604253</v>
      </c>
      <c r="E43" s="8">
        <f>INDEX('Payroll per Employee'!$C$3:$T$54,MATCH($B43,'Payroll per Employee'!$B$3:$B$54,0),MATCH($I$1,'Payroll per Employee'!$C$2:$T$2,0))</f>
        <v>49338.740310077519</v>
      </c>
      <c r="F43" s="11">
        <f t="shared" si="1"/>
        <v>53626.527812656961</v>
      </c>
      <c r="G43" s="14">
        <f t="shared" si="2"/>
        <v>-4287.7875025794419</v>
      </c>
    </row>
    <row r="44" spans="1:7" x14ac:dyDescent="0.25">
      <c r="A44" s="5" t="s">
        <v>82</v>
      </c>
      <c r="B44" s="5" t="s">
        <v>83</v>
      </c>
      <c r="C44" s="8">
        <f>INDEX('Mean Zone'!$C$4:$I$55,MATCH($B44,'Mean Zone'!$B$4:$B$55,0),MATCH("Graduate Degree (5)",'Mean Zone'!$C$2:$I$2,0))</f>
        <v>81173.756441366393</v>
      </c>
      <c r="D44" s="11">
        <f t="shared" si="0"/>
        <v>0.94198408381966825</v>
      </c>
      <c r="E44" s="8">
        <f>INDEX('Payroll per Employee'!$C$3:$T$54,MATCH($B44,'Payroll per Employee'!$B$3:$B$54,0),MATCH($I$1,'Payroll per Employee'!$C$2:$T$2,0))</f>
        <v>44737.522503072374</v>
      </c>
      <c r="F44" s="11">
        <f t="shared" si="1"/>
        <v>46511.885679767838</v>
      </c>
      <c r="G44" s="14">
        <f t="shared" si="2"/>
        <v>-1774.3631766954641</v>
      </c>
    </row>
    <row r="45" spans="1:7" x14ac:dyDescent="0.25">
      <c r="A45" s="5" t="s">
        <v>84</v>
      </c>
      <c r="B45" s="5" t="s">
        <v>85</v>
      </c>
      <c r="C45" s="8">
        <f>INDEX('Mean Zone'!$C$4:$I$55,MATCH($B45,'Mean Zone'!$B$4:$B$55,0),MATCH("Graduate Degree (5)",'Mean Zone'!$C$2:$I$2,0))</f>
        <v>79823.035206315995</v>
      </c>
      <c r="D45" s="11">
        <f t="shared" si="0"/>
        <v>0.92630958554738774</v>
      </c>
      <c r="E45" s="8">
        <f>INDEX('Payroll per Employee'!$C$3:$T$54,MATCH($B45,'Payroll per Employee'!$B$3:$B$54,0),MATCH($I$1,'Payroll per Employee'!$C$2:$T$2,0))</f>
        <v>47221.8883528601</v>
      </c>
      <c r="F45" s="11">
        <f t="shared" si="1"/>
        <v>45737.933673305277</v>
      </c>
      <c r="G45" s="14">
        <f t="shared" si="2"/>
        <v>1483.9546795548231</v>
      </c>
    </row>
    <row r="46" spans="1:7" x14ac:dyDescent="0.25">
      <c r="A46" s="5" t="s">
        <v>86</v>
      </c>
      <c r="B46" s="5" t="s">
        <v>87</v>
      </c>
      <c r="C46" s="8">
        <f>INDEX('Mean Zone'!$C$4:$I$55,MATCH($B46,'Mean Zone'!$B$4:$B$55,0),MATCH("Graduate Degree (5)",'Mean Zone'!$C$2:$I$2,0))</f>
        <v>80324.647007167194</v>
      </c>
      <c r="D46" s="11">
        <f t="shared" si="0"/>
        <v>0.93213055963276537</v>
      </c>
      <c r="E46" s="8">
        <f>INDEX('Payroll per Employee'!$C$3:$T$54,MATCH($B46,'Payroll per Employee'!$B$3:$B$54,0),MATCH($I$1,'Payroll per Employee'!$C$2:$T$2,0))</f>
        <v>40928.400873998544</v>
      </c>
      <c r="F46" s="11">
        <f t="shared" si="1"/>
        <v>46025.353053159473</v>
      </c>
      <c r="G46" s="14">
        <f t="shared" si="2"/>
        <v>-5096.9521791609295</v>
      </c>
    </row>
    <row r="47" spans="1:7" x14ac:dyDescent="0.25">
      <c r="A47" s="5" t="s">
        <v>88</v>
      </c>
      <c r="B47" s="5" t="s">
        <v>89</v>
      </c>
      <c r="C47" s="8">
        <f>INDEX('Mean Zone'!$C$4:$I$55,MATCH($B47,'Mean Zone'!$B$4:$B$55,0),MATCH("Graduate Degree (5)",'Mean Zone'!$C$2:$I$2,0))</f>
        <v>91409.8763651388</v>
      </c>
      <c r="D47" s="11">
        <f t="shared" si="0"/>
        <v>1.0607695444288225</v>
      </c>
      <c r="E47" s="8">
        <f>INDEX('Payroll per Employee'!$C$3:$T$54,MATCH($B47,'Payroll per Employee'!$B$3:$B$54,0),MATCH($I$1,'Payroll per Employee'!$C$2:$T$2,0))</f>
        <v>49236.484482738968</v>
      </c>
      <c r="F47" s="11">
        <f t="shared" si="1"/>
        <v>52377.097055599566</v>
      </c>
      <c r="G47" s="14">
        <f t="shared" si="2"/>
        <v>-3140.6125728605984</v>
      </c>
    </row>
    <row r="48" spans="1:7" x14ac:dyDescent="0.25">
      <c r="A48" s="5" t="s">
        <v>92</v>
      </c>
      <c r="B48" s="5" t="s">
        <v>93</v>
      </c>
      <c r="C48" s="8">
        <f>INDEX('Mean Zone'!$C$4:$I$55,MATCH($B48,'Mean Zone'!$B$4:$B$55,0),MATCH("Graduate Degree (5)",'Mean Zone'!$C$2:$I$2,0))</f>
        <v>83511.310073861299</v>
      </c>
      <c r="D48" s="11">
        <f t="shared" si="0"/>
        <v>0.96911031788123425</v>
      </c>
      <c r="E48" s="8">
        <f>INDEX('Payroll per Employee'!$C$3:$T$54,MATCH($B48,'Payroll per Employee'!$B$3:$B$54,0),MATCH($I$1,'Payroll per Employee'!$C$2:$T$2,0))</f>
        <v>46355.040556199303</v>
      </c>
      <c r="F48" s="11">
        <f t="shared" si="1"/>
        <v>47851.28442255564</v>
      </c>
      <c r="G48" s="14">
        <f t="shared" si="2"/>
        <v>-1496.2438663563371</v>
      </c>
    </row>
    <row r="49" spans="1:7" x14ac:dyDescent="0.25">
      <c r="A49" s="5" t="s">
        <v>94</v>
      </c>
      <c r="B49" s="5" t="s">
        <v>95</v>
      </c>
      <c r="C49" s="8">
        <f>INDEX('Mean Zone'!$C$4:$I$55,MATCH($B49,'Mean Zone'!$B$4:$B$55,0),MATCH("Graduate Degree (5)",'Mean Zone'!$C$2:$I$2,0))</f>
        <v>82766.244528803101</v>
      </c>
      <c r="D49" s="11">
        <f t="shared" si="0"/>
        <v>0.96046417514230353</v>
      </c>
      <c r="E49" s="8">
        <f>INDEX('Payroll per Employee'!$C$3:$T$54,MATCH($B49,'Payroll per Employee'!$B$3:$B$54,0),MATCH($I$1,'Payroll per Employee'!$C$2:$T$2,0))</f>
        <v>50336.869947275925</v>
      </c>
      <c r="F49" s="11">
        <f t="shared" si="1"/>
        <v>47424.368076991261</v>
      </c>
      <c r="G49" s="14">
        <f t="shared" si="2"/>
        <v>2912.5018702846646</v>
      </c>
    </row>
    <row r="50" spans="1:7" x14ac:dyDescent="0.25">
      <c r="A50" s="5" t="s">
        <v>96</v>
      </c>
      <c r="B50" s="5" t="s">
        <v>97</v>
      </c>
      <c r="C50" s="8">
        <f>INDEX('Mean Zone'!$C$4:$I$55,MATCH($B50,'Mean Zone'!$B$4:$B$55,0),MATCH("Graduate Degree (5)",'Mean Zone'!$C$2:$I$2,0))</f>
        <v>91345.539997761894</v>
      </c>
      <c r="D50" s="11">
        <f t="shared" si="0"/>
        <v>1.0600229504957994</v>
      </c>
      <c r="E50" s="8">
        <f>INDEX('Payroll per Employee'!$C$3:$T$54,MATCH($B50,'Payroll per Employee'!$B$3:$B$54,0),MATCH($I$1,'Payroll per Employee'!$C$2:$T$2,0))</f>
        <v>48291.494090242428</v>
      </c>
      <c r="F50" s="11">
        <f t="shared" si="1"/>
        <v>52340.232853477202</v>
      </c>
      <c r="G50" s="14">
        <f t="shared" si="2"/>
        <v>-4048.7387632347745</v>
      </c>
    </row>
    <row r="51" spans="1:7" x14ac:dyDescent="0.25">
      <c r="A51" s="5" t="s">
        <v>98</v>
      </c>
      <c r="B51" s="5" t="s">
        <v>99</v>
      </c>
      <c r="C51" s="8">
        <f>INDEX('Mean Zone'!$C$4:$I$55,MATCH($B51,'Mean Zone'!$B$4:$B$55,0),MATCH("Graduate Degree (5)",'Mean Zone'!$C$2:$I$2,0))</f>
        <v>94066.552388122596</v>
      </c>
      <c r="D51" s="11">
        <f t="shared" si="0"/>
        <v>1.0915990469580508</v>
      </c>
      <c r="E51" s="8">
        <f>INDEX('Payroll per Employee'!$C$3:$T$54,MATCH($B51,'Payroll per Employee'!$B$3:$B$54,0),MATCH($I$1,'Payroll per Employee'!$C$2:$T$2,0))</f>
        <v>45545.789394428313</v>
      </c>
      <c r="F51" s="11">
        <f t="shared" si="1"/>
        <v>53899.350267553084</v>
      </c>
      <c r="G51" s="14">
        <f t="shared" si="2"/>
        <v>-8353.5608731247703</v>
      </c>
    </row>
    <row r="52" spans="1:7" x14ac:dyDescent="0.25">
      <c r="A52" s="5" t="s">
        <v>100</v>
      </c>
      <c r="B52" s="5" t="s">
        <v>101</v>
      </c>
      <c r="C52" s="8">
        <f>INDEX('Mean Zone'!$C$4:$I$55,MATCH($B52,'Mean Zone'!$B$4:$B$55,0),MATCH("Graduate Degree (5)",'Mean Zone'!$C$2:$I$2,0))</f>
        <v>75111.907572237906</v>
      </c>
      <c r="D52" s="11">
        <f t="shared" si="0"/>
        <v>0.87163911761912205</v>
      </c>
      <c r="E52" s="8">
        <f>INDEX('Payroll per Employee'!$C$3:$T$54,MATCH($B52,'Payroll per Employee'!$B$3:$B$54,0),MATCH($I$1,'Payroll per Employee'!$C$2:$T$2,0))</f>
        <v>44395.734124113987</v>
      </c>
      <c r="F52" s="11">
        <f t="shared" si="1"/>
        <v>43038.496816550803</v>
      </c>
      <c r="G52" s="14">
        <f t="shared" si="2"/>
        <v>1357.237307563184</v>
      </c>
    </row>
    <row r="53" spans="1:7" x14ac:dyDescent="0.25">
      <c r="A53" s="5" t="s">
        <v>102</v>
      </c>
      <c r="B53" s="5" t="s">
        <v>103</v>
      </c>
      <c r="C53" s="8">
        <f>INDEX('Mean Zone'!$C$4:$I$55,MATCH($B53,'Mean Zone'!$B$4:$B$55,0),MATCH("Graduate Degree (5)",'Mean Zone'!$C$2:$I$2,0))</f>
        <v>85071.947822115093</v>
      </c>
      <c r="D53" s="11">
        <f t="shared" si="0"/>
        <v>0.98722080067655882</v>
      </c>
      <c r="E53" s="8">
        <f>INDEX('Payroll per Employee'!$C$3:$T$54,MATCH($B53,'Payroll per Employee'!$B$3:$B$54,0),MATCH($I$1,'Payroll per Employee'!$C$2:$T$2,0))</f>
        <v>48197.809648253911</v>
      </c>
      <c r="F53" s="11">
        <f t="shared" si="1"/>
        <v>48745.51684096962</v>
      </c>
      <c r="G53" s="14">
        <f t="shared" si="2"/>
        <v>-547.70719271570852</v>
      </c>
    </row>
    <row r="54" spans="1:7" x14ac:dyDescent="0.25">
      <c r="A54" s="6" t="s">
        <v>104</v>
      </c>
      <c r="B54" s="6" t="s">
        <v>105</v>
      </c>
      <c r="C54" s="8">
        <f>INDEX('Mean Zone'!$C$4:$I$55,MATCH($B54,'Mean Zone'!$B$4:$B$55,0),MATCH("Graduate Degree (5)",'Mean Zone'!$C$2:$I$2,0))</f>
        <v>83414.754492587599</v>
      </c>
      <c r="D54" s="11">
        <f t="shared" si="0"/>
        <v>0.96798983479961809</v>
      </c>
      <c r="E54" s="8">
        <f>INDEX('Payroll per Employee'!$C$3:$T$54,MATCH($B54,'Payroll per Employee'!$B$3:$B$54,0),MATCH($I$1,'Payroll per Employee'!$C$2:$T$2,0))</f>
        <v>40372.377544529263</v>
      </c>
      <c r="F54" s="11">
        <f t="shared" si="1"/>
        <v>47795.958879488157</v>
      </c>
      <c r="G54" s="14">
        <f t="shared" si="2"/>
        <v>-7423.5813349588934</v>
      </c>
    </row>
    <row r="55" spans="1:7"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1:G1"/>
    <mergeCell ref="A55:G63"/>
  </mergeCells>
  <pageMargins left="0.75" right="0.75" top="1" bottom="1" header="0.5" footer="0.5"/>
  <pageSetup orientation="portrait" horizontalDpi="4294967292" verticalDpi="4294967292"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4"/>
  <sheetViews>
    <sheetView topLeftCell="A40" workbookViewId="0">
      <selection activeCell="D71" sqref="D71"/>
    </sheetView>
  </sheetViews>
  <sheetFormatPr defaultColWidth="8.875" defaultRowHeight="15.75" x14ac:dyDescent="0.25"/>
  <cols>
    <col min="2" max="2" width="17.125" bestFit="1" customWidth="1"/>
    <col min="3" max="3" width="12.125" bestFit="1" customWidth="1"/>
    <col min="4" max="4" width="18.125" bestFit="1" customWidth="1"/>
    <col min="5" max="5" width="21.5" bestFit="1" customWidth="1"/>
    <col min="6" max="6" width="14.625" bestFit="1" customWidth="1"/>
    <col min="7" max="7" width="18.625" bestFit="1" customWidth="1"/>
    <col min="8" max="8" width="17.625" bestFit="1" customWidth="1"/>
    <col min="9" max="9" width="11.5" bestFit="1" customWidth="1"/>
    <col min="10" max="10" width="11.625" bestFit="1" customWidth="1"/>
  </cols>
  <sheetData>
    <row r="1" spans="1:11" x14ac:dyDescent="0.25">
      <c r="A1" s="48" t="s">
        <v>186</v>
      </c>
      <c r="B1" s="49"/>
      <c r="C1" s="49"/>
      <c r="D1" s="49"/>
      <c r="E1" s="49"/>
      <c r="F1" s="49"/>
      <c r="G1" s="49"/>
      <c r="H1" s="49"/>
      <c r="I1" s="50"/>
    </row>
    <row r="2" spans="1:11" x14ac:dyDescent="0.25">
      <c r="A2" s="51" t="s">
        <v>0</v>
      </c>
      <c r="B2" s="51" t="s">
        <v>109</v>
      </c>
      <c r="C2" s="17" t="s">
        <v>164</v>
      </c>
      <c r="D2" s="17" t="s">
        <v>159</v>
      </c>
      <c r="E2" s="17" t="s">
        <v>160</v>
      </c>
      <c r="F2" s="17" t="s">
        <v>161</v>
      </c>
      <c r="G2" s="17" t="s">
        <v>162</v>
      </c>
      <c r="H2" s="17" t="s">
        <v>163</v>
      </c>
      <c r="I2" s="3" t="s">
        <v>158</v>
      </c>
    </row>
    <row r="3" spans="1:11" x14ac:dyDescent="0.25">
      <c r="A3" s="52"/>
      <c r="B3" s="52"/>
      <c r="C3" s="3" t="s">
        <v>110</v>
      </c>
      <c r="D3" s="3" t="s">
        <v>110</v>
      </c>
      <c r="E3" s="3" t="s">
        <v>110</v>
      </c>
      <c r="F3" s="3" t="s">
        <v>110</v>
      </c>
      <c r="G3" s="3" t="s">
        <v>110</v>
      </c>
      <c r="H3" s="3" t="s">
        <v>110</v>
      </c>
      <c r="I3" s="3" t="s">
        <v>110</v>
      </c>
    </row>
    <row r="4" spans="1:11" x14ac:dyDescent="0.25">
      <c r="A4" s="4" t="s">
        <v>90</v>
      </c>
      <c r="B4" s="4" t="s">
        <v>91</v>
      </c>
      <c r="C4" s="7">
        <v>43481.025833333333</v>
      </c>
      <c r="D4" s="7">
        <v>21169.214462962962</v>
      </c>
      <c r="E4" s="7">
        <v>30332.030092592588</v>
      </c>
      <c r="F4" s="7">
        <v>49437.58627777778</v>
      </c>
      <c r="G4" s="7">
        <v>64150.225074074064</v>
      </c>
      <c r="H4" s="7">
        <v>86173.171962962966</v>
      </c>
      <c r="I4" s="7">
        <v>43865.803444444442</v>
      </c>
    </row>
    <row r="5" spans="1:11" x14ac:dyDescent="0.25">
      <c r="A5" s="5" t="s">
        <v>2</v>
      </c>
      <c r="B5" s="5" t="s">
        <v>3</v>
      </c>
      <c r="C5" s="8">
        <v>40086.7155630052</v>
      </c>
      <c r="D5" s="8">
        <v>19275.078857290398</v>
      </c>
      <c r="E5" s="8">
        <v>27429.705803418201</v>
      </c>
      <c r="F5" s="8">
        <v>46683.653717435198</v>
      </c>
      <c r="G5" s="8">
        <v>63081.487719698503</v>
      </c>
      <c r="H5" s="8">
        <v>84672.975582429295</v>
      </c>
      <c r="I5" s="8">
        <v>40860.114431573675</v>
      </c>
      <c r="K5" s="1"/>
    </row>
    <row r="6" spans="1:11" x14ac:dyDescent="0.25">
      <c r="A6" s="5" t="s">
        <v>4</v>
      </c>
      <c r="B6" s="5" t="s">
        <v>5</v>
      </c>
      <c r="C6" s="8">
        <v>51362.648518031099</v>
      </c>
      <c r="D6" s="8">
        <v>24777.4510941144</v>
      </c>
      <c r="E6" s="8">
        <v>37037.905595208802</v>
      </c>
      <c r="F6" s="8">
        <v>58564.453243552198</v>
      </c>
      <c r="G6" s="8">
        <v>70242.904103554596</v>
      </c>
      <c r="H6" s="8">
        <v>99035.607731641503</v>
      </c>
      <c r="I6" s="8">
        <v>51541.099389280564</v>
      </c>
    </row>
    <row r="7" spans="1:11" x14ac:dyDescent="0.25">
      <c r="A7" s="5" t="s">
        <v>6</v>
      </c>
      <c r="B7" s="5" t="s">
        <v>7</v>
      </c>
      <c r="C7" s="8">
        <v>43646.789439403197</v>
      </c>
      <c r="D7" s="8">
        <v>21220.549658390999</v>
      </c>
      <c r="E7" s="8">
        <v>30132.135262941101</v>
      </c>
      <c r="F7" s="8">
        <v>49645.896090102899</v>
      </c>
      <c r="G7" s="8">
        <v>62856.643550241402</v>
      </c>
      <c r="H7" s="8">
        <v>89842.408767803601</v>
      </c>
      <c r="I7" s="8">
        <v>44011.38401077751</v>
      </c>
    </row>
    <row r="8" spans="1:11" x14ac:dyDescent="0.25">
      <c r="A8" s="5" t="s">
        <v>8</v>
      </c>
      <c r="B8" s="5" t="s">
        <v>9</v>
      </c>
      <c r="C8" s="8">
        <v>37405.421663614601</v>
      </c>
      <c r="D8" s="8">
        <v>19077.095767127801</v>
      </c>
      <c r="E8" s="8">
        <v>26552.529809439799</v>
      </c>
      <c r="F8" s="8">
        <v>42839.910154723199</v>
      </c>
      <c r="G8" s="8">
        <v>58173.853081583598</v>
      </c>
      <c r="H8" s="8">
        <v>78607.5377957413</v>
      </c>
      <c r="I8" s="8">
        <v>38195.002724107224</v>
      </c>
    </row>
    <row r="9" spans="1:11" x14ac:dyDescent="0.25">
      <c r="A9" s="5" t="s">
        <v>10</v>
      </c>
      <c r="B9" s="5" t="s">
        <v>11</v>
      </c>
      <c r="C9" s="8">
        <v>51727.357095352803</v>
      </c>
      <c r="D9" s="8">
        <v>23025.3338529844</v>
      </c>
      <c r="E9" s="8">
        <v>33674.991585898701</v>
      </c>
      <c r="F9" s="8">
        <v>60373.531611879102</v>
      </c>
      <c r="G9" s="8">
        <v>78113.635791720706</v>
      </c>
      <c r="H9" s="8">
        <v>105948.466122944</v>
      </c>
      <c r="I9" s="8">
        <v>52184.424822008557</v>
      </c>
    </row>
    <row r="10" spans="1:11" x14ac:dyDescent="0.25">
      <c r="A10" s="5" t="s">
        <v>12</v>
      </c>
      <c r="B10" s="5" t="s">
        <v>13</v>
      </c>
      <c r="C10" s="8">
        <v>47508.8323961059</v>
      </c>
      <c r="D10" s="8">
        <v>22427.737335363301</v>
      </c>
      <c r="E10" s="8">
        <v>32056.3854937172</v>
      </c>
      <c r="F10" s="8">
        <v>53361.005101802999</v>
      </c>
      <c r="G10" s="8">
        <v>69999.840711413897</v>
      </c>
      <c r="H10" s="8">
        <v>91349.985160411496</v>
      </c>
      <c r="I10" s="8">
        <v>47670.73167887934</v>
      </c>
    </row>
    <row r="11" spans="1:11" x14ac:dyDescent="0.25">
      <c r="A11" s="5" t="s">
        <v>14</v>
      </c>
      <c r="B11" s="5" t="s">
        <v>15</v>
      </c>
      <c r="C11" s="8">
        <v>52622.3361784847</v>
      </c>
      <c r="D11" s="8">
        <v>23412.727129969</v>
      </c>
      <c r="E11" s="8">
        <v>35032.970438274198</v>
      </c>
      <c r="F11" s="8">
        <v>59593.620354343002</v>
      </c>
      <c r="G11" s="8">
        <v>75990.326731272493</v>
      </c>
      <c r="H11" s="8">
        <v>98962.866812909502</v>
      </c>
      <c r="I11" s="8">
        <v>52551.615735178326</v>
      </c>
    </row>
    <row r="12" spans="1:11" x14ac:dyDescent="0.25">
      <c r="A12" s="5" t="s">
        <v>16</v>
      </c>
      <c r="B12" s="5" t="s">
        <v>17</v>
      </c>
      <c r="C12" s="8">
        <v>47804.067261685297</v>
      </c>
      <c r="D12" s="8">
        <v>21206.250920754599</v>
      </c>
      <c r="E12" s="8">
        <v>31152.8859811234</v>
      </c>
      <c r="F12" s="8">
        <v>54672.489312706697</v>
      </c>
      <c r="G12" s="8">
        <v>71559.517539457302</v>
      </c>
      <c r="H12" s="8">
        <v>101361.67250251101</v>
      </c>
      <c r="I12" s="8">
        <v>48012.864141813217</v>
      </c>
    </row>
    <row r="13" spans="1:11" x14ac:dyDescent="0.25">
      <c r="A13" s="5" t="s">
        <v>18</v>
      </c>
      <c r="B13" s="5" t="s">
        <v>19</v>
      </c>
      <c r="C13" s="8">
        <v>66405.7303726604</v>
      </c>
      <c r="D13" s="8">
        <v>26253.498175225101</v>
      </c>
      <c r="E13" s="8">
        <v>36411.1092039266</v>
      </c>
      <c r="F13" s="8">
        <v>63345.233613189797</v>
      </c>
      <c r="G13" s="8">
        <v>79582.026996587505</v>
      </c>
      <c r="H13" s="8">
        <v>99198.1649832291</v>
      </c>
      <c r="I13" s="8">
        <v>62764.856361915095</v>
      </c>
    </row>
    <row r="14" spans="1:11" x14ac:dyDescent="0.25">
      <c r="A14" s="5" t="s">
        <v>20</v>
      </c>
      <c r="B14" s="5" t="s">
        <v>21</v>
      </c>
      <c r="C14" s="8">
        <v>41637.8199565123</v>
      </c>
      <c r="D14" s="8">
        <v>20821.387455718501</v>
      </c>
      <c r="E14" s="8">
        <v>28795.105418594201</v>
      </c>
      <c r="F14" s="8">
        <v>47934.573736139297</v>
      </c>
      <c r="G14" s="8">
        <v>64096.649507062699</v>
      </c>
      <c r="H14" s="8">
        <v>88876.146335270605</v>
      </c>
      <c r="I14" s="8">
        <v>42412.103503129278</v>
      </c>
    </row>
    <row r="15" spans="1:11" x14ac:dyDescent="0.25">
      <c r="A15" s="5" t="s">
        <v>22</v>
      </c>
      <c r="B15" s="5" t="s">
        <v>23</v>
      </c>
      <c r="C15" s="8">
        <v>43124.880152981699</v>
      </c>
      <c r="D15" s="8">
        <v>20012.4332941711</v>
      </c>
      <c r="E15" s="8">
        <v>28867.381437039199</v>
      </c>
      <c r="F15" s="8">
        <v>48132.523715711301</v>
      </c>
      <c r="G15" s="8">
        <v>66874.352947758904</v>
      </c>
      <c r="H15" s="8">
        <v>87978.156406208902</v>
      </c>
      <c r="I15" s="8">
        <v>43554.930174794783</v>
      </c>
    </row>
    <row r="16" spans="1:11" x14ac:dyDescent="0.25">
      <c r="A16" s="5" t="s">
        <v>24</v>
      </c>
      <c r="B16" s="5" t="s">
        <v>25</v>
      </c>
      <c r="C16" s="8">
        <v>45304.198941003902</v>
      </c>
      <c r="D16" s="8">
        <v>23771.621082182399</v>
      </c>
      <c r="E16" s="8">
        <v>34136.733782572199</v>
      </c>
      <c r="F16" s="8">
        <v>54131.097460776902</v>
      </c>
      <c r="G16" s="8">
        <v>61463.286316465899</v>
      </c>
      <c r="H16" s="8">
        <v>90683.980787530701</v>
      </c>
      <c r="I16" s="8">
        <v>46034.222401273262</v>
      </c>
    </row>
    <row r="17" spans="1:9" x14ac:dyDescent="0.25">
      <c r="A17" s="5" t="s">
        <v>26</v>
      </c>
      <c r="B17" s="5" t="s">
        <v>27</v>
      </c>
      <c r="C17" s="8">
        <v>38481.039765424597</v>
      </c>
      <c r="D17" s="8">
        <v>20278.636860861501</v>
      </c>
      <c r="E17" s="8">
        <v>28131.431704537099</v>
      </c>
      <c r="F17" s="8">
        <v>43949.933549584799</v>
      </c>
      <c r="G17" s="8">
        <v>57854.6714439641</v>
      </c>
      <c r="H17" s="8">
        <v>79988.906393659199</v>
      </c>
      <c r="I17" s="8">
        <v>39238.72457688245</v>
      </c>
    </row>
    <row r="18" spans="1:9" x14ac:dyDescent="0.25">
      <c r="A18" s="5" t="s">
        <v>28</v>
      </c>
      <c r="B18" s="5" t="s">
        <v>29</v>
      </c>
      <c r="C18" s="8">
        <v>46858.120754293297</v>
      </c>
      <c r="D18" s="8">
        <v>21820.1625250871</v>
      </c>
      <c r="E18" s="8">
        <v>32283.358788450299</v>
      </c>
      <c r="F18" s="8">
        <v>52542.083562543899</v>
      </c>
      <c r="G18" s="8">
        <v>69075.883064698704</v>
      </c>
      <c r="H18" s="8">
        <v>86762.273383318403</v>
      </c>
      <c r="I18" s="8">
        <v>46987.613628446423</v>
      </c>
    </row>
    <row r="19" spans="1:9" x14ac:dyDescent="0.25">
      <c r="A19" s="5" t="s">
        <v>30</v>
      </c>
      <c r="B19" s="5" t="s">
        <v>31</v>
      </c>
      <c r="C19" s="8">
        <v>40842.775618355903</v>
      </c>
      <c r="D19" s="8">
        <v>20143.658095087801</v>
      </c>
      <c r="E19" s="8">
        <v>29632.414181108001</v>
      </c>
      <c r="F19" s="8">
        <v>47226.751395553998</v>
      </c>
      <c r="G19" s="8">
        <v>61065.027356064398</v>
      </c>
      <c r="H19" s="8">
        <v>82078.502266119001</v>
      </c>
      <c r="I19" s="8">
        <v>41543.656517751137</v>
      </c>
    </row>
    <row r="20" spans="1:9" x14ac:dyDescent="0.25">
      <c r="A20" s="5" t="s">
        <v>32</v>
      </c>
      <c r="B20" s="5" t="s">
        <v>33</v>
      </c>
      <c r="C20" s="8">
        <v>39902.821265963001</v>
      </c>
      <c r="D20" s="8">
        <v>20178.2288653795</v>
      </c>
      <c r="E20" s="8">
        <v>29657.5992065313</v>
      </c>
      <c r="F20" s="8">
        <v>45147.310632663401</v>
      </c>
      <c r="G20" s="8">
        <v>59107.944780441503</v>
      </c>
      <c r="H20" s="8">
        <v>81334.999003800694</v>
      </c>
      <c r="I20" s="8">
        <v>40581.826344343739</v>
      </c>
    </row>
    <row r="21" spans="1:9" x14ac:dyDescent="0.25">
      <c r="A21" s="5" t="s">
        <v>34</v>
      </c>
      <c r="B21" s="5" t="s">
        <v>35</v>
      </c>
      <c r="C21" s="8">
        <v>41081.014809057502</v>
      </c>
      <c r="D21" s="8">
        <v>20005.755679296901</v>
      </c>
      <c r="E21" s="8">
        <v>28974.829745266801</v>
      </c>
      <c r="F21" s="8">
        <v>46511.530185424599</v>
      </c>
      <c r="G21" s="8">
        <v>63455.5447272452</v>
      </c>
      <c r="H21" s="8">
        <v>81211.539376797402</v>
      </c>
      <c r="I21" s="8">
        <v>41676.943602520631</v>
      </c>
    </row>
    <row r="22" spans="1:9" x14ac:dyDescent="0.25">
      <c r="A22" s="5" t="s">
        <v>36</v>
      </c>
      <c r="B22" s="5" t="s">
        <v>37</v>
      </c>
      <c r="C22" s="8">
        <v>39343.658653965002</v>
      </c>
      <c r="D22" s="8">
        <v>19539.918357674102</v>
      </c>
      <c r="E22" s="8">
        <v>28331.493084906</v>
      </c>
      <c r="F22" s="8">
        <v>44225.401416750203</v>
      </c>
      <c r="G22" s="8">
        <v>58554.075443045302</v>
      </c>
      <c r="H22" s="8">
        <v>79366.536039097395</v>
      </c>
      <c r="I22" s="8">
        <v>39871.824530396203</v>
      </c>
    </row>
    <row r="23" spans="1:9" x14ac:dyDescent="0.25">
      <c r="A23" s="5" t="s">
        <v>38</v>
      </c>
      <c r="B23" s="5" t="s">
        <v>39</v>
      </c>
      <c r="C23" s="8">
        <v>39734.323259374498</v>
      </c>
      <c r="D23" s="8">
        <v>19656.212130487402</v>
      </c>
      <c r="E23" s="8">
        <v>28345.909822305199</v>
      </c>
      <c r="F23" s="8">
        <v>45675.031780169898</v>
      </c>
      <c r="G23" s="8">
        <v>59232.198762659202</v>
      </c>
      <c r="H23" s="8">
        <v>84053.506419857804</v>
      </c>
      <c r="I23" s="8">
        <v>40413.819301948708</v>
      </c>
    </row>
    <row r="24" spans="1:9" x14ac:dyDescent="0.25">
      <c r="A24" s="5" t="s">
        <v>40</v>
      </c>
      <c r="B24" s="5" t="s">
        <v>41</v>
      </c>
      <c r="C24" s="8">
        <v>40775.767902914296</v>
      </c>
      <c r="D24" s="8">
        <v>20848.389729777598</v>
      </c>
      <c r="E24" s="8">
        <v>29881.046641806399</v>
      </c>
      <c r="F24" s="8">
        <v>45987.470848118202</v>
      </c>
      <c r="G24" s="8">
        <v>58610.585233343903</v>
      </c>
      <c r="H24" s="8">
        <v>83790.069318318303</v>
      </c>
      <c r="I24" s="8">
        <v>41298.758809761748</v>
      </c>
    </row>
    <row r="25" spans="1:9" x14ac:dyDescent="0.25">
      <c r="A25" s="5" t="s">
        <v>42</v>
      </c>
      <c r="B25" s="5" t="s">
        <v>43</v>
      </c>
      <c r="C25" s="8">
        <v>50611.244095222697</v>
      </c>
      <c r="D25" s="8">
        <v>21867.425116877399</v>
      </c>
      <c r="E25" s="8">
        <v>32432.4498526034</v>
      </c>
      <c r="F25" s="8">
        <v>55909.371073892202</v>
      </c>
      <c r="G25" s="8">
        <v>75110.942911732898</v>
      </c>
      <c r="H25" s="8">
        <v>93719.779901962596</v>
      </c>
      <c r="I25" s="8">
        <v>50339.794430691807</v>
      </c>
    </row>
    <row r="26" spans="1:9" x14ac:dyDescent="0.25">
      <c r="A26" s="5" t="s">
        <v>44</v>
      </c>
      <c r="B26" s="5" t="s">
        <v>45</v>
      </c>
      <c r="C26" s="8">
        <v>53710.834542281598</v>
      </c>
      <c r="D26" s="8">
        <v>24148.3992433452</v>
      </c>
      <c r="E26" s="8">
        <v>35127.287540876598</v>
      </c>
      <c r="F26" s="8">
        <v>59061.547743619398</v>
      </c>
      <c r="G26" s="8">
        <v>77379.723190793899</v>
      </c>
      <c r="H26" s="8">
        <v>98687.801800984103</v>
      </c>
      <c r="I26" s="8">
        <v>53376.852254399229</v>
      </c>
    </row>
    <row r="27" spans="1:9" x14ac:dyDescent="0.25">
      <c r="A27" s="5" t="s">
        <v>46</v>
      </c>
      <c r="B27" s="5" t="s">
        <v>47</v>
      </c>
      <c r="C27" s="8">
        <v>43832.9706242826</v>
      </c>
      <c r="D27" s="8">
        <v>20961.417913605801</v>
      </c>
      <c r="E27" s="8">
        <v>30735.2504275631</v>
      </c>
      <c r="F27" s="8">
        <v>49239.767014465899</v>
      </c>
      <c r="G27" s="8">
        <v>64605.198222724001</v>
      </c>
      <c r="H27" s="8">
        <v>87078.962926564302</v>
      </c>
      <c r="I27" s="8">
        <v>44208.416819453108</v>
      </c>
    </row>
    <row r="28" spans="1:9" x14ac:dyDescent="0.25">
      <c r="A28" s="5" t="s">
        <v>48</v>
      </c>
      <c r="B28" s="5" t="s">
        <v>49</v>
      </c>
      <c r="C28" s="8">
        <v>46175.294531328102</v>
      </c>
      <c r="D28" s="8">
        <v>21112.453535547898</v>
      </c>
      <c r="E28" s="8">
        <v>31902.095359887498</v>
      </c>
      <c r="F28" s="8">
        <v>51778.116651032899</v>
      </c>
      <c r="G28" s="8">
        <v>68181.862039530402</v>
      </c>
      <c r="H28" s="8">
        <v>92415.155753461193</v>
      </c>
      <c r="I28" s="8">
        <v>46493.429274656832</v>
      </c>
    </row>
    <row r="29" spans="1:9" x14ac:dyDescent="0.25">
      <c r="A29" s="5" t="s">
        <v>50</v>
      </c>
      <c r="B29" s="5" t="s">
        <v>51</v>
      </c>
      <c r="C29" s="8">
        <v>35913.846061045901</v>
      </c>
      <c r="D29" s="8">
        <v>19180.258871980601</v>
      </c>
      <c r="E29" s="8">
        <v>26563.559690585898</v>
      </c>
      <c r="F29" s="8">
        <v>43218.396342139</v>
      </c>
      <c r="G29" s="8">
        <v>55264.836411303302</v>
      </c>
      <c r="H29" s="8">
        <v>78034.935829975497</v>
      </c>
      <c r="I29" s="8">
        <v>37003.480399428816</v>
      </c>
    </row>
    <row r="30" spans="1:9" x14ac:dyDescent="0.25">
      <c r="A30" s="5" t="s">
        <v>52</v>
      </c>
      <c r="B30" s="5" t="s">
        <v>53</v>
      </c>
      <c r="C30" s="8">
        <v>41145.468438621603</v>
      </c>
      <c r="D30" s="8">
        <v>20398.330955532001</v>
      </c>
      <c r="E30" s="8">
        <v>29854.264138500901</v>
      </c>
      <c r="F30" s="8">
        <v>45952.459724251501</v>
      </c>
      <c r="G30" s="8">
        <v>61924.944877608301</v>
      </c>
      <c r="H30" s="8">
        <v>80616.970815948705</v>
      </c>
      <c r="I30" s="8">
        <v>41678.67932804102</v>
      </c>
    </row>
    <row r="31" spans="1:9" x14ac:dyDescent="0.25">
      <c r="A31" s="5" t="s">
        <v>54</v>
      </c>
      <c r="B31" s="5" t="s">
        <v>55</v>
      </c>
      <c r="C31" s="8">
        <v>38510.941941731202</v>
      </c>
      <c r="D31" s="8">
        <v>21264.764077399501</v>
      </c>
      <c r="E31" s="8">
        <v>29331.633798637999</v>
      </c>
      <c r="F31" s="8">
        <v>45200.160335984197</v>
      </c>
      <c r="G31" s="8">
        <v>55934.372565026599</v>
      </c>
      <c r="H31" s="8">
        <v>75796.500707024999</v>
      </c>
      <c r="I31" s="8">
        <v>39334.780886527973</v>
      </c>
    </row>
    <row r="32" spans="1:9" x14ac:dyDescent="0.25">
      <c r="A32" s="5" t="s">
        <v>56</v>
      </c>
      <c r="B32" s="5" t="s">
        <v>57</v>
      </c>
      <c r="C32" s="8">
        <v>40089.455538956798</v>
      </c>
      <c r="D32" s="8">
        <v>19947.544189210599</v>
      </c>
      <c r="E32" s="8">
        <v>28782.015180201699</v>
      </c>
      <c r="F32" s="8">
        <v>46807.015453786596</v>
      </c>
      <c r="G32" s="8">
        <v>61533.478282762</v>
      </c>
      <c r="H32" s="8">
        <v>80859.206275485194</v>
      </c>
      <c r="I32" s="8">
        <v>40871.166774076199</v>
      </c>
    </row>
    <row r="33" spans="1:9" x14ac:dyDescent="0.25">
      <c r="A33" s="5" t="s">
        <v>58</v>
      </c>
      <c r="B33" s="5" t="s">
        <v>59</v>
      </c>
      <c r="C33" s="8">
        <v>43593.515034051699</v>
      </c>
      <c r="D33" s="8">
        <v>23160.160376862801</v>
      </c>
      <c r="E33" s="8">
        <v>32929.939714913402</v>
      </c>
      <c r="F33" s="8">
        <v>54083.815676540798</v>
      </c>
      <c r="G33" s="8">
        <v>64080.105492766197</v>
      </c>
      <c r="H33" s="8">
        <v>95661.050473786803</v>
      </c>
      <c r="I33" s="8">
        <v>44906.04867775234</v>
      </c>
    </row>
    <row r="34" spans="1:9" x14ac:dyDescent="0.25">
      <c r="A34" s="5" t="s">
        <v>60</v>
      </c>
      <c r="B34" s="5" t="s">
        <v>61</v>
      </c>
      <c r="C34" s="8">
        <v>45300.849188377702</v>
      </c>
      <c r="D34" s="8">
        <v>21692.679023258101</v>
      </c>
      <c r="E34" s="8">
        <v>31668.3674709687</v>
      </c>
      <c r="F34" s="8">
        <v>51333.409560147396</v>
      </c>
      <c r="G34" s="8">
        <v>67858.954987753401</v>
      </c>
      <c r="H34" s="8">
        <v>90475.883363686502</v>
      </c>
      <c r="I34" s="8">
        <v>45784.190811495486</v>
      </c>
    </row>
    <row r="35" spans="1:9" x14ac:dyDescent="0.25">
      <c r="A35" s="5" t="s">
        <v>62</v>
      </c>
      <c r="B35" s="5" t="s">
        <v>63</v>
      </c>
      <c r="C35" s="8">
        <v>51564.729886220397</v>
      </c>
      <c r="D35" s="8">
        <v>22095.2092168659</v>
      </c>
      <c r="E35" s="8">
        <v>34106.5001933905</v>
      </c>
      <c r="F35" s="8">
        <v>60852.444688527998</v>
      </c>
      <c r="G35" s="8">
        <v>78005.843384694905</v>
      </c>
      <c r="H35" s="8">
        <v>100132.99248027299</v>
      </c>
      <c r="I35" s="8">
        <v>51990.176265151502</v>
      </c>
    </row>
    <row r="36" spans="1:9" x14ac:dyDescent="0.25">
      <c r="A36" s="5" t="s">
        <v>64</v>
      </c>
      <c r="B36" s="5" t="s">
        <v>65</v>
      </c>
      <c r="C36" s="8">
        <v>41301.239252911299</v>
      </c>
      <c r="D36" s="8">
        <v>20698.436863339699</v>
      </c>
      <c r="E36" s="8">
        <v>28490.003517036901</v>
      </c>
      <c r="F36" s="8">
        <v>47150.666043009202</v>
      </c>
      <c r="G36" s="8">
        <v>61914.808446768999</v>
      </c>
      <c r="H36" s="8">
        <v>84775.173395307196</v>
      </c>
      <c r="I36" s="8">
        <v>41804.69332106709</v>
      </c>
    </row>
    <row r="37" spans="1:9" x14ac:dyDescent="0.25">
      <c r="A37" s="5" t="s">
        <v>66</v>
      </c>
      <c r="B37" s="5" t="s">
        <v>67</v>
      </c>
      <c r="C37" s="8">
        <v>53157.542888878299</v>
      </c>
      <c r="D37" s="8">
        <v>22335.330909619101</v>
      </c>
      <c r="E37" s="8">
        <v>34525.397717809697</v>
      </c>
      <c r="F37" s="8">
        <v>59770.181448973402</v>
      </c>
      <c r="G37" s="8">
        <v>81155.859583681595</v>
      </c>
      <c r="H37" s="8">
        <v>99812.0430971936</v>
      </c>
      <c r="I37" s="8">
        <v>53175.603678458283</v>
      </c>
    </row>
    <row r="38" spans="1:9" x14ac:dyDescent="0.25">
      <c r="A38" s="5" t="s">
        <v>68</v>
      </c>
      <c r="B38" s="5" t="s">
        <v>69</v>
      </c>
      <c r="C38" s="8">
        <v>42093.406041349503</v>
      </c>
      <c r="D38" s="8">
        <v>19946.2103769067</v>
      </c>
      <c r="E38" s="8">
        <v>28620.4659394023</v>
      </c>
      <c r="F38" s="8">
        <v>48327.978767532499</v>
      </c>
      <c r="G38" s="8">
        <v>65179.065790362503</v>
      </c>
      <c r="H38" s="8">
        <v>87563.491332661797</v>
      </c>
      <c r="I38" s="8">
        <v>42711.706476070802</v>
      </c>
    </row>
    <row r="39" spans="1:9" x14ac:dyDescent="0.25">
      <c r="A39" s="5" t="s">
        <v>70</v>
      </c>
      <c r="B39" s="5" t="s">
        <v>71</v>
      </c>
      <c r="C39" s="8">
        <v>40966.325272063601</v>
      </c>
      <c r="D39" s="8">
        <v>21101.532603723099</v>
      </c>
      <c r="E39" s="8">
        <v>30453.068084466799</v>
      </c>
      <c r="F39" s="8">
        <v>46216.525912547702</v>
      </c>
      <c r="G39" s="8">
        <v>56229.674471166698</v>
      </c>
      <c r="H39" s="8">
        <v>78110.326505193603</v>
      </c>
      <c r="I39" s="8">
        <v>41235.181032267428</v>
      </c>
    </row>
    <row r="40" spans="1:9" x14ac:dyDescent="0.25">
      <c r="A40" s="5" t="s">
        <v>72</v>
      </c>
      <c r="B40" s="5" t="s">
        <v>73</v>
      </c>
      <c r="C40" s="8">
        <v>42894.730784659499</v>
      </c>
      <c r="D40" s="8">
        <v>20839.240388727801</v>
      </c>
      <c r="E40" s="8">
        <v>30224.841074940101</v>
      </c>
      <c r="F40" s="8">
        <v>48137.213854804999</v>
      </c>
      <c r="G40" s="8">
        <v>64460.946468083697</v>
      </c>
      <c r="H40" s="8">
        <v>84985.496377526506</v>
      </c>
      <c r="I40" s="8">
        <v>43370.393491639152</v>
      </c>
    </row>
    <row r="41" spans="1:9" x14ac:dyDescent="0.25">
      <c r="A41" s="5" t="s">
        <v>74</v>
      </c>
      <c r="B41" s="5" t="s">
        <v>75</v>
      </c>
      <c r="C41" s="8">
        <v>39117.832025671203</v>
      </c>
      <c r="D41" s="8">
        <v>19618.553407847699</v>
      </c>
      <c r="E41" s="8">
        <v>27941.0853688241</v>
      </c>
      <c r="F41" s="8">
        <v>43702.368713921001</v>
      </c>
      <c r="G41" s="8">
        <v>56945.135069318501</v>
      </c>
      <c r="H41" s="8">
        <v>76516.924080948593</v>
      </c>
      <c r="I41" s="8">
        <v>39448.972488029824</v>
      </c>
    </row>
    <row r="42" spans="1:9" x14ac:dyDescent="0.25">
      <c r="A42" s="5" t="s">
        <v>76</v>
      </c>
      <c r="B42" s="5" t="s">
        <v>77</v>
      </c>
      <c r="C42" s="8">
        <v>45369.547132681299</v>
      </c>
      <c r="D42" s="8">
        <v>23650.820714706198</v>
      </c>
      <c r="E42" s="8">
        <v>32011.6027512853</v>
      </c>
      <c r="F42" s="8">
        <v>52492.596847532397</v>
      </c>
      <c r="G42" s="8">
        <v>65717.523561465001</v>
      </c>
      <c r="H42" s="8">
        <v>92857.743474032395</v>
      </c>
      <c r="I42" s="8">
        <v>45982.240006398715</v>
      </c>
    </row>
    <row r="43" spans="1:9" x14ac:dyDescent="0.25">
      <c r="A43" s="5" t="s">
        <v>78</v>
      </c>
      <c r="B43" s="5" t="s">
        <v>79</v>
      </c>
      <c r="C43" s="8">
        <v>44991.918134879401</v>
      </c>
      <c r="D43" s="8">
        <v>21438.323959627101</v>
      </c>
      <c r="E43" s="8">
        <v>31692.280714944602</v>
      </c>
      <c r="F43" s="8">
        <v>51348.801209901801</v>
      </c>
      <c r="G43" s="8">
        <v>69524.911961256294</v>
      </c>
      <c r="H43" s="8">
        <v>89675.643295783506</v>
      </c>
      <c r="I43" s="8">
        <v>45666.930444577578</v>
      </c>
    </row>
    <row r="44" spans="1:9" x14ac:dyDescent="0.25">
      <c r="A44" s="5" t="s">
        <v>80</v>
      </c>
      <c r="B44" s="5" t="s">
        <v>81</v>
      </c>
      <c r="C44" s="8">
        <v>48562.1165935217</v>
      </c>
      <c r="D44" s="8">
        <v>21373.952839682999</v>
      </c>
      <c r="E44" s="8">
        <v>32809.921515895199</v>
      </c>
      <c r="F44" s="8">
        <v>56403.118942182002</v>
      </c>
      <c r="G44" s="8">
        <v>73633.513986408696</v>
      </c>
      <c r="H44" s="8">
        <v>93590.415521560193</v>
      </c>
      <c r="I44" s="8">
        <v>48930.833512595505</v>
      </c>
    </row>
    <row r="45" spans="1:9" x14ac:dyDescent="0.25">
      <c r="A45" s="5" t="s">
        <v>82</v>
      </c>
      <c r="B45" s="5" t="s">
        <v>83</v>
      </c>
      <c r="C45" s="8">
        <v>39247.029414604098</v>
      </c>
      <c r="D45" s="8">
        <v>19525.699017484101</v>
      </c>
      <c r="E45" s="8">
        <v>28357.384676960599</v>
      </c>
      <c r="F45" s="8">
        <v>45384.6077961595</v>
      </c>
      <c r="G45" s="8">
        <v>58992.530433624801</v>
      </c>
      <c r="H45" s="8">
        <v>81173.756441366393</v>
      </c>
      <c r="I45" s="8">
        <v>39989.280912548973</v>
      </c>
    </row>
    <row r="46" spans="1:9" x14ac:dyDescent="0.25">
      <c r="A46" s="5" t="s">
        <v>84</v>
      </c>
      <c r="B46" s="5" t="s">
        <v>85</v>
      </c>
      <c r="C46" s="8">
        <v>36882.658220240301</v>
      </c>
      <c r="D46" s="8">
        <v>19505.951775116398</v>
      </c>
      <c r="E46" s="8">
        <v>27387.165959426398</v>
      </c>
      <c r="F46" s="8">
        <v>44195.458806384398</v>
      </c>
      <c r="G46" s="8">
        <v>56757.265452769097</v>
      </c>
      <c r="H46" s="8">
        <v>79823.035206315995</v>
      </c>
      <c r="I46" s="8">
        <v>37990.84926942319</v>
      </c>
    </row>
    <row r="47" spans="1:9" x14ac:dyDescent="0.25">
      <c r="A47" s="5" t="s">
        <v>86</v>
      </c>
      <c r="B47" s="5" t="s">
        <v>87</v>
      </c>
      <c r="C47" s="8">
        <v>39589.857526710803</v>
      </c>
      <c r="D47" s="8">
        <v>19688.4329634434</v>
      </c>
      <c r="E47" s="8">
        <v>28422.7623152628</v>
      </c>
      <c r="F47" s="8">
        <v>44905.0375067559</v>
      </c>
      <c r="G47" s="8">
        <v>60639.588489205402</v>
      </c>
      <c r="H47" s="8">
        <v>80324.647007167194</v>
      </c>
      <c r="I47" s="8">
        <v>40279.798869412036</v>
      </c>
    </row>
    <row r="48" spans="1:9" x14ac:dyDescent="0.25">
      <c r="A48" s="5" t="s">
        <v>88</v>
      </c>
      <c r="B48" s="5" t="s">
        <v>89</v>
      </c>
      <c r="C48" s="8">
        <v>43735.657392277397</v>
      </c>
      <c r="D48" s="8">
        <v>20052.733497368499</v>
      </c>
      <c r="E48" s="8">
        <v>28634.661993107598</v>
      </c>
      <c r="F48" s="8">
        <v>49958.668728666897</v>
      </c>
      <c r="G48" s="8">
        <v>68674.294443120496</v>
      </c>
      <c r="H48" s="8">
        <v>91409.8763651388</v>
      </c>
      <c r="I48" s="8">
        <v>44291.631592121084</v>
      </c>
    </row>
    <row r="49" spans="1:9" x14ac:dyDescent="0.25">
      <c r="A49" s="5" t="s">
        <v>92</v>
      </c>
      <c r="B49" s="5" t="s">
        <v>93</v>
      </c>
      <c r="C49" s="8">
        <v>41861.013051211601</v>
      </c>
      <c r="D49" s="8">
        <v>20968.871013976001</v>
      </c>
      <c r="E49" s="8">
        <v>29396.638888505498</v>
      </c>
      <c r="F49" s="8">
        <v>47034.127047554102</v>
      </c>
      <c r="G49" s="8">
        <v>62272.951509602397</v>
      </c>
      <c r="H49" s="8">
        <v>83511.310073861299</v>
      </c>
      <c r="I49" s="8">
        <v>42295.422099892603</v>
      </c>
    </row>
    <row r="50" spans="1:9" x14ac:dyDescent="0.25">
      <c r="A50" s="5" t="s">
        <v>94</v>
      </c>
      <c r="B50" s="5" t="s">
        <v>95</v>
      </c>
      <c r="C50" s="8">
        <v>43466.711781411999</v>
      </c>
      <c r="D50" s="8">
        <v>23637.2827800204</v>
      </c>
      <c r="E50" s="8">
        <v>30946.375692537102</v>
      </c>
      <c r="F50" s="8">
        <v>48707.258560955001</v>
      </c>
      <c r="G50" s="8">
        <v>62530.906551205699</v>
      </c>
      <c r="H50" s="8">
        <v>82766.244528803101</v>
      </c>
      <c r="I50" s="8">
        <v>43701.020332372696</v>
      </c>
    </row>
    <row r="51" spans="1:9" x14ac:dyDescent="0.25">
      <c r="A51" s="5" t="s">
        <v>96</v>
      </c>
      <c r="B51" s="5" t="s">
        <v>97</v>
      </c>
      <c r="C51" s="8">
        <v>48205.726570225699</v>
      </c>
      <c r="D51" s="8">
        <v>21368.826282839302</v>
      </c>
      <c r="E51" s="8">
        <v>30303.7988953534</v>
      </c>
      <c r="F51" s="8">
        <v>52243.594779258601</v>
      </c>
      <c r="G51" s="8">
        <v>74143.688102809101</v>
      </c>
      <c r="H51" s="8">
        <v>91345.539997761894</v>
      </c>
      <c r="I51" s="8">
        <v>48040.838011538232</v>
      </c>
    </row>
    <row r="52" spans="1:9" x14ac:dyDescent="0.25">
      <c r="A52" s="5" t="s">
        <v>98</v>
      </c>
      <c r="B52" s="5" t="s">
        <v>99</v>
      </c>
      <c r="C52" s="8">
        <v>50296.219931838597</v>
      </c>
      <c r="D52" s="8">
        <v>25506.0104179515</v>
      </c>
      <c r="E52" s="8">
        <v>34656.068308061003</v>
      </c>
      <c r="F52" s="8">
        <v>56972.148769398496</v>
      </c>
      <c r="G52" s="8">
        <v>72115.063700089595</v>
      </c>
      <c r="H52" s="8">
        <v>94066.552388122596</v>
      </c>
      <c r="I52" s="8">
        <v>50478.825603387944</v>
      </c>
    </row>
    <row r="53" spans="1:9" x14ac:dyDescent="0.25">
      <c r="A53" s="5" t="s">
        <v>100</v>
      </c>
      <c r="B53" s="5" t="s">
        <v>101</v>
      </c>
      <c r="C53" s="8">
        <v>37217.5731679862</v>
      </c>
      <c r="D53" s="8">
        <v>19463.891371780701</v>
      </c>
      <c r="E53" s="8">
        <v>27335.2407847102</v>
      </c>
      <c r="F53" s="8">
        <v>42544.299698741997</v>
      </c>
      <c r="G53" s="8">
        <v>55533.489449554203</v>
      </c>
      <c r="H53" s="8">
        <v>75111.907572237906</v>
      </c>
      <c r="I53" s="8">
        <v>37888.900529978266</v>
      </c>
    </row>
    <row r="54" spans="1:9" x14ac:dyDescent="0.25">
      <c r="A54" s="5" t="s">
        <v>102</v>
      </c>
      <c r="B54" s="5" t="s">
        <v>103</v>
      </c>
      <c r="C54" s="8">
        <v>42382.940842627802</v>
      </c>
      <c r="D54" s="8">
        <v>20747.510619709101</v>
      </c>
      <c r="E54" s="8">
        <v>30777.2696686501</v>
      </c>
      <c r="F54" s="8">
        <v>48843.105600012503</v>
      </c>
      <c r="G54" s="8">
        <v>62853.807746662402</v>
      </c>
      <c r="H54" s="8">
        <v>85071.947822115093</v>
      </c>
      <c r="I54" s="8">
        <v>42988.3614191331</v>
      </c>
    </row>
    <row r="55" spans="1:9" x14ac:dyDescent="0.25">
      <c r="A55" s="5" t="s">
        <v>104</v>
      </c>
      <c r="B55" s="5" t="s">
        <v>105</v>
      </c>
      <c r="C55" s="8">
        <v>43166.963789981703</v>
      </c>
      <c r="D55" s="8">
        <v>21385.1649644547</v>
      </c>
      <c r="E55" s="8">
        <v>31859.264654374801</v>
      </c>
      <c r="F55" s="8">
        <v>48417.197958199999</v>
      </c>
      <c r="G55" s="8">
        <v>60453.797541198001</v>
      </c>
      <c r="H55" s="8">
        <v>83414.754492587599</v>
      </c>
      <c r="I55" s="8">
        <v>43433.895207003523</v>
      </c>
    </row>
    <row r="56" spans="1:9" x14ac:dyDescent="0.25">
      <c r="A56" s="42" t="s">
        <v>190</v>
      </c>
      <c r="B56" s="43"/>
      <c r="C56" s="43"/>
      <c r="D56" s="43"/>
      <c r="E56" s="43"/>
      <c r="F56" s="43"/>
      <c r="G56" s="43"/>
      <c r="H56" s="43"/>
      <c r="I56" s="44"/>
    </row>
    <row r="57" spans="1:9" x14ac:dyDescent="0.25">
      <c r="A57" s="53"/>
      <c r="B57" s="54"/>
      <c r="C57" s="54"/>
      <c r="D57" s="54"/>
      <c r="E57" s="54"/>
      <c r="F57" s="54"/>
      <c r="G57" s="54"/>
      <c r="H57" s="54"/>
      <c r="I57" s="55"/>
    </row>
    <row r="58" spans="1:9" ht="15.75" customHeight="1" x14ac:dyDescent="0.25">
      <c r="A58" s="53"/>
      <c r="B58" s="54"/>
      <c r="C58" s="54"/>
      <c r="D58" s="54"/>
      <c r="E58" s="54"/>
      <c r="F58" s="54"/>
      <c r="G58" s="54"/>
      <c r="H58" s="54"/>
      <c r="I58" s="55"/>
    </row>
    <row r="59" spans="1:9" x14ac:dyDescent="0.25">
      <c r="A59" s="53"/>
      <c r="B59" s="54"/>
      <c r="C59" s="54"/>
      <c r="D59" s="54"/>
      <c r="E59" s="54"/>
      <c r="F59" s="54"/>
      <c r="G59" s="54"/>
      <c r="H59" s="54"/>
      <c r="I59" s="55"/>
    </row>
    <row r="60" spans="1:9" x14ac:dyDescent="0.25">
      <c r="A60" s="45"/>
      <c r="B60" s="46"/>
      <c r="C60" s="46"/>
      <c r="D60" s="46"/>
      <c r="E60" s="46"/>
      <c r="F60" s="46"/>
      <c r="G60" s="46"/>
      <c r="H60" s="46"/>
      <c r="I60" s="47"/>
    </row>
    <row r="66" spans="3:9" x14ac:dyDescent="0.25">
      <c r="C66" s="1"/>
      <c r="D66" s="1"/>
      <c r="E66" s="1"/>
      <c r="F66" s="1"/>
      <c r="G66" s="1"/>
      <c r="H66" s="1"/>
      <c r="I66" s="1"/>
    </row>
    <row r="67" spans="3:9" x14ac:dyDescent="0.25">
      <c r="C67" s="1"/>
      <c r="D67" s="1"/>
      <c r="E67" s="1"/>
      <c r="F67" s="1"/>
      <c r="G67" s="1"/>
      <c r="H67" s="1"/>
      <c r="I67" s="1"/>
    </row>
    <row r="68" spans="3:9" x14ac:dyDescent="0.25">
      <c r="C68" s="1"/>
      <c r="D68" s="1"/>
      <c r="E68" s="1"/>
      <c r="F68" s="1"/>
      <c r="G68" s="1"/>
      <c r="H68" s="1"/>
      <c r="I68" s="1"/>
    </row>
    <row r="69" spans="3:9" x14ac:dyDescent="0.25">
      <c r="C69" s="1"/>
      <c r="D69" s="1"/>
      <c r="E69" s="1"/>
      <c r="F69" s="1"/>
      <c r="G69" s="1"/>
      <c r="H69" s="1"/>
      <c r="I69" s="1"/>
    </row>
    <row r="70" spans="3:9" x14ac:dyDescent="0.25">
      <c r="C70" s="1"/>
      <c r="D70" s="1"/>
      <c r="E70" s="1"/>
      <c r="F70" s="1"/>
      <c r="G70" s="1"/>
      <c r="H70" s="1"/>
      <c r="I70" s="1"/>
    </row>
    <row r="71" spans="3:9" x14ac:dyDescent="0.25">
      <c r="C71" s="1"/>
      <c r="D71" s="1"/>
      <c r="E71" s="1"/>
      <c r="F71" s="1"/>
      <c r="G71" s="1"/>
      <c r="H71" s="1"/>
      <c r="I71" s="1"/>
    </row>
    <row r="72" spans="3:9" x14ac:dyDescent="0.25">
      <c r="C72" s="1"/>
      <c r="D72" s="1"/>
      <c r="E72" s="1"/>
      <c r="F72" s="1"/>
      <c r="G72" s="1"/>
      <c r="H72" s="1"/>
      <c r="I72" s="1"/>
    </row>
    <row r="73" spans="3:9" x14ac:dyDescent="0.25">
      <c r="C73" s="1"/>
      <c r="D73" s="1"/>
      <c r="E73" s="1"/>
      <c r="F73" s="1"/>
      <c r="G73" s="1"/>
      <c r="H73" s="1"/>
      <c r="I73" s="1"/>
    </row>
    <row r="74" spans="3:9" x14ac:dyDescent="0.25">
      <c r="C74" s="1"/>
      <c r="D74" s="1"/>
      <c r="E74" s="1"/>
      <c r="F74" s="1"/>
      <c r="G74" s="1"/>
      <c r="H74" s="1"/>
      <c r="I74" s="1"/>
    </row>
    <row r="75" spans="3:9" x14ac:dyDescent="0.25">
      <c r="C75" s="1"/>
      <c r="D75" s="1"/>
      <c r="E75" s="1"/>
      <c r="F75" s="1"/>
      <c r="G75" s="1"/>
      <c r="H75" s="1"/>
      <c r="I75" s="1"/>
    </row>
    <row r="76" spans="3:9" x14ac:dyDescent="0.25">
      <c r="C76" s="1"/>
      <c r="D76" s="1"/>
      <c r="E76" s="1"/>
      <c r="F76" s="1"/>
      <c r="G76" s="1"/>
      <c r="H76" s="1"/>
      <c r="I76" s="1"/>
    </row>
    <row r="77" spans="3:9" x14ac:dyDescent="0.25">
      <c r="C77" s="1"/>
      <c r="D77" s="1"/>
      <c r="E77" s="1"/>
      <c r="F77" s="1"/>
      <c r="G77" s="1"/>
      <c r="H77" s="1"/>
      <c r="I77" s="1"/>
    </row>
    <row r="78" spans="3:9" x14ac:dyDescent="0.25">
      <c r="C78" s="1"/>
      <c r="D78" s="1"/>
      <c r="E78" s="1"/>
      <c r="F78" s="1"/>
      <c r="G78" s="1"/>
      <c r="H78" s="1"/>
      <c r="I78" s="1"/>
    </row>
    <row r="79" spans="3:9" x14ac:dyDescent="0.25">
      <c r="C79" s="1"/>
      <c r="D79" s="1"/>
      <c r="E79" s="1"/>
      <c r="F79" s="1"/>
      <c r="G79" s="1"/>
      <c r="H79" s="1"/>
      <c r="I79" s="1"/>
    </row>
    <row r="80" spans="3:9" x14ac:dyDescent="0.25">
      <c r="C80" s="1"/>
      <c r="D80" s="1"/>
      <c r="E80" s="1"/>
      <c r="F80" s="1"/>
      <c r="G80" s="1"/>
      <c r="H80" s="1"/>
      <c r="I80" s="1"/>
    </row>
    <row r="81" spans="3:9" x14ac:dyDescent="0.25">
      <c r="C81" s="1"/>
      <c r="D81" s="1"/>
      <c r="E81" s="1"/>
      <c r="F81" s="1"/>
      <c r="G81" s="1"/>
      <c r="H81" s="1"/>
      <c r="I81" s="1"/>
    </row>
    <row r="82" spans="3:9" x14ac:dyDescent="0.25">
      <c r="C82" s="1"/>
      <c r="D82" s="1"/>
      <c r="E82" s="1"/>
      <c r="F82" s="1"/>
      <c r="G82" s="1"/>
      <c r="H82" s="1"/>
      <c r="I82" s="1"/>
    </row>
    <row r="83" spans="3:9" x14ac:dyDescent="0.25">
      <c r="C83" s="1"/>
      <c r="D83" s="1"/>
      <c r="E83" s="1"/>
      <c r="F83" s="1"/>
      <c r="G83" s="1"/>
      <c r="H83" s="1"/>
      <c r="I83" s="1"/>
    </row>
    <row r="84" spans="3:9" x14ac:dyDescent="0.25">
      <c r="C84" s="1"/>
      <c r="D84" s="1"/>
      <c r="E84" s="1"/>
      <c r="F84" s="1"/>
      <c r="G84" s="1"/>
      <c r="H84" s="1"/>
      <c r="I84" s="1"/>
    </row>
    <row r="85" spans="3:9" x14ac:dyDescent="0.25">
      <c r="C85" s="1"/>
      <c r="D85" s="1"/>
      <c r="E85" s="1"/>
      <c r="F85" s="1"/>
      <c r="G85" s="1"/>
      <c r="H85" s="1"/>
      <c r="I85" s="1"/>
    </row>
    <row r="86" spans="3:9" x14ac:dyDescent="0.25">
      <c r="C86" s="1"/>
      <c r="D86" s="1"/>
      <c r="E86" s="1"/>
      <c r="F86" s="1"/>
      <c r="G86" s="1"/>
      <c r="H86" s="1"/>
      <c r="I86" s="1"/>
    </row>
    <row r="87" spans="3:9" x14ac:dyDescent="0.25">
      <c r="C87" s="1"/>
      <c r="D87" s="1"/>
      <c r="E87" s="1"/>
      <c r="F87" s="1"/>
      <c r="G87" s="1"/>
      <c r="H87" s="1"/>
      <c r="I87" s="1"/>
    </row>
    <row r="88" spans="3:9" x14ac:dyDescent="0.25">
      <c r="C88" s="1"/>
      <c r="D88" s="1"/>
      <c r="E88" s="1"/>
      <c r="F88" s="1"/>
      <c r="G88" s="1"/>
      <c r="H88" s="1"/>
      <c r="I88" s="1"/>
    </row>
    <row r="89" spans="3:9" x14ac:dyDescent="0.25">
      <c r="C89" s="1"/>
      <c r="D89" s="1"/>
      <c r="E89" s="1"/>
      <c r="F89" s="1"/>
      <c r="G89" s="1"/>
      <c r="H89" s="1"/>
      <c r="I89" s="1"/>
    </row>
    <row r="90" spans="3:9" x14ac:dyDescent="0.25">
      <c r="C90" s="1"/>
      <c r="D90" s="1"/>
      <c r="E90" s="1"/>
      <c r="F90" s="1"/>
      <c r="G90" s="1"/>
      <c r="H90" s="1"/>
      <c r="I90" s="1"/>
    </row>
    <row r="91" spans="3:9" x14ac:dyDescent="0.25">
      <c r="C91" s="1"/>
      <c r="D91" s="1"/>
      <c r="E91" s="1"/>
      <c r="F91" s="1"/>
      <c r="G91" s="1"/>
      <c r="H91" s="1"/>
      <c r="I91" s="1"/>
    </row>
    <row r="92" spans="3:9" x14ac:dyDescent="0.25">
      <c r="C92" s="1"/>
      <c r="D92" s="1"/>
      <c r="E92" s="1"/>
      <c r="F92" s="1"/>
      <c r="G92" s="1"/>
      <c r="H92" s="1"/>
      <c r="I92" s="1"/>
    </row>
    <row r="93" spans="3:9" x14ac:dyDescent="0.25">
      <c r="C93" s="1"/>
      <c r="D93" s="1"/>
      <c r="E93" s="1"/>
      <c r="F93" s="1"/>
      <c r="G93" s="1"/>
      <c r="H93" s="1"/>
      <c r="I93" s="1"/>
    </row>
    <row r="94" spans="3:9" x14ac:dyDescent="0.25">
      <c r="C94" s="1"/>
      <c r="D94" s="1"/>
      <c r="E94" s="1"/>
      <c r="F94" s="1"/>
      <c r="G94" s="1"/>
      <c r="H94" s="1"/>
      <c r="I94" s="1"/>
    </row>
    <row r="95" spans="3:9" x14ac:dyDescent="0.25">
      <c r="C95" s="1"/>
      <c r="D95" s="1"/>
      <c r="E95" s="1"/>
      <c r="F95" s="1"/>
      <c r="G95" s="1"/>
      <c r="H95" s="1"/>
      <c r="I95" s="1"/>
    </row>
    <row r="96" spans="3:9" x14ac:dyDescent="0.25">
      <c r="C96" s="1"/>
      <c r="D96" s="1"/>
      <c r="E96" s="1"/>
      <c r="F96" s="1"/>
      <c r="G96" s="1"/>
      <c r="H96" s="1"/>
      <c r="I96" s="1"/>
    </row>
    <row r="97" spans="3:9" x14ac:dyDescent="0.25">
      <c r="C97" s="1"/>
      <c r="D97" s="1"/>
      <c r="E97" s="1"/>
      <c r="F97" s="1"/>
      <c r="G97" s="1"/>
      <c r="H97" s="1"/>
      <c r="I97" s="1"/>
    </row>
    <row r="98" spans="3:9" x14ac:dyDescent="0.25">
      <c r="C98" s="1"/>
      <c r="D98" s="1"/>
      <c r="E98" s="1"/>
      <c r="F98" s="1"/>
      <c r="G98" s="1"/>
      <c r="H98" s="1"/>
      <c r="I98" s="1"/>
    </row>
    <row r="99" spans="3:9" x14ac:dyDescent="0.25">
      <c r="C99" s="1"/>
      <c r="D99" s="1"/>
      <c r="E99" s="1"/>
      <c r="F99" s="1"/>
      <c r="G99" s="1"/>
      <c r="H99" s="1"/>
      <c r="I99" s="1"/>
    </row>
    <row r="100" spans="3:9" x14ac:dyDescent="0.25">
      <c r="C100" s="1"/>
      <c r="D100" s="1"/>
      <c r="E100" s="1"/>
      <c r="F100" s="1"/>
      <c r="G100" s="1"/>
      <c r="H100" s="1"/>
      <c r="I100" s="1"/>
    </row>
    <row r="101" spans="3:9" x14ac:dyDescent="0.25">
      <c r="C101" s="1"/>
      <c r="D101" s="1"/>
      <c r="E101" s="1"/>
      <c r="F101" s="1"/>
      <c r="G101" s="1"/>
      <c r="H101" s="1"/>
      <c r="I101" s="1"/>
    </row>
    <row r="102" spans="3:9" x14ac:dyDescent="0.25">
      <c r="C102" s="1"/>
      <c r="D102" s="1"/>
      <c r="E102" s="1"/>
      <c r="F102" s="1"/>
      <c r="G102" s="1"/>
      <c r="H102" s="1"/>
      <c r="I102" s="1"/>
    </row>
    <row r="103" spans="3:9" x14ac:dyDescent="0.25">
      <c r="C103" s="1"/>
      <c r="D103" s="1"/>
      <c r="E103" s="1"/>
      <c r="F103" s="1"/>
      <c r="G103" s="1"/>
      <c r="H103" s="1"/>
      <c r="I103" s="1"/>
    </row>
    <row r="104" spans="3:9" x14ac:dyDescent="0.25">
      <c r="C104" s="1"/>
      <c r="D104" s="1"/>
      <c r="E104" s="1"/>
      <c r="F104" s="1"/>
      <c r="G104" s="1"/>
      <c r="H104" s="1"/>
      <c r="I104" s="1"/>
    </row>
    <row r="105" spans="3:9" x14ac:dyDescent="0.25">
      <c r="C105" s="1"/>
      <c r="D105" s="1"/>
      <c r="E105" s="1"/>
      <c r="F105" s="1"/>
      <c r="G105" s="1"/>
      <c r="H105" s="1"/>
      <c r="I105" s="1"/>
    </row>
    <row r="106" spans="3:9" x14ac:dyDescent="0.25">
      <c r="C106" s="1"/>
      <c r="D106" s="1"/>
      <c r="E106" s="1"/>
      <c r="F106" s="1"/>
      <c r="G106" s="1"/>
      <c r="H106" s="1"/>
      <c r="I106" s="1"/>
    </row>
    <row r="107" spans="3:9" x14ac:dyDescent="0.25">
      <c r="C107" s="1"/>
      <c r="D107" s="1"/>
      <c r="E107" s="1"/>
      <c r="F107" s="1"/>
      <c r="G107" s="1"/>
      <c r="H107" s="1"/>
      <c r="I107" s="1"/>
    </row>
    <row r="108" spans="3:9" x14ac:dyDescent="0.25">
      <c r="C108" s="1"/>
      <c r="D108" s="1"/>
      <c r="E108" s="1"/>
      <c r="F108" s="1"/>
      <c r="G108" s="1"/>
      <c r="H108" s="1"/>
      <c r="I108" s="1"/>
    </row>
    <row r="109" spans="3:9" x14ac:dyDescent="0.25">
      <c r="C109" s="1"/>
      <c r="D109" s="1"/>
      <c r="E109" s="1"/>
      <c r="F109" s="1"/>
      <c r="G109" s="1"/>
      <c r="H109" s="1"/>
      <c r="I109" s="1"/>
    </row>
    <row r="110" spans="3:9" x14ac:dyDescent="0.25">
      <c r="C110" s="1"/>
      <c r="D110" s="1"/>
      <c r="E110" s="1"/>
      <c r="F110" s="1"/>
      <c r="G110" s="1"/>
      <c r="H110" s="1"/>
      <c r="I110" s="1"/>
    </row>
    <row r="111" spans="3:9" x14ac:dyDescent="0.25">
      <c r="C111" s="1"/>
      <c r="D111" s="1"/>
      <c r="E111" s="1"/>
      <c r="F111" s="1"/>
      <c r="G111" s="1"/>
      <c r="H111" s="1"/>
      <c r="I111" s="1"/>
    </row>
    <row r="112" spans="3:9" x14ac:dyDescent="0.25">
      <c r="C112" s="1"/>
      <c r="D112" s="1"/>
      <c r="E112" s="1"/>
      <c r="F112" s="1"/>
      <c r="G112" s="1"/>
      <c r="H112" s="1"/>
      <c r="I112" s="1"/>
    </row>
    <row r="113" spans="3:9" x14ac:dyDescent="0.25">
      <c r="C113" s="1"/>
      <c r="D113" s="1"/>
      <c r="E113" s="1"/>
      <c r="F113" s="1"/>
      <c r="G113" s="1"/>
      <c r="H113" s="1"/>
      <c r="I113" s="1"/>
    </row>
    <row r="114" spans="3:9" x14ac:dyDescent="0.25">
      <c r="C114" s="1"/>
      <c r="D114" s="1"/>
      <c r="E114" s="1"/>
      <c r="F114" s="1"/>
      <c r="G114" s="1"/>
      <c r="H114" s="1"/>
      <c r="I114" s="1"/>
    </row>
  </sheetData>
  <sortState ref="A5:I55">
    <sortCondition ref="B5:B55"/>
  </sortState>
  <mergeCells count="4">
    <mergeCell ref="A1:I1"/>
    <mergeCell ref="A2:A3"/>
    <mergeCell ref="A56:I60"/>
    <mergeCell ref="B2:B3"/>
  </mergeCell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E8" sqref="E8"/>
    </sheetView>
  </sheetViews>
  <sheetFormatPr defaultColWidth="11" defaultRowHeight="15.75" x14ac:dyDescent="0.25"/>
  <cols>
    <col min="3" max="3" width="16.125" bestFit="1" customWidth="1"/>
  </cols>
  <sheetData>
    <row r="1" spans="1:4" x14ac:dyDescent="0.25">
      <c r="A1" s="56" t="s">
        <v>187</v>
      </c>
      <c r="B1" s="56"/>
      <c r="C1" s="56"/>
    </row>
    <row r="2" spans="1:4" x14ac:dyDescent="0.25">
      <c r="A2" s="23" t="s">
        <v>111</v>
      </c>
      <c r="B2" s="24" t="s">
        <v>112</v>
      </c>
      <c r="C2" s="25" t="s">
        <v>126</v>
      </c>
      <c r="D2" s="2"/>
    </row>
    <row r="3" spans="1:4" x14ac:dyDescent="0.25">
      <c r="A3" s="19" t="s">
        <v>114</v>
      </c>
      <c r="B3" s="4">
        <v>3</v>
      </c>
      <c r="C3" s="18" t="s">
        <v>127</v>
      </c>
      <c r="D3" s="2"/>
    </row>
    <row r="4" spans="1:4" x14ac:dyDescent="0.25">
      <c r="A4" s="20" t="s">
        <v>115</v>
      </c>
      <c r="B4" s="5">
        <v>3</v>
      </c>
      <c r="C4" s="18" t="s">
        <v>127</v>
      </c>
      <c r="D4" s="2"/>
    </row>
    <row r="5" spans="1:4" x14ac:dyDescent="0.25">
      <c r="A5" s="20" t="s">
        <v>116</v>
      </c>
      <c r="B5" s="5">
        <v>3</v>
      </c>
      <c r="C5" s="18" t="s">
        <v>127</v>
      </c>
      <c r="D5" s="2"/>
    </row>
    <row r="6" spans="1:4" x14ac:dyDescent="0.25">
      <c r="A6" s="19" t="s">
        <v>106</v>
      </c>
      <c r="B6" s="5">
        <v>3</v>
      </c>
      <c r="C6" s="18" t="s">
        <v>127</v>
      </c>
      <c r="D6" s="2"/>
    </row>
    <row r="7" spans="1:4" x14ac:dyDescent="0.25">
      <c r="A7" s="20" t="s">
        <v>113</v>
      </c>
      <c r="B7" s="5">
        <v>5</v>
      </c>
      <c r="C7" s="18" t="s">
        <v>129</v>
      </c>
    </row>
    <row r="8" spans="1:4" x14ac:dyDescent="0.25">
      <c r="A8" s="19" t="s">
        <v>107</v>
      </c>
      <c r="B8" s="5">
        <v>4</v>
      </c>
      <c r="C8" s="18" t="s">
        <v>128</v>
      </c>
    </row>
    <row r="9" spans="1:4" x14ac:dyDescent="0.25">
      <c r="A9" s="20" t="s">
        <v>117</v>
      </c>
      <c r="B9" s="5">
        <v>3</v>
      </c>
      <c r="C9" s="18" t="s">
        <v>127</v>
      </c>
    </row>
    <row r="10" spans="1:4" x14ac:dyDescent="0.25">
      <c r="A10" s="20" t="s">
        <v>108</v>
      </c>
      <c r="B10" s="5">
        <v>3</v>
      </c>
      <c r="C10" s="18" t="s">
        <v>127</v>
      </c>
    </row>
    <row r="11" spans="1:4" x14ac:dyDescent="0.25">
      <c r="A11" s="20" t="s">
        <v>121</v>
      </c>
      <c r="B11" s="5">
        <v>3</v>
      </c>
      <c r="C11" s="18" t="s">
        <v>127</v>
      </c>
    </row>
    <row r="12" spans="1:4" x14ac:dyDescent="0.25">
      <c r="A12" s="20" t="s">
        <v>120</v>
      </c>
      <c r="B12" s="5">
        <v>3</v>
      </c>
      <c r="C12" s="18" t="s">
        <v>127</v>
      </c>
    </row>
    <row r="13" spans="1:4" x14ac:dyDescent="0.25">
      <c r="A13" s="20" t="s">
        <v>118</v>
      </c>
      <c r="B13" s="5">
        <v>3</v>
      </c>
      <c r="C13" s="18" t="s">
        <v>127</v>
      </c>
    </row>
    <row r="14" spans="1:4" x14ac:dyDescent="0.25">
      <c r="A14" s="20" t="s">
        <v>122</v>
      </c>
      <c r="B14" s="5">
        <v>3</v>
      </c>
      <c r="C14" s="18" t="s">
        <v>127</v>
      </c>
    </row>
    <row r="15" spans="1:4" x14ac:dyDescent="0.25">
      <c r="A15" s="20" t="s">
        <v>123</v>
      </c>
      <c r="B15" s="5">
        <v>3</v>
      </c>
      <c r="C15" s="18" t="s">
        <v>127</v>
      </c>
    </row>
    <row r="16" spans="1:4" x14ac:dyDescent="0.25">
      <c r="A16" s="21" t="s">
        <v>124</v>
      </c>
      <c r="B16" s="6">
        <v>4</v>
      </c>
      <c r="C16" s="22" t="s">
        <v>128</v>
      </c>
    </row>
    <row r="17" spans="1:3" x14ac:dyDescent="0.25">
      <c r="A17" s="57" t="s">
        <v>177</v>
      </c>
      <c r="B17" s="58"/>
      <c r="C17" s="59"/>
    </row>
    <row r="18" spans="1:3" x14ac:dyDescent="0.25">
      <c r="A18" s="60"/>
      <c r="B18" s="61"/>
      <c r="C18" s="62"/>
    </row>
    <row r="19" spans="1:3" x14ac:dyDescent="0.25">
      <c r="A19" s="63"/>
      <c r="B19" s="64"/>
      <c r="C19" s="65"/>
    </row>
  </sheetData>
  <mergeCells count="2">
    <mergeCell ref="A1:C1"/>
    <mergeCell ref="A17:C19"/>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opLeftCell="A27"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140</v>
      </c>
      <c r="B1" s="39"/>
      <c r="C1" s="39"/>
      <c r="D1" s="39"/>
      <c r="E1" s="39"/>
      <c r="F1" s="39"/>
      <c r="G1" s="40"/>
      <c r="I1" t="s">
        <v>166</v>
      </c>
    </row>
    <row r="2" spans="1:9" ht="47.25" x14ac:dyDescent="0.25">
      <c r="A2" s="16" t="s">
        <v>0</v>
      </c>
      <c r="B2" s="16" t="s">
        <v>1</v>
      </c>
      <c r="C2" s="16" t="s">
        <v>138</v>
      </c>
      <c r="D2" s="16" t="s">
        <v>119</v>
      </c>
      <c r="E2" s="16" t="s">
        <v>139</v>
      </c>
      <c r="F2" s="16" t="s">
        <v>133</v>
      </c>
      <c r="G2" s="16" t="s">
        <v>125</v>
      </c>
    </row>
    <row r="3" spans="1:9" x14ac:dyDescent="0.25">
      <c r="A3" s="4" t="s">
        <v>90</v>
      </c>
      <c r="B3" s="4" t="s">
        <v>91</v>
      </c>
      <c r="C3" s="7">
        <f>INDEX('Mean Zone'!$C$4:$I$55,MATCH($B3,'Mean Zone'!$B$4:$B$55,0),MATCH("Some College (3)",'Mean Zone'!$C$2:$I$2,0))</f>
        <v>49437.58627777778</v>
      </c>
      <c r="D3" s="10">
        <f>C3/$C$3</f>
        <v>1</v>
      </c>
      <c r="E3" s="7">
        <f>INDEX('Payroll per Employee'!$C$3:$T$54,MATCH($B3,'Payroll per Employee'!$B$3:$B$54,0),MATCH($I$1,'Payroll per Employee'!$C$2:$T$2,0))</f>
        <v>50576.749053627449</v>
      </c>
      <c r="F3" s="10">
        <f>$E$3*D3</f>
        <v>50576.749053627449</v>
      </c>
      <c r="G3" s="13">
        <f>E3-F3</f>
        <v>0</v>
      </c>
    </row>
    <row r="4" spans="1:9" x14ac:dyDescent="0.25">
      <c r="A4" s="5" t="s">
        <v>2</v>
      </c>
      <c r="B4" s="5" t="s">
        <v>3</v>
      </c>
      <c r="C4" s="8">
        <f>INDEX('Mean Zone'!$C$4:$I$55,MATCH($B4,'Mean Zone'!$B$4:$B$55,0),MATCH("Some College (3)",'Mean Zone'!$C$2:$I$2,0))</f>
        <v>46683.653717435198</v>
      </c>
      <c r="D4" s="11">
        <f>C4/$C$3</f>
        <v>0.94429476097662002</v>
      </c>
      <c r="E4" s="8">
        <f>INDEX('Payroll per Employee'!$C$3:$T$54,MATCH($B4,'Payroll per Employee'!$B$3:$B$54,0),MATCH($I$1,'Payroll per Employee'!$C$2:$T$2,0))</f>
        <v>37598.935967937367</v>
      </c>
      <c r="F4" s="11">
        <f>$E$3*D4</f>
        <v>47759.359158569627</v>
      </c>
      <c r="G4" s="14">
        <f>E4-F4</f>
        <v>-10160.42319063226</v>
      </c>
    </row>
    <row r="5" spans="1:9" x14ac:dyDescent="0.25">
      <c r="A5" s="5" t="s">
        <v>4</v>
      </c>
      <c r="B5" s="5" t="s">
        <v>5</v>
      </c>
      <c r="C5" s="8">
        <f>INDEX('Mean Zone'!$C$4:$I$55,MATCH($B5,'Mean Zone'!$B$4:$B$55,0),MATCH("Some College (3)",'Mean Zone'!$C$2:$I$2,0))</f>
        <v>58564.453243552198</v>
      </c>
      <c r="D5" s="11">
        <f t="shared" ref="D5:D54" si="0">C5/$C$3</f>
        <v>1.1846139274375729</v>
      </c>
      <c r="E5" s="8">
        <f>INDEX('Payroll per Employee'!$C$3:$T$54,MATCH($B5,'Payroll per Employee'!$B$3:$B$54,0),MATCH($I$1,'Payroll per Employee'!$C$2:$T$2,0))</f>
        <v>68379.537401574809</v>
      </c>
      <c r="F5" s="11">
        <f t="shared" ref="F5:F54" si="1">$E$3*D5</f>
        <v>59913.921333442158</v>
      </c>
      <c r="G5" s="14">
        <f t="shared" ref="G5:G54" si="2">E5-F5</f>
        <v>8465.616068132651</v>
      </c>
    </row>
    <row r="6" spans="1:9" x14ac:dyDescent="0.25">
      <c r="A6" s="5" t="s">
        <v>6</v>
      </c>
      <c r="B6" s="5" t="s">
        <v>7</v>
      </c>
      <c r="C6" s="8">
        <f>INDEX('Mean Zone'!$C$4:$I$55,MATCH($B6,'Mean Zone'!$B$4:$B$55,0),MATCH("Some College (3)",'Mean Zone'!$C$2:$I$2,0))</f>
        <v>49645.896090102899</v>
      </c>
      <c r="D6" s="11">
        <f t="shared" si="0"/>
        <v>1.0042135918844151</v>
      </c>
      <c r="E6" s="8">
        <f>INDEX('Payroll per Employee'!$C$3:$T$54,MATCH($B6,'Payroll per Employee'!$B$3:$B$54,0),MATCH($I$1,'Payroll per Employee'!$C$2:$T$2,0))</f>
        <v>50141.390801272777</v>
      </c>
      <c r="F6" s="11">
        <f t="shared" si="1"/>
        <v>50789.858832979909</v>
      </c>
      <c r="G6" s="14">
        <f t="shared" si="2"/>
        <v>-648.46803170713247</v>
      </c>
    </row>
    <row r="7" spans="1:9" x14ac:dyDescent="0.25">
      <c r="A7" s="5" t="s">
        <v>8</v>
      </c>
      <c r="B7" s="5" t="s">
        <v>9</v>
      </c>
      <c r="C7" s="8">
        <f>INDEX('Mean Zone'!$C$4:$I$55,MATCH($B7,'Mean Zone'!$B$4:$B$55,0),MATCH("Some College (3)",'Mean Zone'!$C$2:$I$2,0))</f>
        <v>42839.910154723199</v>
      </c>
      <c r="D7" s="11">
        <f t="shared" si="0"/>
        <v>0.86654534293029917</v>
      </c>
      <c r="E7" s="8">
        <f>INDEX('Payroll per Employee'!$C$3:$T$54,MATCH($B7,'Payroll per Employee'!$B$3:$B$54,0),MATCH($I$1,'Payroll per Employee'!$C$2:$T$2,0))</f>
        <v>37610.534424379235</v>
      </c>
      <c r="F7" s="11">
        <f t="shared" si="1"/>
        <v>43827.046352975281</v>
      </c>
      <c r="G7" s="14">
        <f t="shared" si="2"/>
        <v>-6216.5119285960463</v>
      </c>
    </row>
    <row r="8" spans="1:9" x14ac:dyDescent="0.25">
      <c r="A8" s="5" t="s">
        <v>10</v>
      </c>
      <c r="B8" s="5" t="s">
        <v>11</v>
      </c>
      <c r="C8" s="8">
        <f>INDEX('Mean Zone'!$C$4:$I$55,MATCH($B8,'Mean Zone'!$B$4:$B$55,0),MATCH("Some College (3)",'Mean Zone'!$C$2:$I$2,0))</f>
        <v>60373.531611879102</v>
      </c>
      <c r="D8" s="11">
        <f t="shared" si="0"/>
        <v>1.2212071049070823</v>
      </c>
      <c r="E8" s="8">
        <f>INDEX('Payroll per Employee'!$C$3:$T$54,MATCH($B8,'Payroll per Employee'!$B$3:$B$54,0),MATCH($I$1,'Payroll per Employee'!$C$2:$T$2,0))</f>
        <v>79685.867792771533</v>
      </c>
      <c r="F8" s="11">
        <f t="shared" si="1"/>
        <v>61764.685287392393</v>
      </c>
      <c r="G8" s="14">
        <f t="shared" si="2"/>
        <v>17921.18250537914</v>
      </c>
    </row>
    <row r="9" spans="1:9" x14ac:dyDescent="0.25">
      <c r="A9" s="5" t="s">
        <v>12</v>
      </c>
      <c r="B9" s="5" t="s">
        <v>13</v>
      </c>
      <c r="C9" s="8">
        <f>INDEX('Mean Zone'!$C$4:$I$55,MATCH($B9,'Mean Zone'!$B$4:$B$55,0),MATCH("Some College (3)",'Mean Zone'!$C$2:$I$2,0))</f>
        <v>53361.005101802999</v>
      </c>
      <c r="D9" s="11">
        <f t="shared" si="0"/>
        <v>1.0793610513664742</v>
      </c>
      <c r="E9" s="8">
        <f>INDEX('Payroll per Employee'!$C$3:$T$54,MATCH($B9,'Payroll per Employee'!$B$3:$B$54,0),MATCH($I$1,'Payroll per Employee'!$C$2:$T$2,0))</f>
        <v>54053.482442187691</v>
      </c>
      <c r="F9" s="11">
        <f t="shared" si="1"/>
        <v>54590.573033221655</v>
      </c>
      <c r="G9" s="14">
        <f t="shared" si="2"/>
        <v>-537.0905910339643</v>
      </c>
    </row>
    <row r="10" spans="1:9" x14ac:dyDescent="0.25">
      <c r="A10" s="5" t="s">
        <v>14</v>
      </c>
      <c r="B10" s="5" t="s">
        <v>15</v>
      </c>
      <c r="C10" s="8">
        <f>INDEX('Mean Zone'!$C$4:$I$55,MATCH($B10,'Mean Zone'!$B$4:$B$55,0),MATCH("Some College (3)",'Mean Zone'!$C$2:$I$2,0))</f>
        <v>59593.620354343002</v>
      </c>
      <c r="D10" s="11">
        <f t="shared" si="0"/>
        <v>1.2054314306426883</v>
      </c>
      <c r="E10" s="8">
        <f>INDEX('Payroll per Employee'!$C$3:$T$54,MATCH($B10,'Payroll per Employee'!$B$3:$B$54,0),MATCH($I$1,'Payroll per Employee'!$C$2:$T$2,0))</f>
        <v>57014.364672364674</v>
      </c>
      <c r="F10" s="11">
        <f t="shared" si="1"/>
        <v>60966.802968970369</v>
      </c>
      <c r="G10" s="14">
        <f t="shared" si="2"/>
        <v>-3952.4382966056946</v>
      </c>
    </row>
    <row r="11" spans="1:9" x14ac:dyDescent="0.25">
      <c r="A11" s="5" t="s">
        <v>16</v>
      </c>
      <c r="B11" s="5" t="s">
        <v>17</v>
      </c>
      <c r="C11" s="8">
        <f>INDEX('Mean Zone'!$C$4:$I$55,MATCH($B11,'Mean Zone'!$B$4:$B$55,0),MATCH("Some College (3)",'Mean Zone'!$C$2:$I$2,0))</f>
        <v>54672.489312706697</v>
      </c>
      <c r="D11" s="11">
        <f t="shared" si="0"/>
        <v>1.1058891307013912</v>
      </c>
      <c r="E11" s="8">
        <f>INDEX('Payroll per Employee'!$C$3:$T$54,MATCH($B11,'Payroll per Employee'!$B$3:$B$54,0),MATCH($I$1,'Payroll per Employee'!$C$2:$T$2,0))</f>
        <v>40890.40487062405</v>
      </c>
      <c r="F11" s="11">
        <f t="shared" si="1"/>
        <v>55932.277044618466</v>
      </c>
      <c r="G11" s="14">
        <f t="shared" si="2"/>
        <v>-15041.872173994416</v>
      </c>
    </row>
    <row r="12" spans="1:9" x14ac:dyDescent="0.25">
      <c r="A12" s="5" t="s">
        <v>18</v>
      </c>
      <c r="B12" s="5" t="s">
        <v>19</v>
      </c>
      <c r="C12" s="8">
        <f>INDEX('Mean Zone'!$C$4:$I$55,MATCH($B12,'Mean Zone'!$B$4:$B$55,0),MATCH("Some College (3)",'Mean Zone'!$C$2:$I$2,0))</f>
        <v>63345.233613189797</v>
      </c>
      <c r="D12" s="11">
        <f t="shared" si="0"/>
        <v>1.2813172806873767</v>
      </c>
      <c r="E12" s="8">
        <f>INDEX('Payroll per Employee'!$C$3:$T$54,MATCH($B12,'Payroll per Employee'!$B$3:$B$54,0),MATCH($I$1,'Payroll per Employee'!$C$2:$T$2,0))</f>
        <v>60020.120509849359</v>
      </c>
      <c r="F12" s="11">
        <f t="shared" si="1"/>
        <v>64804.862563401774</v>
      </c>
      <c r="G12" s="14">
        <f t="shared" si="2"/>
        <v>-4784.7420535524143</v>
      </c>
    </row>
    <row r="13" spans="1:9" x14ac:dyDescent="0.25">
      <c r="A13" s="5" t="s">
        <v>20</v>
      </c>
      <c r="B13" s="5" t="s">
        <v>21</v>
      </c>
      <c r="C13" s="8">
        <f>INDEX('Mean Zone'!$C$4:$I$55,MATCH($B13,'Mean Zone'!$B$4:$B$55,0),MATCH("Some College (3)",'Mean Zone'!$C$2:$I$2,0))</f>
        <v>47934.573736139297</v>
      </c>
      <c r="D13" s="11">
        <f t="shared" si="0"/>
        <v>0.96959777661487312</v>
      </c>
      <c r="E13" s="8">
        <f>INDEX('Payroll per Employee'!$C$3:$T$54,MATCH($B13,'Payroll per Employee'!$B$3:$B$54,0),MATCH($I$1,'Payroll per Employee'!$C$2:$T$2,0))</f>
        <v>44773.281246774692</v>
      </c>
      <c r="F13" s="11">
        <f t="shared" si="1"/>
        <v>49039.10343080556</v>
      </c>
      <c r="G13" s="14">
        <f t="shared" si="2"/>
        <v>-4265.8221840308688</v>
      </c>
    </row>
    <row r="14" spans="1:9" x14ac:dyDescent="0.25">
      <c r="A14" s="5" t="s">
        <v>22</v>
      </c>
      <c r="B14" s="5" t="s">
        <v>23</v>
      </c>
      <c r="C14" s="8">
        <f>INDEX('Mean Zone'!$C$4:$I$55,MATCH($B14,'Mean Zone'!$B$4:$B$55,0),MATCH("Some College (3)",'Mean Zone'!$C$2:$I$2,0))</f>
        <v>48132.523715711301</v>
      </c>
      <c r="D14" s="11">
        <f t="shared" si="0"/>
        <v>0.97360181472587171</v>
      </c>
      <c r="E14" s="8">
        <f>INDEX('Payroll per Employee'!$C$3:$T$54,MATCH($B14,'Payroll per Employee'!$B$3:$B$54,0),MATCH($I$1,'Payroll per Employee'!$C$2:$T$2,0))</f>
        <v>36376.093824502037</v>
      </c>
      <c r="F14" s="11">
        <f t="shared" si="1"/>
        <v>49241.614661546701</v>
      </c>
      <c r="G14" s="14">
        <f t="shared" si="2"/>
        <v>-12865.520837044663</v>
      </c>
    </row>
    <row r="15" spans="1:9" x14ac:dyDescent="0.25">
      <c r="A15" s="5" t="s">
        <v>24</v>
      </c>
      <c r="B15" s="5" t="s">
        <v>25</v>
      </c>
      <c r="C15" s="8">
        <f>INDEX('Mean Zone'!$C$4:$I$55,MATCH($B15,'Mean Zone'!$B$4:$B$55,0),MATCH("Some College (3)",'Mean Zone'!$C$2:$I$2,0))</f>
        <v>54131.097460776902</v>
      </c>
      <c r="D15" s="11">
        <f t="shared" si="0"/>
        <v>1.0949381136171863</v>
      </c>
      <c r="E15" s="8">
        <f>INDEX('Payroll per Employee'!$C$3:$T$54,MATCH($B15,'Payroll per Employee'!$B$3:$B$54,0),MATCH($I$1,'Payroll per Employee'!$C$2:$T$2,0))</f>
        <v>48897.104825291179</v>
      </c>
      <c r="F15" s="11">
        <f t="shared" si="1"/>
        <v>55378.410201668652</v>
      </c>
      <c r="G15" s="14">
        <f t="shared" si="2"/>
        <v>-6481.3053763774733</v>
      </c>
    </row>
    <row r="16" spans="1:9" x14ac:dyDescent="0.25">
      <c r="A16" s="5" t="s">
        <v>26</v>
      </c>
      <c r="B16" s="5" t="s">
        <v>27</v>
      </c>
      <c r="C16" s="8">
        <f>INDEX('Mean Zone'!$C$4:$I$55,MATCH($B16,'Mean Zone'!$B$4:$B$55,0),MATCH("Some College (3)",'Mean Zone'!$C$2:$I$2,0))</f>
        <v>43949.933549584799</v>
      </c>
      <c r="D16" s="11">
        <f t="shared" si="0"/>
        <v>0.8889983686226266</v>
      </c>
      <c r="E16" s="8">
        <f>INDEX('Payroll per Employee'!$C$3:$T$54,MATCH($B16,'Payroll per Employee'!$B$3:$B$54,0),MATCH($I$1,'Payroll per Employee'!$C$2:$T$2,0))</f>
        <v>42699.667067307695</v>
      </c>
      <c r="F16" s="11">
        <f t="shared" si="1"/>
        <v>44962.647398910776</v>
      </c>
      <c r="G16" s="14">
        <f t="shared" si="2"/>
        <v>-2262.9803316030811</v>
      </c>
    </row>
    <row r="17" spans="1:7" x14ac:dyDescent="0.25">
      <c r="A17" s="5" t="s">
        <v>28</v>
      </c>
      <c r="B17" s="5" t="s">
        <v>29</v>
      </c>
      <c r="C17" s="8">
        <f>INDEX('Mean Zone'!$C$4:$I$55,MATCH($B17,'Mean Zone'!$B$4:$B$55,0),MATCH("Some College (3)",'Mean Zone'!$C$2:$I$2,0))</f>
        <v>52542.083562543899</v>
      </c>
      <c r="D17" s="11">
        <f t="shared" si="0"/>
        <v>1.0627962956630346</v>
      </c>
      <c r="E17" s="8">
        <f>INDEX('Payroll per Employee'!$C$3:$T$54,MATCH($B17,'Payroll per Employee'!$B$3:$B$54,0),MATCH($I$1,'Payroll per Employee'!$C$2:$T$2,0))</f>
        <v>59396.264421354354</v>
      </c>
      <c r="F17" s="11">
        <f t="shared" si="1"/>
        <v>53752.781540874144</v>
      </c>
      <c r="G17" s="14">
        <f t="shared" si="2"/>
        <v>5643.4828804802091</v>
      </c>
    </row>
    <row r="18" spans="1:7" x14ac:dyDescent="0.25">
      <c r="A18" s="5" t="s">
        <v>30</v>
      </c>
      <c r="B18" s="5" t="s">
        <v>31</v>
      </c>
      <c r="C18" s="8">
        <f>INDEX('Mean Zone'!$C$4:$I$55,MATCH($B18,'Mean Zone'!$B$4:$B$55,0),MATCH("Some College (3)",'Mean Zone'!$C$2:$I$2,0))</f>
        <v>47226.751395553998</v>
      </c>
      <c r="D18" s="11">
        <f t="shared" si="0"/>
        <v>0.9552802827022816</v>
      </c>
      <c r="E18" s="8">
        <f>INDEX('Payroll per Employee'!$C$3:$T$54,MATCH($B18,'Payroll per Employee'!$B$3:$B$54,0),MATCH($I$1,'Payroll per Employee'!$C$2:$T$2,0))</f>
        <v>39394.206822570261</v>
      </c>
      <c r="F18" s="11">
        <f t="shared" si="1"/>
        <v>48314.971134111584</v>
      </c>
      <c r="G18" s="14">
        <f t="shared" si="2"/>
        <v>-8920.764311541323</v>
      </c>
    </row>
    <row r="19" spans="1:7" x14ac:dyDescent="0.25">
      <c r="A19" s="5" t="s">
        <v>32</v>
      </c>
      <c r="B19" s="5" t="s">
        <v>33</v>
      </c>
      <c r="C19" s="8">
        <f>INDEX('Mean Zone'!$C$4:$I$55,MATCH($B19,'Mean Zone'!$B$4:$B$55,0),MATCH("Some College (3)",'Mean Zone'!$C$2:$I$2,0))</f>
        <v>45147.310632663401</v>
      </c>
      <c r="D19" s="11">
        <f t="shared" si="0"/>
        <v>0.91321834320534256</v>
      </c>
      <c r="E19" s="8">
        <f>INDEX('Payroll per Employee'!$C$3:$T$54,MATCH($B19,'Payroll per Employee'!$B$3:$B$54,0),MATCH($I$1,'Payroll per Employee'!$C$2:$T$2,0))</f>
        <v>51114.971710355567</v>
      </c>
      <c r="F19" s="11">
        <f t="shared" si="1"/>
        <v>46187.614975466036</v>
      </c>
      <c r="G19" s="14">
        <f t="shared" si="2"/>
        <v>4927.3567348895303</v>
      </c>
    </row>
    <row r="20" spans="1:7" x14ac:dyDescent="0.25">
      <c r="A20" s="5" t="s">
        <v>34</v>
      </c>
      <c r="B20" s="5" t="s">
        <v>35</v>
      </c>
      <c r="C20" s="8">
        <f>INDEX('Mean Zone'!$C$4:$I$55,MATCH($B20,'Mean Zone'!$B$4:$B$55,0),MATCH("Some College (3)",'Mean Zone'!$C$2:$I$2,0))</f>
        <v>46511.530185424599</v>
      </c>
      <c r="D20" s="11">
        <f t="shared" si="0"/>
        <v>0.94081312797286698</v>
      </c>
      <c r="E20" s="8">
        <f>INDEX('Payroll per Employee'!$C$3:$T$54,MATCH($B20,'Payroll per Employee'!$B$3:$B$54,0),MATCH($I$1,'Payroll per Employee'!$C$2:$T$2,0))</f>
        <v>39774.026161704249</v>
      </c>
      <c r="F20" s="11">
        <f t="shared" si="1"/>
        <v>47583.269479841983</v>
      </c>
      <c r="G20" s="14">
        <f t="shared" si="2"/>
        <v>-7809.2433181377346</v>
      </c>
    </row>
    <row r="21" spans="1:7" x14ac:dyDescent="0.25">
      <c r="A21" s="5" t="s">
        <v>36</v>
      </c>
      <c r="B21" s="5" t="s">
        <v>37</v>
      </c>
      <c r="C21" s="8">
        <f>INDEX('Mean Zone'!$C$4:$I$55,MATCH($B21,'Mean Zone'!$B$4:$B$55,0),MATCH("Some College (3)",'Mean Zone'!$C$2:$I$2,0))</f>
        <v>44225.401416750203</v>
      </c>
      <c r="D21" s="11">
        <f t="shared" si="0"/>
        <v>0.89457040172346647</v>
      </c>
      <c r="E21" s="8">
        <f>INDEX('Payroll per Employee'!$C$3:$T$54,MATCH($B21,'Payroll per Employee'!$B$3:$B$54,0),MATCH($I$1,'Payroll per Employee'!$C$2:$T$2,0))</f>
        <v>37685.264984227128</v>
      </c>
      <c r="F21" s="11">
        <f t="shared" si="1"/>
        <v>45244.462718770461</v>
      </c>
      <c r="G21" s="14">
        <f t="shared" si="2"/>
        <v>-7559.1977345433334</v>
      </c>
    </row>
    <row r="22" spans="1:7" x14ac:dyDescent="0.25">
      <c r="A22" s="5" t="s">
        <v>38</v>
      </c>
      <c r="B22" s="5" t="s">
        <v>39</v>
      </c>
      <c r="C22" s="8">
        <f>INDEX('Mean Zone'!$C$4:$I$55,MATCH($B22,'Mean Zone'!$B$4:$B$55,0),MATCH("Some College (3)",'Mean Zone'!$C$2:$I$2,0))</f>
        <v>45675.031780169898</v>
      </c>
      <c r="D22" s="11">
        <f t="shared" si="0"/>
        <v>0.92389283577747905</v>
      </c>
      <c r="E22" s="8">
        <f>INDEX('Payroll per Employee'!$C$3:$T$54,MATCH($B22,'Payroll per Employee'!$B$3:$B$54,0),MATCH($I$1,'Payroll per Employee'!$C$2:$T$2,0))</f>
        <v>40121.837069220892</v>
      </c>
      <c r="F22" s="11">
        <f t="shared" si="1"/>
        <v>46727.49610756179</v>
      </c>
      <c r="G22" s="14">
        <f t="shared" si="2"/>
        <v>-6605.6590383408984</v>
      </c>
    </row>
    <row r="23" spans="1:7" x14ac:dyDescent="0.25">
      <c r="A23" s="5" t="s">
        <v>40</v>
      </c>
      <c r="B23" s="5" t="s">
        <v>41</v>
      </c>
      <c r="C23" s="8">
        <f>INDEX('Mean Zone'!$C$4:$I$55,MATCH($B23,'Mean Zone'!$B$4:$B$55,0),MATCH("Some College (3)",'Mean Zone'!$C$2:$I$2,0))</f>
        <v>45987.470848118202</v>
      </c>
      <c r="D23" s="11">
        <f t="shared" si="0"/>
        <v>0.93021270475718176</v>
      </c>
      <c r="E23" s="8">
        <f>INDEX('Payroll per Employee'!$C$3:$T$54,MATCH($B23,'Payroll per Employee'!$B$3:$B$54,0),MATCH($I$1,'Payroll per Employee'!$C$2:$T$2,0))</f>
        <v>43151.958990536281</v>
      </c>
      <c r="F23" s="11">
        <f t="shared" si="1"/>
        <v>47047.134535000019</v>
      </c>
      <c r="G23" s="14">
        <f t="shared" si="2"/>
        <v>-3895.1755444637383</v>
      </c>
    </row>
    <row r="24" spans="1:7" x14ac:dyDescent="0.25">
      <c r="A24" s="5" t="s">
        <v>42</v>
      </c>
      <c r="B24" s="5" t="s">
        <v>43</v>
      </c>
      <c r="C24" s="8">
        <f>INDEX('Mean Zone'!$C$4:$I$55,MATCH($B24,'Mean Zone'!$B$4:$B$55,0),MATCH("Some College (3)",'Mean Zone'!$C$2:$I$2,0))</f>
        <v>55909.371073892202</v>
      </c>
      <c r="D24" s="11">
        <f t="shared" si="0"/>
        <v>1.130908187138244</v>
      </c>
      <c r="E24" s="8">
        <f>INDEX('Payroll per Employee'!$C$3:$T$54,MATCH($B24,'Payroll per Employee'!$B$3:$B$54,0),MATCH($I$1,'Payroll per Employee'!$C$2:$T$2,0))</f>
        <v>49997.265242313704</v>
      </c>
      <c r="F24" s="11">
        <f t="shared" si="1"/>
        <v>57197.659583583722</v>
      </c>
      <c r="G24" s="14">
        <f t="shared" si="2"/>
        <v>-7200.3943412700173</v>
      </c>
    </row>
    <row r="25" spans="1:7" x14ac:dyDescent="0.25">
      <c r="A25" s="5" t="s">
        <v>44</v>
      </c>
      <c r="B25" s="5" t="s">
        <v>45</v>
      </c>
      <c r="C25" s="8">
        <f>INDEX('Mean Zone'!$C$4:$I$55,MATCH($B25,'Mean Zone'!$B$4:$B$55,0),MATCH("Some College (3)",'Mean Zone'!$C$2:$I$2,0))</f>
        <v>59061.547743619398</v>
      </c>
      <c r="D25" s="11">
        <f t="shared" si="0"/>
        <v>1.1946689187406303</v>
      </c>
      <c r="E25" s="8">
        <f>INDEX('Payroll per Employee'!$C$3:$T$54,MATCH($B25,'Payroll per Employee'!$B$3:$B$54,0),MATCH($I$1,'Payroll per Employee'!$C$2:$T$2,0))</f>
        <v>58115.946006749153</v>
      </c>
      <c r="F25" s="11">
        <f t="shared" si="1"/>
        <v>60422.470105313303</v>
      </c>
      <c r="G25" s="14">
        <f t="shared" si="2"/>
        <v>-2306.5240985641503</v>
      </c>
    </row>
    <row r="26" spans="1:7" x14ac:dyDescent="0.25">
      <c r="A26" s="5" t="s">
        <v>46</v>
      </c>
      <c r="B26" s="5" t="s">
        <v>47</v>
      </c>
      <c r="C26" s="8">
        <f>INDEX('Mean Zone'!$C$4:$I$55,MATCH($B26,'Mean Zone'!$B$4:$B$55,0),MATCH("Some College (3)",'Mean Zone'!$C$2:$I$2,0))</f>
        <v>49239.767014465899</v>
      </c>
      <c r="D26" s="11">
        <f t="shared" si="0"/>
        <v>0.99599860595538825</v>
      </c>
      <c r="E26" s="8">
        <f>INDEX('Payroll per Employee'!$C$3:$T$54,MATCH($B26,'Payroll per Employee'!$B$3:$B$54,0),MATCH($I$1,'Payroll per Employee'!$C$2:$T$2,0))</f>
        <v>50868.691471498008</v>
      </c>
      <c r="F26" s="11">
        <f t="shared" si="1"/>
        <v>50374.371551168442</v>
      </c>
      <c r="G26" s="14">
        <f t="shared" si="2"/>
        <v>494.31992032956623</v>
      </c>
    </row>
    <row r="27" spans="1:7" x14ac:dyDescent="0.25">
      <c r="A27" s="5" t="s">
        <v>48</v>
      </c>
      <c r="B27" s="5" t="s">
        <v>49</v>
      </c>
      <c r="C27" s="8">
        <f>INDEX('Mean Zone'!$C$4:$I$55,MATCH($B27,'Mean Zone'!$B$4:$B$55,0),MATCH("Some College (3)",'Mean Zone'!$C$2:$I$2,0))</f>
        <v>51778.116651032899</v>
      </c>
      <c r="D27" s="11">
        <f t="shared" si="0"/>
        <v>1.0473431360524814</v>
      </c>
      <c r="E27" s="8">
        <f>INDEX('Payroll per Employee'!$C$3:$T$54,MATCH($B27,'Payroll per Employee'!$B$3:$B$54,0),MATCH($I$1,'Payroll per Employee'!$C$2:$T$2,0))</f>
        <v>55872.67694427698</v>
      </c>
      <c r="F27" s="11">
        <f t="shared" si="1"/>
        <v>52971.210965165541</v>
      </c>
      <c r="G27" s="14">
        <f t="shared" si="2"/>
        <v>2901.4659791114391</v>
      </c>
    </row>
    <row r="28" spans="1:7" x14ac:dyDescent="0.25">
      <c r="A28" s="5" t="s">
        <v>50</v>
      </c>
      <c r="B28" s="5" t="s">
        <v>51</v>
      </c>
      <c r="C28" s="8">
        <f>INDEX('Mean Zone'!$C$4:$I$55,MATCH($B28,'Mean Zone'!$B$4:$B$55,0),MATCH("Some College (3)",'Mean Zone'!$C$2:$I$2,0))</f>
        <v>43218.396342139</v>
      </c>
      <c r="D28" s="11">
        <f t="shared" si="0"/>
        <v>0.87420118165367811</v>
      </c>
      <c r="E28" s="8">
        <f>INDEX('Payroll per Employee'!$C$3:$T$54,MATCH($B28,'Payroll per Employee'!$B$3:$B$54,0),MATCH($I$1,'Payroll per Employee'!$C$2:$T$2,0))</f>
        <v>31282.976663356505</v>
      </c>
      <c r="F28" s="11">
        <f t="shared" si="1"/>
        <v>44214.253786882662</v>
      </c>
      <c r="G28" s="14">
        <f t="shared" si="2"/>
        <v>-12931.277123526157</v>
      </c>
    </row>
    <row r="29" spans="1:7" x14ac:dyDescent="0.25">
      <c r="A29" s="5" t="s">
        <v>52</v>
      </c>
      <c r="B29" s="5" t="s">
        <v>53</v>
      </c>
      <c r="C29" s="8">
        <f>INDEX('Mean Zone'!$C$4:$I$55,MATCH($B29,'Mean Zone'!$B$4:$B$55,0),MATCH("Some College (3)",'Mean Zone'!$C$2:$I$2,0))</f>
        <v>45952.459724251501</v>
      </c>
      <c r="D29" s="11">
        <f t="shared" si="0"/>
        <v>0.92950451638265263</v>
      </c>
      <c r="E29" s="8">
        <f>INDEX('Payroll per Employee'!$C$3:$T$54,MATCH($B29,'Payroll per Employee'!$B$3:$B$54,0),MATCH($I$1,'Payroll per Employee'!$C$2:$T$2,0))</f>
        <v>37506.160353009742</v>
      </c>
      <c r="F29" s="11">
        <f t="shared" si="1"/>
        <v>47011.316669298765</v>
      </c>
      <c r="G29" s="14">
        <f t="shared" si="2"/>
        <v>-9505.1563162890234</v>
      </c>
    </row>
    <row r="30" spans="1:7" x14ac:dyDescent="0.25">
      <c r="A30" s="5" t="s">
        <v>54</v>
      </c>
      <c r="B30" s="5" t="s">
        <v>55</v>
      </c>
      <c r="C30" s="8">
        <f>INDEX('Mean Zone'!$C$4:$I$55,MATCH($B30,'Mean Zone'!$B$4:$B$55,0),MATCH("Some College (3)",'Mean Zone'!$C$2:$I$2,0))</f>
        <v>45200.160335984197</v>
      </c>
      <c r="D30" s="11">
        <f t="shared" si="0"/>
        <v>0.9142873618872791</v>
      </c>
      <c r="E30" s="8">
        <f>INDEX('Payroll per Employee'!$C$3:$T$54,MATCH($B30,'Payroll per Employee'!$B$3:$B$54,0),MATCH($I$1,'Payroll per Employee'!$C$2:$T$2,0))</f>
        <v>48170.90214516603</v>
      </c>
      <c r="F30" s="11">
        <f t="shared" si="1"/>
        <v>46241.682465075981</v>
      </c>
      <c r="G30" s="14">
        <f t="shared" si="2"/>
        <v>1929.2196800900492</v>
      </c>
    </row>
    <row r="31" spans="1:7" x14ac:dyDescent="0.25">
      <c r="A31" s="5" t="s">
        <v>56</v>
      </c>
      <c r="B31" s="5" t="s">
        <v>57</v>
      </c>
      <c r="C31" s="8">
        <f>INDEX('Mean Zone'!$C$4:$I$55,MATCH($B31,'Mean Zone'!$B$4:$B$55,0),MATCH("Some College (3)",'Mean Zone'!$C$2:$I$2,0))</f>
        <v>46807.015453786596</v>
      </c>
      <c r="D31" s="11">
        <f t="shared" si="0"/>
        <v>0.94679006355183593</v>
      </c>
      <c r="E31" s="8">
        <f>INDEX('Payroll per Employee'!$C$3:$T$54,MATCH($B31,'Payroll per Employee'!$B$3:$B$54,0),MATCH($I$1,'Payroll per Employee'!$C$2:$T$2,0))</f>
        <v>42484.13697575991</v>
      </c>
      <c r="F31" s="11">
        <f t="shared" si="1"/>
        <v>47885.563450729191</v>
      </c>
      <c r="G31" s="14">
        <f t="shared" si="2"/>
        <v>-5401.4264749692811</v>
      </c>
    </row>
    <row r="32" spans="1:7" x14ac:dyDescent="0.25">
      <c r="A32" s="5" t="s">
        <v>58</v>
      </c>
      <c r="B32" s="5" t="s">
        <v>59</v>
      </c>
      <c r="C32" s="8">
        <f>INDEX('Mean Zone'!$C$4:$I$55,MATCH($B32,'Mean Zone'!$B$4:$B$55,0),MATCH("Some College (3)",'Mean Zone'!$C$2:$I$2,0))</f>
        <v>54083.815676540798</v>
      </c>
      <c r="D32" s="11">
        <f t="shared" si="0"/>
        <v>1.0939817201563398</v>
      </c>
      <c r="E32" s="8">
        <f>INDEX('Payroll per Employee'!$C$3:$T$54,MATCH($B32,'Payroll per Employee'!$B$3:$B$54,0),MATCH($I$1,'Payroll per Employee'!$C$2:$T$2,0))</f>
        <v>58820.512526843238</v>
      </c>
      <c r="F32" s="11">
        <f t="shared" si="1"/>
        <v>55330.038929602888</v>
      </c>
      <c r="G32" s="14">
        <f t="shared" si="2"/>
        <v>3490.4735972403505</v>
      </c>
    </row>
    <row r="33" spans="1:7" x14ac:dyDescent="0.25">
      <c r="A33" s="5" t="s">
        <v>60</v>
      </c>
      <c r="B33" s="5" t="s">
        <v>61</v>
      </c>
      <c r="C33" s="8">
        <f>INDEX('Mean Zone'!$C$4:$I$55,MATCH($B33,'Mean Zone'!$B$4:$B$55,0),MATCH("Some College (3)",'Mean Zone'!$C$2:$I$2,0))</f>
        <v>51333.409560147396</v>
      </c>
      <c r="D33" s="11">
        <f t="shared" si="0"/>
        <v>1.0383478123652203</v>
      </c>
      <c r="E33" s="8">
        <f>INDEX('Payroll per Employee'!$C$3:$T$54,MATCH($B33,'Payroll per Employee'!$B$3:$B$54,0),MATCH($I$1,'Payroll per Employee'!$C$2:$T$2,0))</f>
        <v>46926.451182534867</v>
      </c>
      <c r="F33" s="11">
        <f t="shared" si="1"/>
        <v>52516.256736378789</v>
      </c>
      <c r="G33" s="14">
        <f t="shared" si="2"/>
        <v>-5589.8055538439221</v>
      </c>
    </row>
    <row r="34" spans="1:7" x14ac:dyDescent="0.25">
      <c r="A34" s="5" t="s">
        <v>62</v>
      </c>
      <c r="B34" s="5" t="s">
        <v>63</v>
      </c>
      <c r="C34" s="8">
        <f>INDEX('Mean Zone'!$C$4:$I$55,MATCH($B34,'Mean Zone'!$B$4:$B$55,0),MATCH("Some College (3)",'Mean Zone'!$C$2:$I$2,0))</f>
        <v>60852.444688527998</v>
      </c>
      <c r="D34" s="11">
        <f t="shared" si="0"/>
        <v>1.2308943310179608</v>
      </c>
      <c r="E34" s="8">
        <f>INDEX('Payroll per Employee'!$C$3:$T$54,MATCH($B34,'Payroll per Employee'!$B$3:$B$54,0),MATCH($I$1,'Payroll per Employee'!$C$2:$T$2,0))</f>
        <v>58501.0908334489</v>
      </c>
      <c r="F34" s="11">
        <f t="shared" si="1"/>
        <v>62254.63369142804</v>
      </c>
      <c r="G34" s="14">
        <f t="shared" si="2"/>
        <v>-3753.5428579791405</v>
      </c>
    </row>
    <row r="35" spans="1:7" x14ac:dyDescent="0.25">
      <c r="A35" s="5" t="s">
        <v>64</v>
      </c>
      <c r="B35" s="5" t="s">
        <v>65</v>
      </c>
      <c r="C35" s="8">
        <f>INDEX('Mean Zone'!$C$4:$I$55,MATCH($B35,'Mean Zone'!$B$4:$B$55,0),MATCH("Some College (3)",'Mean Zone'!$C$2:$I$2,0))</f>
        <v>47150.666043009202</v>
      </c>
      <c r="D35" s="11">
        <f t="shared" si="0"/>
        <v>0.95374126435059092</v>
      </c>
      <c r="E35" s="8">
        <f>INDEX('Payroll per Employee'!$C$3:$T$54,MATCH($B35,'Payroll per Employee'!$B$3:$B$54,0),MATCH($I$1,'Payroll per Employee'!$C$2:$T$2,0))</f>
        <v>42164.501623782162</v>
      </c>
      <c r="F35" s="11">
        <f t="shared" si="1"/>
        <v>48237.132589149194</v>
      </c>
      <c r="G35" s="14">
        <f t="shared" si="2"/>
        <v>-6072.6309653670323</v>
      </c>
    </row>
    <row r="36" spans="1:7" x14ac:dyDescent="0.25">
      <c r="A36" s="5" t="s">
        <v>66</v>
      </c>
      <c r="B36" s="5" t="s">
        <v>67</v>
      </c>
      <c r="C36" s="8">
        <f>INDEX('Mean Zone'!$C$4:$I$55,MATCH($B36,'Mean Zone'!$B$4:$B$55,0),MATCH("Some College (3)",'Mean Zone'!$C$2:$I$2,0))</f>
        <v>59770.181448973402</v>
      </c>
      <c r="D36" s="11">
        <f t="shared" si="0"/>
        <v>1.2090028245541617</v>
      </c>
      <c r="E36" s="8">
        <f>INDEX('Payroll per Employee'!$C$3:$T$54,MATCH($B36,'Payroll per Employee'!$B$3:$B$54,0),MATCH($I$1,'Payroll per Employee'!$C$2:$T$2,0))</f>
        <v>58398.065302997158</v>
      </c>
      <c r="F36" s="11">
        <f t="shared" si="1"/>
        <v>61147.432462602614</v>
      </c>
      <c r="G36" s="14">
        <f t="shared" si="2"/>
        <v>-2749.3671596054555</v>
      </c>
    </row>
    <row r="37" spans="1:7" x14ac:dyDescent="0.25">
      <c r="A37" s="5" t="s">
        <v>68</v>
      </c>
      <c r="B37" s="5" t="s">
        <v>69</v>
      </c>
      <c r="C37" s="8">
        <f>INDEX('Mean Zone'!$C$4:$I$55,MATCH($B37,'Mean Zone'!$B$4:$B$55,0),MATCH("Some College (3)",'Mean Zone'!$C$2:$I$2,0))</f>
        <v>48327.978767532499</v>
      </c>
      <c r="D37" s="11">
        <f t="shared" si="0"/>
        <v>0.97755538662404218</v>
      </c>
      <c r="E37" s="8">
        <f>INDEX('Payroll per Employee'!$C$3:$T$54,MATCH($B37,'Payroll per Employee'!$B$3:$B$54,0),MATCH($I$1,'Payroll per Employee'!$C$2:$T$2,0))</f>
        <v>42608.697021839842</v>
      </c>
      <c r="F37" s="11">
        <f t="shared" si="1"/>
        <v>49441.573475305937</v>
      </c>
      <c r="G37" s="14">
        <f t="shared" si="2"/>
        <v>-6832.876453466095</v>
      </c>
    </row>
    <row r="38" spans="1:7" x14ac:dyDescent="0.25">
      <c r="A38" s="5" t="s">
        <v>70</v>
      </c>
      <c r="B38" s="5" t="s">
        <v>71</v>
      </c>
      <c r="C38" s="8">
        <f>INDEX('Mean Zone'!$C$4:$I$55,MATCH($B38,'Mean Zone'!$B$4:$B$55,0),MATCH("Some College (3)",'Mean Zone'!$C$2:$I$2,0))</f>
        <v>46216.525912547702</v>
      </c>
      <c r="D38" s="11">
        <f t="shared" si="0"/>
        <v>0.93484592174197745</v>
      </c>
      <c r="E38" s="8">
        <f>INDEX('Payroll per Employee'!$C$3:$T$54,MATCH($B38,'Payroll per Employee'!$B$3:$B$54,0),MATCH($I$1,'Payroll per Employee'!$C$2:$T$2,0))</f>
        <v>48118.121052631577</v>
      </c>
      <c r="F38" s="11">
        <f t="shared" si="1"/>
        <v>47281.467587751038</v>
      </c>
      <c r="G38" s="14">
        <f t="shared" si="2"/>
        <v>836.6534648805391</v>
      </c>
    </row>
    <row r="39" spans="1:7" x14ac:dyDescent="0.25">
      <c r="A39" s="5" t="s">
        <v>72</v>
      </c>
      <c r="B39" s="5" t="s">
        <v>73</v>
      </c>
      <c r="C39" s="8">
        <f>INDEX('Mean Zone'!$C$4:$I$55,MATCH($B39,'Mean Zone'!$B$4:$B$55,0),MATCH("Some College (3)",'Mean Zone'!$C$2:$I$2,0))</f>
        <v>48137.213854804999</v>
      </c>
      <c r="D39" s="11">
        <f t="shared" si="0"/>
        <v>0.9736966846304691</v>
      </c>
      <c r="E39" s="8">
        <f>INDEX('Payroll per Employee'!$C$3:$T$54,MATCH($B39,'Payroll per Employee'!$B$3:$B$54,0),MATCH($I$1,'Payroll per Employee'!$C$2:$T$2,0))</f>
        <v>52905.208904284038</v>
      </c>
      <c r="F39" s="11">
        <f t="shared" si="1"/>
        <v>49246.412872904264</v>
      </c>
      <c r="G39" s="14">
        <f t="shared" si="2"/>
        <v>3658.7960313797739</v>
      </c>
    </row>
    <row r="40" spans="1:7" x14ac:dyDescent="0.25">
      <c r="A40" s="5" t="s">
        <v>74</v>
      </c>
      <c r="B40" s="5" t="s">
        <v>75</v>
      </c>
      <c r="C40" s="8">
        <f>INDEX('Mean Zone'!$C$4:$I$55,MATCH($B40,'Mean Zone'!$B$4:$B$55,0),MATCH("Some College (3)",'Mean Zone'!$C$2:$I$2,0))</f>
        <v>43702.368713921001</v>
      </c>
      <c r="D40" s="11">
        <f t="shared" si="0"/>
        <v>0.88399074478207762</v>
      </c>
      <c r="E40" s="8">
        <f>INDEX('Payroll per Employee'!$C$3:$T$54,MATCH($B40,'Payroll per Employee'!$B$3:$B$54,0),MATCH($I$1,'Payroll per Employee'!$C$2:$T$2,0))</f>
        <v>36748.485707305153</v>
      </c>
      <c r="F40" s="11">
        <f t="shared" si="1"/>
        <v>44709.378064572367</v>
      </c>
      <c r="G40" s="14">
        <f t="shared" si="2"/>
        <v>-7960.8923572672138</v>
      </c>
    </row>
    <row r="41" spans="1:7" x14ac:dyDescent="0.25">
      <c r="A41" s="5" t="s">
        <v>76</v>
      </c>
      <c r="B41" s="5" t="s">
        <v>77</v>
      </c>
      <c r="C41" s="8">
        <f>INDEX('Mean Zone'!$C$4:$I$55,MATCH($B41,'Mean Zone'!$B$4:$B$55,0),MATCH("Some College (3)",'Mean Zone'!$C$2:$I$2,0))</f>
        <v>52492.596847532397</v>
      </c>
      <c r="D41" s="11">
        <f t="shared" si="0"/>
        <v>1.0617953019103574</v>
      </c>
      <c r="E41" s="8">
        <f>INDEX('Payroll per Employee'!$C$3:$T$54,MATCH($B41,'Payroll per Employee'!$B$3:$B$54,0),MATCH($I$1,'Payroll per Employee'!$C$2:$T$2,0))</f>
        <v>56574.773866516472</v>
      </c>
      <c r="F41" s="11">
        <f t="shared" si="1"/>
        <v>53702.154531040738</v>
      </c>
      <c r="G41" s="14">
        <f t="shared" si="2"/>
        <v>2872.6193354757343</v>
      </c>
    </row>
    <row r="42" spans="1:7" x14ac:dyDescent="0.25">
      <c r="A42" s="5" t="s">
        <v>78</v>
      </c>
      <c r="B42" s="5" t="s">
        <v>79</v>
      </c>
      <c r="C42" s="8">
        <f>INDEX('Mean Zone'!$C$4:$I$55,MATCH($B42,'Mean Zone'!$B$4:$B$55,0),MATCH("Some College (3)",'Mean Zone'!$C$2:$I$2,0))</f>
        <v>51348.801209901801</v>
      </c>
      <c r="D42" s="11">
        <f t="shared" si="0"/>
        <v>1.0386591473415665</v>
      </c>
      <c r="E42" s="8">
        <f>INDEX('Payroll per Employee'!$C$3:$T$54,MATCH($B42,'Payroll per Employee'!$B$3:$B$54,0),MATCH($I$1,'Payroll per Employee'!$C$2:$T$2,0))</f>
        <v>47968.492173279941</v>
      </c>
      <c r="F42" s="11">
        <f t="shared" si="1"/>
        <v>52532.00304734907</v>
      </c>
      <c r="G42" s="14">
        <f t="shared" si="2"/>
        <v>-4563.5108740691285</v>
      </c>
    </row>
    <row r="43" spans="1:7" x14ac:dyDescent="0.25">
      <c r="A43" s="5" t="s">
        <v>80</v>
      </c>
      <c r="B43" s="5" t="s">
        <v>81</v>
      </c>
      <c r="C43" s="8">
        <f>INDEX('Mean Zone'!$C$4:$I$55,MATCH($B43,'Mean Zone'!$B$4:$B$55,0),MATCH("Some College (3)",'Mean Zone'!$C$2:$I$2,0))</f>
        <v>56403.118942182002</v>
      </c>
      <c r="D43" s="11">
        <f t="shared" si="0"/>
        <v>1.1408954843641959</v>
      </c>
      <c r="E43" s="8">
        <f>INDEX('Payroll per Employee'!$C$3:$T$54,MATCH($B43,'Payroll per Employee'!$B$3:$B$54,0),MATCH($I$1,'Payroll per Employee'!$C$2:$T$2,0))</f>
        <v>55549.390106449595</v>
      </c>
      <c r="F43" s="11">
        <f t="shared" si="1"/>
        <v>57702.784609104674</v>
      </c>
      <c r="G43" s="14">
        <f t="shared" si="2"/>
        <v>-2153.3945026550791</v>
      </c>
    </row>
    <row r="44" spans="1:7" x14ac:dyDescent="0.25">
      <c r="A44" s="5" t="s">
        <v>82</v>
      </c>
      <c r="B44" s="5" t="s">
        <v>83</v>
      </c>
      <c r="C44" s="8">
        <f>INDEX('Mean Zone'!$C$4:$I$55,MATCH($B44,'Mean Zone'!$B$4:$B$55,0),MATCH("Some College (3)",'Mean Zone'!$C$2:$I$2,0))</f>
        <v>45384.6077961595</v>
      </c>
      <c r="D44" s="11">
        <f t="shared" si="0"/>
        <v>0.91801827745299747</v>
      </c>
      <c r="E44" s="8">
        <f>INDEX('Payroll per Employee'!$C$3:$T$54,MATCH($B44,'Payroll per Employee'!$B$3:$B$54,0),MATCH($I$1,'Payroll per Employee'!$C$2:$T$2,0))</f>
        <v>36959.6532769556</v>
      </c>
      <c r="F44" s="11">
        <f t="shared" si="1"/>
        <v>46430.380045383594</v>
      </c>
      <c r="G44" s="14">
        <f t="shared" si="2"/>
        <v>-9470.7267684279941</v>
      </c>
    </row>
    <row r="45" spans="1:7" x14ac:dyDescent="0.25">
      <c r="A45" s="5" t="s">
        <v>84</v>
      </c>
      <c r="B45" s="5" t="s">
        <v>85</v>
      </c>
      <c r="C45" s="8">
        <f>INDEX('Mean Zone'!$C$4:$I$55,MATCH($B45,'Mean Zone'!$B$4:$B$55,0),MATCH("Some College (3)",'Mean Zone'!$C$2:$I$2,0))</f>
        <v>44195.458806384398</v>
      </c>
      <c r="D45" s="11">
        <f t="shared" si="0"/>
        <v>0.89396473683122102</v>
      </c>
      <c r="E45" s="8">
        <f>INDEX('Payroll per Employee'!$C$3:$T$54,MATCH($B45,'Payroll per Employee'!$B$3:$B$54,0),MATCH($I$1,'Payroll per Employee'!$C$2:$T$2,0))</f>
        <v>40516.180165289254</v>
      </c>
      <c r="F45" s="11">
        <f t="shared" si="1"/>
        <v>45213.830157504766</v>
      </c>
      <c r="G45" s="14">
        <f t="shared" si="2"/>
        <v>-4697.6499922155126</v>
      </c>
    </row>
    <row r="46" spans="1:7" x14ac:dyDescent="0.25">
      <c r="A46" s="5" t="s">
        <v>86</v>
      </c>
      <c r="B46" s="5" t="s">
        <v>87</v>
      </c>
      <c r="C46" s="8">
        <f>INDEX('Mean Zone'!$C$4:$I$55,MATCH($B46,'Mean Zone'!$B$4:$B$55,0),MATCH("Some College (3)",'Mean Zone'!$C$2:$I$2,0))</f>
        <v>44905.0375067559</v>
      </c>
      <c r="D46" s="11">
        <f t="shared" si="0"/>
        <v>0.90831775755485733</v>
      </c>
      <c r="E46" s="8">
        <f>INDEX('Payroll per Employee'!$C$3:$T$54,MATCH($B46,'Payroll per Employee'!$B$3:$B$54,0),MATCH($I$1,'Payroll per Employee'!$C$2:$T$2,0))</f>
        <v>36074.465442151108</v>
      </c>
      <c r="F46" s="11">
        <f t="shared" si="1"/>
        <v>45939.759284805637</v>
      </c>
      <c r="G46" s="14">
        <f t="shared" si="2"/>
        <v>-9865.2938426545297</v>
      </c>
    </row>
    <row r="47" spans="1:7" x14ac:dyDescent="0.25">
      <c r="A47" s="5" t="s">
        <v>88</v>
      </c>
      <c r="B47" s="5" t="s">
        <v>89</v>
      </c>
      <c r="C47" s="8">
        <f>INDEX('Mean Zone'!$C$4:$I$55,MATCH($B47,'Mean Zone'!$B$4:$B$55,0),MATCH("Some College (3)",'Mean Zone'!$C$2:$I$2,0))</f>
        <v>49958.668728666897</v>
      </c>
      <c r="D47" s="11">
        <f t="shared" si="0"/>
        <v>1.0105402081720025</v>
      </c>
      <c r="E47" s="8">
        <f>INDEX('Payroll per Employee'!$C$3:$T$54,MATCH($B47,'Payroll per Employee'!$B$3:$B$54,0),MATCH($I$1,'Payroll per Employee'!$C$2:$T$2,0))</f>
        <v>43382.044332312129</v>
      </c>
      <c r="F47" s="11">
        <f t="shared" si="1"/>
        <v>51109.838517315817</v>
      </c>
      <c r="G47" s="14">
        <f t="shared" si="2"/>
        <v>-7727.7941850036877</v>
      </c>
    </row>
    <row r="48" spans="1:7" x14ac:dyDescent="0.25">
      <c r="A48" s="5" t="s">
        <v>92</v>
      </c>
      <c r="B48" s="5" t="s">
        <v>93</v>
      </c>
      <c r="C48" s="8">
        <f>INDEX('Mean Zone'!$C$4:$I$55,MATCH($B48,'Mean Zone'!$B$4:$B$55,0),MATCH("Some College (3)",'Mean Zone'!$C$2:$I$2,0))</f>
        <v>47034.127047554102</v>
      </c>
      <c r="D48" s="11">
        <f t="shared" si="0"/>
        <v>0.95138396893571575</v>
      </c>
      <c r="E48" s="8">
        <f>INDEX('Payroll per Employee'!$C$3:$T$54,MATCH($B48,'Payroll per Employee'!$B$3:$B$54,0),MATCH($I$1,'Payroll per Employee'!$C$2:$T$2,0))</f>
        <v>47758.561656730468</v>
      </c>
      <c r="F48" s="11">
        <f t="shared" si="1"/>
        <v>48117.908250505789</v>
      </c>
      <c r="G48" s="14">
        <f t="shared" si="2"/>
        <v>-359.3465937753208</v>
      </c>
    </row>
    <row r="49" spans="1:7" x14ac:dyDescent="0.25">
      <c r="A49" s="5" t="s">
        <v>94</v>
      </c>
      <c r="B49" s="5" t="s">
        <v>95</v>
      </c>
      <c r="C49" s="8">
        <f>INDEX('Mean Zone'!$C$4:$I$55,MATCH($B49,'Mean Zone'!$B$4:$B$55,0),MATCH("Some College (3)",'Mean Zone'!$C$2:$I$2,0))</f>
        <v>48707.258560955001</v>
      </c>
      <c r="D49" s="11">
        <f t="shared" si="0"/>
        <v>0.98522727803256316</v>
      </c>
      <c r="E49" s="8">
        <f>INDEX('Payroll per Employee'!$C$3:$T$54,MATCH($B49,'Payroll per Employee'!$B$3:$B$54,0),MATCH($I$1,'Payroll per Employee'!$C$2:$T$2,0))</f>
        <v>45150.135265700483</v>
      </c>
      <c r="F49" s="11">
        <f t="shared" si="1"/>
        <v>49829.592801841383</v>
      </c>
      <c r="G49" s="14">
        <f t="shared" si="2"/>
        <v>-4679.4575361409006</v>
      </c>
    </row>
    <row r="50" spans="1:7" x14ac:dyDescent="0.25">
      <c r="A50" s="5" t="s">
        <v>96</v>
      </c>
      <c r="B50" s="5" t="s">
        <v>97</v>
      </c>
      <c r="C50" s="8">
        <f>INDEX('Mean Zone'!$C$4:$I$55,MATCH($B50,'Mean Zone'!$B$4:$B$55,0),MATCH("Some College (3)",'Mean Zone'!$C$2:$I$2,0))</f>
        <v>52243.594779258601</v>
      </c>
      <c r="D50" s="11">
        <f t="shared" si="0"/>
        <v>1.0567586064116186</v>
      </c>
      <c r="E50" s="8">
        <f>INDEX('Payroll per Employee'!$C$3:$T$54,MATCH($B50,'Payroll per Employee'!$B$3:$B$54,0),MATCH($I$1,'Payroll per Employee'!$C$2:$T$2,0))</f>
        <v>51051.894812680119</v>
      </c>
      <c r="F50" s="11">
        <f t="shared" si="1"/>
        <v>53447.414846741493</v>
      </c>
      <c r="G50" s="14">
        <f t="shared" si="2"/>
        <v>-2395.5200340613737</v>
      </c>
    </row>
    <row r="51" spans="1:7" x14ac:dyDescent="0.25">
      <c r="A51" s="5" t="s">
        <v>98</v>
      </c>
      <c r="B51" s="5" t="s">
        <v>99</v>
      </c>
      <c r="C51" s="8">
        <f>INDEX('Mean Zone'!$C$4:$I$55,MATCH($B51,'Mean Zone'!$B$4:$B$55,0),MATCH("Some College (3)",'Mean Zone'!$C$2:$I$2,0))</f>
        <v>56972.148769398496</v>
      </c>
      <c r="D51" s="11">
        <f t="shared" si="0"/>
        <v>1.1524055492775445</v>
      </c>
      <c r="E51" s="8">
        <f>INDEX('Payroll per Employee'!$C$3:$T$54,MATCH($B51,'Payroll per Employee'!$B$3:$B$54,0),MATCH($I$1,'Payroll per Employee'!$C$2:$T$2,0))</f>
        <v>61499.985462837598</v>
      </c>
      <c r="F51" s="11">
        <f t="shared" si="1"/>
        <v>58284.92627381807</v>
      </c>
      <c r="G51" s="14">
        <f t="shared" si="2"/>
        <v>3215.0591890195283</v>
      </c>
    </row>
    <row r="52" spans="1:7" x14ac:dyDescent="0.25">
      <c r="A52" s="5" t="s">
        <v>100</v>
      </c>
      <c r="B52" s="5" t="s">
        <v>101</v>
      </c>
      <c r="C52" s="8">
        <f>INDEX('Mean Zone'!$C$4:$I$55,MATCH($B52,'Mean Zone'!$B$4:$B$55,0),MATCH("Some College (3)",'Mean Zone'!$C$2:$I$2,0))</f>
        <v>42544.299698741997</v>
      </c>
      <c r="D52" s="11">
        <f t="shared" si="0"/>
        <v>0.8605658751156644</v>
      </c>
      <c r="E52" s="8">
        <f>INDEX('Payroll per Employee'!$C$3:$T$54,MATCH($B52,'Payroll per Employee'!$B$3:$B$54,0),MATCH($I$1,'Payroll per Employee'!$C$2:$T$2,0))</f>
        <v>36702.277650147684</v>
      </c>
      <c r="F52" s="11">
        <f t="shared" si="1"/>
        <v>43524.624309840256</v>
      </c>
      <c r="G52" s="14">
        <f t="shared" si="2"/>
        <v>-6822.3466596925718</v>
      </c>
    </row>
    <row r="53" spans="1:7" x14ac:dyDescent="0.25">
      <c r="A53" s="5" t="s">
        <v>102</v>
      </c>
      <c r="B53" s="5" t="s">
        <v>103</v>
      </c>
      <c r="C53" s="8">
        <f>INDEX('Mean Zone'!$C$4:$I$55,MATCH($B53,'Mean Zone'!$B$4:$B$55,0),MATCH("Some College (3)",'Mean Zone'!$C$2:$I$2,0))</f>
        <v>48843.105600012503</v>
      </c>
      <c r="D53" s="11">
        <f t="shared" si="0"/>
        <v>0.98797512737727455</v>
      </c>
      <c r="E53" s="8">
        <f>INDEX('Payroll per Employee'!$C$3:$T$54,MATCH($B53,'Payroll per Employee'!$B$3:$B$54,0),MATCH($I$1,'Payroll per Employee'!$C$2:$T$2,0))</f>
        <v>51097.824957651042</v>
      </c>
      <c r="F53" s="11">
        <f t="shared" si="1"/>
        <v>49968.570088586028</v>
      </c>
      <c r="G53" s="14">
        <f t="shared" si="2"/>
        <v>1129.2548690650146</v>
      </c>
    </row>
    <row r="54" spans="1:7" x14ac:dyDescent="0.25">
      <c r="A54" s="6" t="s">
        <v>104</v>
      </c>
      <c r="B54" s="6" t="s">
        <v>105</v>
      </c>
      <c r="C54" s="8">
        <f>INDEX('Mean Zone'!$C$4:$I$55,MATCH($B54,'Mean Zone'!$B$4:$B$55,0),MATCH("Some College (3)",'Mean Zone'!$C$2:$I$2,0))</f>
        <v>48417.197958199999</v>
      </c>
      <c r="D54" s="11">
        <f t="shared" si="0"/>
        <v>0.97936007001141867</v>
      </c>
      <c r="E54" s="8">
        <f>INDEX('Payroll per Employee'!$C$3:$T$54,MATCH($B54,'Payroll per Employee'!$B$3:$B$54,0),MATCH($I$1,'Payroll per Employee'!$C$2:$T$2,0))</f>
        <v>46916.630786601432</v>
      </c>
      <c r="F54" s="11">
        <f t="shared" si="1"/>
        <v>49532.848494110534</v>
      </c>
      <c r="G54" s="14">
        <f t="shared" si="2"/>
        <v>-2616.2177075091022</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1:G1"/>
    <mergeCell ref="A55:G63"/>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141</v>
      </c>
      <c r="B1" s="39"/>
      <c r="C1" s="39"/>
      <c r="D1" s="39"/>
      <c r="E1" s="39"/>
      <c r="F1" s="39"/>
      <c r="G1" s="40"/>
      <c r="I1" t="s">
        <v>118</v>
      </c>
    </row>
    <row r="2" spans="1:9" ht="47.25" x14ac:dyDescent="0.25">
      <c r="A2" s="16" t="s">
        <v>0</v>
      </c>
      <c r="B2" s="16" t="s">
        <v>1</v>
      </c>
      <c r="C2" s="16" t="s">
        <v>138</v>
      </c>
      <c r="D2" s="16" t="s">
        <v>119</v>
      </c>
      <c r="E2" s="16" t="s">
        <v>144</v>
      </c>
      <c r="F2" s="16" t="s">
        <v>133</v>
      </c>
      <c r="G2" s="16" t="s">
        <v>125</v>
      </c>
    </row>
    <row r="3" spans="1:9" x14ac:dyDescent="0.25">
      <c r="A3" s="4" t="s">
        <v>90</v>
      </c>
      <c r="B3" s="4" t="s">
        <v>91</v>
      </c>
      <c r="C3" s="7">
        <f>INDEX('Mean Zone'!$C$4:$I$55,MATCH($B3,'Mean Zone'!$B$4:$B$55,0),MATCH("Some College (3)",'Mean Zone'!$C$2:$I$2,0))</f>
        <v>49437.58627777778</v>
      </c>
      <c r="D3" s="10">
        <f>C3/$C$3</f>
        <v>1</v>
      </c>
      <c r="E3" s="7">
        <f>INDEX('Payroll per Employee'!$C$3:$T$54,MATCH($B3,'Payroll per Employee'!$B$3:$B$54,0),MATCH($I$1,'Payroll per Employee'!$C$2:$T$2,0))</f>
        <v>63669.970278260174</v>
      </c>
      <c r="F3" s="10">
        <f>$E$3*D3</f>
        <v>63669.970278260174</v>
      </c>
      <c r="G3" s="13">
        <f>E3-F3</f>
        <v>0</v>
      </c>
    </row>
    <row r="4" spans="1:9" x14ac:dyDescent="0.25">
      <c r="A4" s="5" t="s">
        <v>2</v>
      </c>
      <c r="B4" s="5" t="s">
        <v>3</v>
      </c>
      <c r="C4" s="8">
        <f>INDEX('Mean Zone'!$C$4:$I$55,MATCH($B4,'Mean Zone'!$B$4:$B$55,0),MATCH("Some College (3)",'Mean Zone'!$C$2:$I$2,0))</f>
        <v>46683.653717435198</v>
      </c>
      <c r="D4" s="11">
        <f>C4/$C$3</f>
        <v>0.94429476097662002</v>
      </c>
      <c r="E4" s="8">
        <f>INDEX('Payroll per Employee'!$C$3:$T$54,MATCH($B4,'Payroll per Employee'!$B$3:$B$54,0),MATCH($I$1,'Payroll per Employee'!$C$2:$T$2,0))</f>
        <v>32912.095400340717</v>
      </c>
      <c r="F4" s="11">
        <f>$E$3*D4</f>
        <v>60123.219365298195</v>
      </c>
      <c r="G4" s="14">
        <f>E4-F4</f>
        <v>-27211.123964957478</v>
      </c>
    </row>
    <row r="5" spans="1:9" x14ac:dyDescent="0.25">
      <c r="A5" s="5" t="s">
        <v>4</v>
      </c>
      <c r="B5" s="5" t="s">
        <v>5</v>
      </c>
      <c r="C5" s="8">
        <f>INDEX('Mean Zone'!$C$4:$I$55,MATCH($B5,'Mean Zone'!$B$4:$B$55,0),MATCH("Some College (3)",'Mean Zone'!$C$2:$I$2,0))</f>
        <v>58564.453243552198</v>
      </c>
      <c r="D5" s="11">
        <f t="shared" ref="D5:D54" si="0">C5/$C$3</f>
        <v>1.1846139274375729</v>
      </c>
      <c r="E5" s="8">
        <f>INDEX('Payroll per Employee'!$C$3:$T$54,MATCH($B5,'Payroll per Employee'!$B$3:$B$54,0),MATCH($I$1,'Payroll per Employee'!$C$2:$T$2,0))</f>
        <v>62771.24705882353</v>
      </c>
      <c r="F5" s="11">
        <f t="shared" ref="F5:F54" si="1">$E$3*D5</f>
        <v>75424.333551163319</v>
      </c>
      <c r="G5" s="14">
        <f t="shared" ref="G5:G54" si="2">E5-F5</f>
        <v>-12653.086492339789</v>
      </c>
    </row>
    <row r="6" spans="1:9" x14ac:dyDescent="0.25">
      <c r="A6" s="5" t="s">
        <v>6</v>
      </c>
      <c r="B6" s="5" t="s">
        <v>7</v>
      </c>
      <c r="C6" s="8">
        <f>INDEX('Mean Zone'!$C$4:$I$55,MATCH($B6,'Mean Zone'!$B$4:$B$55,0),MATCH("Some College (3)",'Mean Zone'!$C$2:$I$2,0))</f>
        <v>49645.896090102899</v>
      </c>
      <c r="D6" s="11">
        <f t="shared" si="0"/>
        <v>1.0042135918844151</v>
      </c>
      <c r="E6" s="8">
        <f>INDEX('Payroll per Employee'!$C$3:$T$54,MATCH($B6,'Payroll per Employee'!$B$3:$B$54,0),MATCH($I$1,'Payroll per Employee'!$C$2:$T$2,0))</f>
        <v>52341.095744680853</v>
      </c>
      <c r="F6" s="11">
        <f t="shared" si="1"/>
        <v>63938.249548305597</v>
      </c>
      <c r="G6" s="14">
        <f t="shared" si="2"/>
        <v>-11597.153803624744</v>
      </c>
    </row>
    <row r="7" spans="1:9" x14ac:dyDescent="0.25">
      <c r="A7" s="5" t="s">
        <v>8</v>
      </c>
      <c r="B7" s="5" t="s">
        <v>9</v>
      </c>
      <c r="C7" s="8">
        <f>INDEX('Mean Zone'!$C$4:$I$55,MATCH($B7,'Mean Zone'!$B$4:$B$55,0),MATCH("Some College (3)",'Mean Zone'!$C$2:$I$2,0))</f>
        <v>42839.910154723199</v>
      </c>
      <c r="D7" s="11">
        <f t="shared" si="0"/>
        <v>0.86654534293029917</v>
      </c>
      <c r="E7" s="8">
        <f>INDEX('Payroll per Employee'!$C$3:$T$54,MATCH($B7,'Payroll per Employee'!$B$3:$B$54,0),MATCH($I$1,'Payroll per Employee'!$C$2:$T$2,0))</f>
        <v>37263.988130563797</v>
      </c>
      <c r="F7" s="11">
        <f t="shared" si="1"/>
        <v>55172.916229136921</v>
      </c>
      <c r="G7" s="14">
        <f t="shared" si="2"/>
        <v>-17908.928098573124</v>
      </c>
    </row>
    <row r="8" spans="1:9" x14ac:dyDescent="0.25">
      <c r="A8" s="5" t="s">
        <v>10</v>
      </c>
      <c r="B8" s="5" t="s">
        <v>11</v>
      </c>
      <c r="C8" s="8">
        <f>INDEX('Mean Zone'!$C$4:$I$55,MATCH($B8,'Mean Zone'!$B$4:$B$55,0),MATCH("Some College (3)",'Mean Zone'!$C$2:$I$2,0))</f>
        <v>60373.531611879102</v>
      </c>
      <c r="D8" s="11">
        <f t="shared" si="0"/>
        <v>1.2212071049070823</v>
      </c>
      <c r="E8" s="8">
        <f>INDEX('Payroll per Employee'!$C$3:$T$54,MATCH($B8,'Payroll per Employee'!$B$3:$B$54,0),MATCH($I$1,'Payroll per Employee'!$C$2:$T$2,0))</f>
        <v>64507.096062416189</v>
      </c>
      <c r="F8" s="11">
        <f t="shared" si="1"/>
        <v>77754.220073034085</v>
      </c>
      <c r="G8" s="14">
        <f t="shared" si="2"/>
        <v>-13247.124010617896</v>
      </c>
    </row>
    <row r="9" spans="1:9" x14ac:dyDescent="0.25">
      <c r="A9" s="5" t="s">
        <v>12</v>
      </c>
      <c r="B9" s="5" t="s">
        <v>13</v>
      </c>
      <c r="C9" s="8">
        <f>INDEX('Mean Zone'!$C$4:$I$55,MATCH($B9,'Mean Zone'!$B$4:$B$55,0),MATCH("Some College (3)",'Mean Zone'!$C$2:$I$2,0))</f>
        <v>53361.005101802999</v>
      </c>
      <c r="D9" s="11">
        <f t="shared" si="0"/>
        <v>1.0793610513664742</v>
      </c>
      <c r="E9" s="8">
        <f>INDEX('Payroll per Employee'!$C$3:$T$54,MATCH($B9,'Payroll per Employee'!$B$3:$B$54,0),MATCH($I$1,'Payroll per Employee'!$C$2:$T$2,0))</f>
        <v>57927.689614935822</v>
      </c>
      <c r="F9" s="11">
        <f t="shared" si="1"/>
        <v>68722.886060015066</v>
      </c>
      <c r="G9" s="14">
        <f t="shared" si="2"/>
        <v>-10795.196445079244</v>
      </c>
    </row>
    <row r="10" spans="1:9" x14ac:dyDescent="0.25">
      <c r="A10" s="5" t="s">
        <v>14</v>
      </c>
      <c r="B10" s="5" t="s">
        <v>15</v>
      </c>
      <c r="C10" s="8">
        <f>INDEX('Mean Zone'!$C$4:$I$55,MATCH($B10,'Mean Zone'!$B$4:$B$55,0),MATCH("Some College (3)",'Mean Zone'!$C$2:$I$2,0))</f>
        <v>59593.620354343002</v>
      </c>
      <c r="D10" s="11">
        <f t="shared" si="0"/>
        <v>1.2054314306426883</v>
      </c>
      <c r="E10" s="8">
        <f>INDEX('Payroll per Employee'!$C$3:$T$54,MATCH($B10,'Payroll per Employee'!$B$3:$B$54,0),MATCH($I$1,'Payroll per Employee'!$C$2:$T$2,0))</f>
        <v>50709.6563876652</v>
      </c>
      <c r="F10" s="11">
        <f t="shared" si="1"/>
        <v>76749.783361500609</v>
      </c>
      <c r="G10" s="14">
        <f t="shared" si="2"/>
        <v>-26040.126973835409</v>
      </c>
    </row>
    <row r="11" spans="1:9" x14ac:dyDescent="0.25">
      <c r="A11" s="5" t="s">
        <v>16</v>
      </c>
      <c r="B11" s="5" t="s">
        <v>17</v>
      </c>
      <c r="C11" s="8">
        <f>INDEX('Mean Zone'!$C$4:$I$55,MATCH($B11,'Mean Zone'!$B$4:$B$55,0),MATCH("Some College (3)",'Mean Zone'!$C$2:$I$2,0))</f>
        <v>54672.489312706697</v>
      </c>
      <c r="D11" s="11">
        <f t="shared" si="0"/>
        <v>1.1058891307013912</v>
      </c>
      <c r="E11" s="8">
        <f>INDEX('Payroll per Employee'!$C$3:$T$54,MATCH($B11,'Payroll per Employee'!$B$3:$B$54,0),MATCH($I$1,'Payroll per Employee'!$C$2:$T$2,0))</f>
        <v>48847.290246768505</v>
      </c>
      <c r="F11" s="11">
        <f t="shared" si="1"/>
        <v>70411.928082808561</v>
      </c>
      <c r="G11" s="14">
        <f t="shared" si="2"/>
        <v>-21564.637836040056</v>
      </c>
    </row>
    <row r="12" spans="1:9" x14ac:dyDescent="0.25">
      <c r="A12" s="5" t="s">
        <v>18</v>
      </c>
      <c r="B12" s="5" t="s">
        <v>19</v>
      </c>
      <c r="C12" s="8">
        <f>INDEX('Mean Zone'!$C$4:$I$55,MATCH($B12,'Mean Zone'!$B$4:$B$55,0),MATCH("Some College (3)",'Mean Zone'!$C$2:$I$2,0))</f>
        <v>63345.233613189797</v>
      </c>
      <c r="D12" s="11">
        <f t="shared" si="0"/>
        <v>1.2813172806873767</v>
      </c>
      <c r="E12" s="8">
        <f>INDEX('Payroll per Employee'!$C$3:$T$54,MATCH($B12,'Payroll per Employee'!$B$3:$B$54,0),MATCH($I$1,'Payroll per Employee'!$C$2:$T$2,0))</f>
        <v>79408.322809711157</v>
      </c>
      <c r="F12" s="11">
        <f t="shared" si="1"/>
        <v>81581.433178386418</v>
      </c>
      <c r="G12" s="14">
        <f t="shared" si="2"/>
        <v>-2173.1103686752613</v>
      </c>
    </row>
    <row r="13" spans="1:9" x14ac:dyDescent="0.25">
      <c r="A13" s="5" t="s">
        <v>20</v>
      </c>
      <c r="B13" s="5" t="s">
        <v>21</v>
      </c>
      <c r="C13" s="8">
        <f>INDEX('Mean Zone'!$C$4:$I$55,MATCH($B13,'Mean Zone'!$B$4:$B$55,0),MATCH("Some College (3)",'Mean Zone'!$C$2:$I$2,0))</f>
        <v>47934.573736139297</v>
      </c>
      <c r="D13" s="11">
        <f t="shared" si="0"/>
        <v>0.96959777661487312</v>
      </c>
      <c r="E13" s="8">
        <f>INDEX('Payroll per Employee'!$C$3:$T$54,MATCH($B13,'Payroll per Employee'!$B$3:$B$54,0),MATCH($I$1,'Payroll per Employee'!$C$2:$T$2,0))</f>
        <v>50719.718538565627</v>
      </c>
      <c r="F13" s="11">
        <f t="shared" si="1"/>
        <v>61734.261618936122</v>
      </c>
      <c r="G13" s="14">
        <f t="shared" si="2"/>
        <v>-11014.543080370495</v>
      </c>
    </row>
    <row r="14" spans="1:9" x14ac:dyDescent="0.25">
      <c r="A14" s="5" t="s">
        <v>22</v>
      </c>
      <c r="B14" s="5" t="s">
        <v>23</v>
      </c>
      <c r="C14" s="8">
        <f>INDEX('Mean Zone'!$C$4:$I$55,MATCH($B14,'Mean Zone'!$B$4:$B$55,0),MATCH("Some College (3)",'Mean Zone'!$C$2:$I$2,0))</f>
        <v>48132.523715711301</v>
      </c>
      <c r="D14" s="11">
        <f t="shared" si="0"/>
        <v>0.97360181472587171</v>
      </c>
      <c r="E14" s="8">
        <f>INDEX('Payroll per Employee'!$C$3:$T$54,MATCH($B14,'Payroll per Employee'!$B$3:$B$54,0),MATCH($I$1,'Payroll per Employee'!$C$2:$T$2,0))</f>
        <v>47178.835710099629</v>
      </c>
      <c r="F14" s="11">
        <f t="shared" si="1"/>
        <v>61989.198606456419</v>
      </c>
      <c r="G14" s="14">
        <f t="shared" si="2"/>
        <v>-14810.36289635679</v>
      </c>
    </row>
    <row r="15" spans="1:9" x14ac:dyDescent="0.25">
      <c r="A15" s="5" t="s">
        <v>24</v>
      </c>
      <c r="B15" s="5" t="s">
        <v>25</v>
      </c>
      <c r="C15" s="8">
        <f>INDEX('Mean Zone'!$C$4:$I$55,MATCH($B15,'Mean Zone'!$B$4:$B$55,0),MATCH("Some College (3)",'Mean Zone'!$C$2:$I$2,0))</f>
        <v>54131.097460776902</v>
      </c>
      <c r="D15" s="11">
        <f t="shared" si="0"/>
        <v>1.0949381136171863</v>
      </c>
      <c r="E15" s="8">
        <f>INDEX('Payroll per Employee'!$C$3:$T$54,MATCH($B15,'Payroll per Employee'!$B$3:$B$54,0),MATCH($I$1,'Payroll per Employee'!$C$2:$T$2,0))</f>
        <v>41183.739130434784</v>
      </c>
      <c r="F15" s="11">
        <f t="shared" si="1"/>
        <v>69714.67715054052</v>
      </c>
      <c r="G15" s="14">
        <f t="shared" si="2"/>
        <v>-28530.938020105736</v>
      </c>
    </row>
    <row r="16" spans="1:9" x14ac:dyDescent="0.25">
      <c r="A16" s="5" t="s">
        <v>26</v>
      </c>
      <c r="B16" s="5" t="s">
        <v>27</v>
      </c>
      <c r="C16" s="8">
        <f>INDEX('Mean Zone'!$C$4:$I$55,MATCH($B16,'Mean Zone'!$B$4:$B$55,0),MATCH("Some College (3)",'Mean Zone'!$C$2:$I$2,0))</f>
        <v>43949.933549584799</v>
      </c>
      <c r="D16" s="11">
        <f t="shared" si="0"/>
        <v>0.8889983686226266</v>
      </c>
      <c r="E16" s="8">
        <f>INDEX('Payroll per Employee'!$C$3:$T$54,MATCH($B16,'Payroll per Employee'!$B$3:$B$54,0),MATCH($I$1,'Payroll per Employee'!$C$2:$T$2,0))</f>
        <v>31986.588235294119</v>
      </c>
      <c r="F16" s="11">
        <f t="shared" si="1"/>
        <v>56602.499707624418</v>
      </c>
      <c r="G16" s="14">
        <f t="shared" si="2"/>
        <v>-24615.911472330299</v>
      </c>
    </row>
    <row r="17" spans="1:7" x14ac:dyDescent="0.25">
      <c r="A17" s="5" t="s">
        <v>28</v>
      </c>
      <c r="B17" s="5" t="s">
        <v>29</v>
      </c>
      <c r="C17" s="8">
        <f>INDEX('Mean Zone'!$C$4:$I$55,MATCH($B17,'Mean Zone'!$B$4:$B$55,0),MATCH("Some College (3)",'Mean Zone'!$C$2:$I$2,0))</f>
        <v>52542.083562543899</v>
      </c>
      <c r="D17" s="11">
        <f t="shared" si="0"/>
        <v>1.0627962956630346</v>
      </c>
      <c r="E17" s="8">
        <f>INDEX('Payroll per Employee'!$C$3:$T$54,MATCH($B17,'Payroll per Employee'!$B$3:$B$54,0),MATCH($I$1,'Payroll per Employee'!$C$2:$T$2,0))</f>
        <v>63607.481426945989</v>
      </c>
      <c r="F17" s="11">
        <f t="shared" si="1"/>
        <v>67668.208556710422</v>
      </c>
      <c r="G17" s="14">
        <f t="shared" si="2"/>
        <v>-4060.7271297644329</v>
      </c>
    </row>
    <row r="18" spans="1:7" x14ac:dyDescent="0.25">
      <c r="A18" s="5" t="s">
        <v>30</v>
      </c>
      <c r="B18" s="5" t="s">
        <v>31</v>
      </c>
      <c r="C18" s="8">
        <f>INDEX('Mean Zone'!$C$4:$I$55,MATCH($B18,'Mean Zone'!$B$4:$B$55,0),MATCH("Some College (3)",'Mean Zone'!$C$2:$I$2,0))</f>
        <v>47226.751395553998</v>
      </c>
      <c r="D18" s="11">
        <f t="shared" si="0"/>
        <v>0.9552802827022816</v>
      </c>
      <c r="E18" s="8">
        <f>INDEX('Payroll per Employee'!$C$3:$T$54,MATCH($B18,'Payroll per Employee'!$B$3:$B$54,0),MATCH($I$1,'Payroll per Employee'!$C$2:$T$2,0))</f>
        <v>46907.966827919838</v>
      </c>
      <c r="F18" s="11">
        <f t="shared" si="1"/>
        <v>60822.667207062244</v>
      </c>
      <c r="G18" s="14">
        <f t="shared" si="2"/>
        <v>-13914.700379142407</v>
      </c>
    </row>
    <row r="19" spans="1:7" x14ac:dyDescent="0.25">
      <c r="A19" s="5" t="s">
        <v>32</v>
      </c>
      <c r="B19" s="5" t="s">
        <v>33</v>
      </c>
      <c r="C19" s="8">
        <f>INDEX('Mean Zone'!$C$4:$I$55,MATCH($B19,'Mean Zone'!$B$4:$B$55,0),MATCH("Some College (3)",'Mean Zone'!$C$2:$I$2,0))</f>
        <v>45147.310632663401</v>
      </c>
      <c r="D19" s="11">
        <f t="shared" si="0"/>
        <v>0.91321834320534256</v>
      </c>
      <c r="E19" s="8">
        <f>INDEX('Payroll per Employee'!$C$3:$T$54,MATCH($B19,'Payroll per Employee'!$B$3:$B$54,0),MATCH($I$1,'Payroll per Employee'!$C$2:$T$2,0))</f>
        <v>41240.72172808132</v>
      </c>
      <c r="F19" s="11">
        <f t="shared" si="1"/>
        <v>58144.584769446163</v>
      </c>
      <c r="G19" s="14">
        <f t="shared" si="2"/>
        <v>-16903.863041364843</v>
      </c>
    </row>
    <row r="20" spans="1:7" x14ac:dyDescent="0.25">
      <c r="A20" s="5" t="s">
        <v>34</v>
      </c>
      <c r="B20" s="5" t="s">
        <v>35</v>
      </c>
      <c r="C20" s="8">
        <f>INDEX('Mean Zone'!$C$4:$I$55,MATCH($B20,'Mean Zone'!$B$4:$B$55,0),MATCH("Some College (3)",'Mean Zone'!$C$2:$I$2,0))</f>
        <v>46511.530185424599</v>
      </c>
      <c r="D20" s="11">
        <f t="shared" si="0"/>
        <v>0.94081312797286698</v>
      </c>
      <c r="E20" s="8">
        <f>INDEX('Payroll per Employee'!$C$3:$T$54,MATCH($B20,'Payroll per Employee'!$B$3:$B$54,0),MATCH($I$1,'Payroll per Employee'!$C$2:$T$2,0))</f>
        <v>40138.929936305729</v>
      </c>
      <c r="F20" s="11">
        <f t="shared" si="1"/>
        <v>59901.54389542943</v>
      </c>
      <c r="G20" s="14">
        <f t="shared" si="2"/>
        <v>-19762.613959123701</v>
      </c>
    </row>
    <row r="21" spans="1:7" x14ac:dyDescent="0.25">
      <c r="A21" s="5" t="s">
        <v>36</v>
      </c>
      <c r="B21" s="5" t="s">
        <v>37</v>
      </c>
      <c r="C21" s="8">
        <f>INDEX('Mean Zone'!$C$4:$I$55,MATCH($B21,'Mean Zone'!$B$4:$B$55,0),MATCH("Some College (3)",'Mean Zone'!$C$2:$I$2,0))</f>
        <v>44225.401416750203</v>
      </c>
      <c r="D21" s="11">
        <f t="shared" si="0"/>
        <v>0.89457040172346647</v>
      </c>
      <c r="E21" s="8">
        <f>INDEX('Payroll per Employee'!$C$3:$T$54,MATCH($B21,'Payroll per Employee'!$B$3:$B$54,0),MATCH($I$1,'Payroll per Employee'!$C$2:$T$2,0))</f>
        <v>44938.579256360077</v>
      </c>
      <c r="F21" s="11">
        <f t="shared" si="1"/>
        <v>56957.270889544372</v>
      </c>
      <c r="G21" s="14">
        <f t="shared" si="2"/>
        <v>-12018.691633184295</v>
      </c>
    </row>
    <row r="22" spans="1:7" x14ac:dyDescent="0.25">
      <c r="A22" s="5" t="s">
        <v>38</v>
      </c>
      <c r="B22" s="5" t="s">
        <v>39</v>
      </c>
      <c r="C22" s="8">
        <f>INDEX('Mean Zone'!$C$4:$I$55,MATCH($B22,'Mean Zone'!$B$4:$B$55,0),MATCH("Some College (3)",'Mean Zone'!$C$2:$I$2,0))</f>
        <v>45675.031780169898</v>
      </c>
      <c r="D22" s="11">
        <f t="shared" si="0"/>
        <v>0.92389283577747905</v>
      </c>
      <c r="E22" s="8">
        <f>INDEX('Payroll per Employee'!$C$3:$T$54,MATCH($B22,'Payroll per Employee'!$B$3:$B$54,0),MATCH($I$1,'Payroll per Employee'!$C$2:$T$2,0))</f>
        <v>39263.19</v>
      </c>
      <c r="F22" s="11">
        <f t="shared" si="1"/>
        <v>58824.229394249596</v>
      </c>
      <c r="G22" s="14">
        <f t="shared" si="2"/>
        <v>-19561.039394249594</v>
      </c>
    </row>
    <row r="23" spans="1:7" x14ac:dyDescent="0.25">
      <c r="A23" s="5" t="s">
        <v>40</v>
      </c>
      <c r="B23" s="5" t="s">
        <v>41</v>
      </c>
      <c r="C23" s="8">
        <f>INDEX('Mean Zone'!$C$4:$I$55,MATCH($B23,'Mean Zone'!$B$4:$B$55,0),MATCH("Some College (3)",'Mean Zone'!$C$2:$I$2,0))</f>
        <v>45987.470848118202</v>
      </c>
      <c r="D23" s="11">
        <f t="shared" si="0"/>
        <v>0.93021270475718176</v>
      </c>
      <c r="E23" s="8">
        <f>INDEX('Payroll per Employee'!$C$3:$T$54,MATCH($B23,'Payroll per Employee'!$B$3:$B$54,0),MATCH($I$1,'Payroll per Employee'!$C$2:$T$2,0))</f>
        <v>45059.684210526313</v>
      </c>
      <c r="F23" s="11">
        <f t="shared" si="1"/>
        <v>59226.61526434977</v>
      </c>
      <c r="G23" s="14">
        <f t="shared" si="2"/>
        <v>-14166.931053823457</v>
      </c>
    </row>
    <row r="24" spans="1:7" x14ac:dyDescent="0.25">
      <c r="A24" s="5" t="s">
        <v>42</v>
      </c>
      <c r="B24" s="5" t="s">
        <v>43</v>
      </c>
      <c r="C24" s="8">
        <f>INDEX('Mean Zone'!$C$4:$I$55,MATCH($B24,'Mean Zone'!$B$4:$B$55,0),MATCH("Some College (3)",'Mean Zone'!$C$2:$I$2,0))</f>
        <v>55909.371073892202</v>
      </c>
      <c r="D24" s="11">
        <f t="shared" si="0"/>
        <v>1.130908187138244</v>
      </c>
      <c r="E24" s="8">
        <f>INDEX('Payroll per Employee'!$C$3:$T$54,MATCH($B24,'Payroll per Employee'!$B$3:$B$54,0),MATCH($I$1,'Payroll per Employee'!$C$2:$T$2,0))</f>
        <v>51958.656799259945</v>
      </c>
      <c r="F24" s="11">
        <f t="shared" si="1"/>
        <v>72004.8906625331</v>
      </c>
      <c r="G24" s="14">
        <f t="shared" si="2"/>
        <v>-20046.233863273155</v>
      </c>
    </row>
    <row r="25" spans="1:7" x14ac:dyDescent="0.25">
      <c r="A25" s="5" t="s">
        <v>44</v>
      </c>
      <c r="B25" s="5" t="s">
        <v>45</v>
      </c>
      <c r="C25" s="8">
        <f>INDEX('Mean Zone'!$C$4:$I$55,MATCH($B25,'Mean Zone'!$B$4:$B$55,0),MATCH("Some College (3)",'Mean Zone'!$C$2:$I$2,0))</f>
        <v>59061.547743619398</v>
      </c>
      <c r="D25" s="11">
        <f t="shared" si="0"/>
        <v>1.1946689187406303</v>
      </c>
      <c r="E25" s="8">
        <f>INDEX('Payroll per Employee'!$C$3:$T$54,MATCH($B25,'Payroll per Employee'!$B$3:$B$54,0),MATCH($I$1,'Payroll per Employee'!$C$2:$T$2,0))</f>
        <v>49420.015564202331</v>
      </c>
      <c r="F25" s="11">
        <f t="shared" si="1"/>
        <v>76064.534548577154</v>
      </c>
      <c r="G25" s="14">
        <f t="shared" si="2"/>
        <v>-26644.518984374823</v>
      </c>
    </row>
    <row r="26" spans="1:7" x14ac:dyDescent="0.25">
      <c r="A26" s="5" t="s">
        <v>46</v>
      </c>
      <c r="B26" s="5" t="s">
        <v>47</v>
      </c>
      <c r="C26" s="8">
        <f>INDEX('Mean Zone'!$C$4:$I$55,MATCH($B26,'Mean Zone'!$B$4:$B$55,0),MATCH("Some College (3)",'Mean Zone'!$C$2:$I$2,0))</f>
        <v>49239.767014465899</v>
      </c>
      <c r="D26" s="11">
        <f t="shared" si="0"/>
        <v>0.99599860595538825</v>
      </c>
      <c r="E26" s="8">
        <f>INDEX('Payroll per Employee'!$C$3:$T$54,MATCH($B26,'Payroll per Employee'!$B$3:$B$54,0),MATCH($I$1,'Payroll per Employee'!$C$2:$T$2,0))</f>
        <v>36633.174161896975</v>
      </c>
      <c r="F26" s="11">
        <f t="shared" si="1"/>
        <v>63415.20163836814</v>
      </c>
      <c r="G26" s="14">
        <f t="shared" si="2"/>
        <v>-26782.027476471165</v>
      </c>
    </row>
    <row r="27" spans="1:7" x14ac:dyDescent="0.25">
      <c r="A27" s="5" t="s">
        <v>48</v>
      </c>
      <c r="B27" s="5" t="s">
        <v>49</v>
      </c>
      <c r="C27" s="8">
        <f>INDEX('Mean Zone'!$C$4:$I$55,MATCH($B27,'Mean Zone'!$B$4:$B$55,0),MATCH("Some College (3)",'Mean Zone'!$C$2:$I$2,0))</f>
        <v>51778.116651032899</v>
      </c>
      <c r="D27" s="11">
        <f t="shared" si="0"/>
        <v>1.0473431360524814</v>
      </c>
      <c r="E27" s="8">
        <f>INDEX('Payroll per Employee'!$C$3:$T$54,MATCH($B27,'Payroll per Employee'!$B$3:$B$54,0),MATCH($I$1,'Payroll per Employee'!$C$2:$T$2,0))</f>
        <v>54978.262964202077</v>
      </c>
      <c r="F27" s="11">
        <f t="shared" si="1"/>
        <v>66684.306343601289</v>
      </c>
      <c r="G27" s="14">
        <f t="shared" si="2"/>
        <v>-11706.043379399212</v>
      </c>
    </row>
    <row r="28" spans="1:7" x14ac:dyDescent="0.25">
      <c r="A28" s="5" t="s">
        <v>50</v>
      </c>
      <c r="B28" s="5" t="s">
        <v>51</v>
      </c>
      <c r="C28" s="8">
        <f>INDEX('Mean Zone'!$C$4:$I$55,MATCH($B28,'Mean Zone'!$B$4:$B$55,0),MATCH("Some College (3)",'Mean Zone'!$C$2:$I$2,0))</f>
        <v>43218.396342139</v>
      </c>
      <c r="D28" s="11">
        <f t="shared" si="0"/>
        <v>0.87420118165367811</v>
      </c>
      <c r="E28" s="8">
        <f>INDEX('Payroll per Employee'!$C$3:$T$54,MATCH($B28,'Payroll per Employee'!$B$3:$B$54,0),MATCH($I$1,'Payroll per Employee'!$C$2:$T$2,0))</f>
        <v>28536.246575342466</v>
      </c>
      <c r="F28" s="11">
        <f t="shared" si="1"/>
        <v>55660.363253109608</v>
      </c>
      <c r="G28" s="14">
        <f t="shared" si="2"/>
        <v>-27124.116677767142</v>
      </c>
    </row>
    <row r="29" spans="1:7" x14ac:dyDescent="0.25">
      <c r="A29" s="5" t="s">
        <v>52</v>
      </c>
      <c r="B29" s="5" t="s">
        <v>53</v>
      </c>
      <c r="C29" s="8">
        <f>INDEX('Mean Zone'!$C$4:$I$55,MATCH($B29,'Mean Zone'!$B$4:$B$55,0),MATCH("Some College (3)",'Mean Zone'!$C$2:$I$2,0))</f>
        <v>45952.459724251501</v>
      </c>
      <c r="D29" s="11">
        <f t="shared" si="0"/>
        <v>0.92950451638265263</v>
      </c>
      <c r="E29" s="8">
        <f>INDEX('Payroll per Employee'!$C$3:$T$54,MATCH($B29,'Payroll per Employee'!$B$3:$B$54,0),MATCH($I$1,'Payroll per Employee'!$C$2:$T$2,0))</f>
        <v>52274.802281368822</v>
      </c>
      <c r="F29" s="11">
        <f t="shared" si="1"/>
        <v>59181.524931592088</v>
      </c>
      <c r="G29" s="14">
        <f t="shared" si="2"/>
        <v>-6906.7226502232661</v>
      </c>
    </row>
    <row r="30" spans="1:7" x14ac:dyDescent="0.25">
      <c r="A30" s="5" t="s">
        <v>54</v>
      </c>
      <c r="B30" s="5" t="s">
        <v>55</v>
      </c>
      <c r="C30" s="8">
        <f>INDEX('Mean Zone'!$C$4:$I$55,MATCH($B30,'Mean Zone'!$B$4:$B$55,0),MATCH("Some College (3)",'Mean Zone'!$C$2:$I$2,0))</f>
        <v>45200.160335984197</v>
      </c>
      <c r="D30" s="11">
        <f t="shared" si="0"/>
        <v>0.9142873618872791</v>
      </c>
      <c r="E30" s="8">
        <f>INDEX('Payroll per Employee'!$C$3:$T$54,MATCH($B30,'Payroll per Employee'!$B$3:$B$54,0),MATCH($I$1,'Payroll per Employee'!$C$2:$T$2,0))</f>
        <v>36612.387096774197</v>
      </c>
      <c r="F30" s="11">
        <f t="shared" si="1"/>
        <v>58212.649157151965</v>
      </c>
      <c r="G30" s="14">
        <f t="shared" si="2"/>
        <v>-21600.262060377769</v>
      </c>
    </row>
    <row r="31" spans="1:7" x14ac:dyDescent="0.25">
      <c r="A31" s="5" t="s">
        <v>56</v>
      </c>
      <c r="B31" s="5" t="s">
        <v>57</v>
      </c>
      <c r="C31" s="8">
        <f>INDEX('Mean Zone'!$C$4:$I$55,MATCH($B31,'Mean Zone'!$B$4:$B$55,0),MATCH("Some College (3)",'Mean Zone'!$C$2:$I$2,0))</f>
        <v>46807.015453786596</v>
      </c>
      <c r="D31" s="11">
        <f t="shared" si="0"/>
        <v>0.94679006355183593</v>
      </c>
      <c r="E31" s="8">
        <f>INDEX('Payroll per Employee'!$C$3:$T$54,MATCH($B31,'Payroll per Employee'!$B$3:$B$54,0),MATCH($I$1,'Payroll per Employee'!$C$2:$T$2,0))</f>
        <v>46605.211267605635</v>
      </c>
      <c r="F31" s="11">
        <f t="shared" si="1"/>
        <v>60282.095206097452</v>
      </c>
      <c r="G31" s="14">
        <f t="shared" si="2"/>
        <v>-13676.883938491817</v>
      </c>
    </row>
    <row r="32" spans="1:7" x14ac:dyDescent="0.25">
      <c r="A32" s="5" t="s">
        <v>58</v>
      </c>
      <c r="B32" s="5" t="s">
        <v>59</v>
      </c>
      <c r="C32" s="8">
        <f>INDEX('Mean Zone'!$C$4:$I$55,MATCH($B32,'Mean Zone'!$B$4:$B$55,0),MATCH("Some College (3)",'Mean Zone'!$C$2:$I$2,0))</f>
        <v>54083.815676540798</v>
      </c>
      <c r="D32" s="11">
        <f t="shared" si="0"/>
        <v>1.0939817201563398</v>
      </c>
      <c r="E32" s="8">
        <f>INDEX('Payroll per Employee'!$C$3:$T$54,MATCH($B32,'Payroll per Employee'!$B$3:$B$54,0),MATCH($I$1,'Payroll per Employee'!$C$2:$T$2,0))</f>
        <v>74136.049792531121</v>
      </c>
      <c r="F32" s="11">
        <f t="shared" si="1"/>
        <v>69653.783607314093</v>
      </c>
      <c r="G32" s="14">
        <f t="shared" si="2"/>
        <v>4482.2661852170277</v>
      </c>
    </row>
    <row r="33" spans="1:7" x14ac:dyDescent="0.25">
      <c r="A33" s="5" t="s">
        <v>60</v>
      </c>
      <c r="B33" s="5" t="s">
        <v>61</v>
      </c>
      <c r="C33" s="8">
        <f>INDEX('Mean Zone'!$C$4:$I$55,MATCH($B33,'Mean Zone'!$B$4:$B$55,0),MATCH("Some College (3)",'Mean Zone'!$C$2:$I$2,0))</f>
        <v>51333.409560147396</v>
      </c>
      <c r="D33" s="11">
        <f t="shared" si="0"/>
        <v>1.0383478123652203</v>
      </c>
      <c r="E33" s="8">
        <f>INDEX('Payroll per Employee'!$C$3:$T$54,MATCH($B33,'Payroll per Employee'!$B$3:$B$54,0),MATCH($I$1,'Payroll per Employee'!$C$2:$T$2,0))</f>
        <v>42499.012987012989</v>
      </c>
      <c r="F33" s="11">
        <f t="shared" si="1"/>
        <v>66111.574351790056</v>
      </c>
      <c r="G33" s="14">
        <f t="shared" si="2"/>
        <v>-23612.561364777066</v>
      </c>
    </row>
    <row r="34" spans="1:7" x14ac:dyDescent="0.25">
      <c r="A34" s="5" t="s">
        <v>62</v>
      </c>
      <c r="B34" s="5" t="s">
        <v>63</v>
      </c>
      <c r="C34" s="8">
        <f>INDEX('Mean Zone'!$C$4:$I$55,MATCH($B34,'Mean Zone'!$B$4:$B$55,0),MATCH("Some College (3)",'Mean Zone'!$C$2:$I$2,0))</f>
        <v>60852.444688527998</v>
      </c>
      <c r="D34" s="11">
        <f t="shared" si="0"/>
        <v>1.2308943310179608</v>
      </c>
      <c r="E34" s="8">
        <f>INDEX('Payroll per Employee'!$C$3:$T$54,MATCH($B34,'Payroll per Employee'!$B$3:$B$54,0),MATCH($I$1,'Payroll per Employee'!$C$2:$T$2,0))</f>
        <v>56861.420750696605</v>
      </c>
      <c r="F34" s="11">
        <f t="shared" si="1"/>
        <v>78371.005471592507</v>
      </c>
      <c r="G34" s="14">
        <f t="shared" si="2"/>
        <v>-21509.584720895902</v>
      </c>
    </row>
    <row r="35" spans="1:7" x14ac:dyDescent="0.25">
      <c r="A35" s="5" t="s">
        <v>64</v>
      </c>
      <c r="B35" s="5" t="s">
        <v>65</v>
      </c>
      <c r="C35" s="8">
        <f>INDEX('Mean Zone'!$C$4:$I$55,MATCH($B35,'Mean Zone'!$B$4:$B$55,0),MATCH("Some College (3)",'Mean Zone'!$C$2:$I$2,0))</f>
        <v>47150.666043009202</v>
      </c>
      <c r="D35" s="11">
        <f t="shared" si="0"/>
        <v>0.95374126435059092</v>
      </c>
      <c r="E35" s="8">
        <f>INDEX('Payroll per Employee'!$C$3:$T$54,MATCH($B35,'Payroll per Employee'!$B$3:$B$54,0),MATCH($I$1,'Payroll per Employee'!$C$2:$T$2,0))</f>
        <v>42267.879581151836</v>
      </c>
      <c r="F35" s="11">
        <f t="shared" si="1"/>
        <v>60724.677954352403</v>
      </c>
      <c r="G35" s="14">
        <f t="shared" si="2"/>
        <v>-18456.798373200567</v>
      </c>
    </row>
    <row r="36" spans="1:7" x14ac:dyDescent="0.25">
      <c r="A36" s="5" t="s">
        <v>66</v>
      </c>
      <c r="B36" s="5" t="s">
        <v>67</v>
      </c>
      <c r="C36" s="8">
        <f>INDEX('Mean Zone'!$C$4:$I$55,MATCH($B36,'Mean Zone'!$B$4:$B$55,0),MATCH("Some College (3)",'Mean Zone'!$C$2:$I$2,0))</f>
        <v>59770.181448973402</v>
      </c>
      <c r="D36" s="11">
        <f t="shared" si="0"/>
        <v>1.2090028245541617</v>
      </c>
      <c r="E36" s="8">
        <f>INDEX('Payroll per Employee'!$C$3:$T$54,MATCH($B36,'Payroll per Employee'!$B$3:$B$54,0),MATCH($I$1,'Payroll per Employee'!$C$2:$T$2,0))</f>
        <v>78813.842685927448</v>
      </c>
      <c r="F36" s="11">
        <f t="shared" si="1"/>
        <v>76977.17390569608</v>
      </c>
      <c r="G36" s="14">
        <f t="shared" si="2"/>
        <v>1836.6687802313681</v>
      </c>
    </row>
    <row r="37" spans="1:7" x14ac:dyDescent="0.25">
      <c r="A37" s="5" t="s">
        <v>68</v>
      </c>
      <c r="B37" s="5" t="s">
        <v>69</v>
      </c>
      <c r="C37" s="8">
        <f>INDEX('Mean Zone'!$C$4:$I$55,MATCH($B37,'Mean Zone'!$B$4:$B$55,0),MATCH("Some College (3)",'Mean Zone'!$C$2:$I$2,0))</f>
        <v>48327.978767532499</v>
      </c>
      <c r="D37" s="11">
        <f t="shared" si="0"/>
        <v>0.97755538662404218</v>
      </c>
      <c r="E37" s="8">
        <f>INDEX('Payroll per Employee'!$C$3:$T$54,MATCH($B37,'Payroll per Employee'!$B$3:$B$54,0),MATCH($I$1,'Payroll per Employee'!$C$2:$T$2,0))</f>
        <v>34575.392971246009</v>
      </c>
      <c r="F37" s="11">
        <f t="shared" si="1"/>
        <v>62240.922411705898</v>
      </c>
      <c r="G37" s="14">
        <f t="shared" si="2"/>
        <v>-27665.52944045989</v>
      </c>
    </row>
    <row r="38" spans="1:7" x14ac:dyDescent="0.25">
      <c r="A38" s="5" t="s">
        <v>70</v>
      </c>
      <c r="B38" s="5" t="s">
        <v>71</v>
      </c>
      <c r="C38" s="8">
        <f>INDEX('Mean Zone'!$C$4:$I$55,MATCH($B38,'Mean Zone'!$B$4:$B$55,0),MATCH("Some College (3)",'Mean Zone'!$C$2:$I$2,0))</f>
        <v>46216.525912547702</v>
      </c>
      <c r="D38" s="11">
        <f t="shared" si="0"/>
        <v>0.93484592174197745</v>
      </c>
      <c r="E38" s="8">
        <f>INDEX('Payroll per Employee'!$C$3:$T$54,MATCH($B38,'Payroll per Employee'!$B$3:$B$54,0),MATCH($I$1,'Payroll per Employee'!$C$2:$T$2,0))</f>
        <v>39300</v>
      </c>
      <c r="F38" s="11">
        <f t="shared" si="1"/>
        <v>59521.61205206444</v>
      </c>
      <c r="G38" s="14">
        <f t="shared" si="2"/>
        <v>-20221.61205206444</v>
      </c>
    </row>
    <row r="39" spans="1:7" x14ac:dyDescent="0.25">
      <c r="A39" s="5" t="s">
        <v>72</v>
      </c>
      <c r="B39" s="5" t="s">
        <v>73</v>
      </c>
      <c r="C39" s="8">
        <f>INDEX('Mean Zone'!$C$4:$I$55,MATCH($B39,'Mean Zone'!$B$4:$B$55,0),MATCH("Some College (3)",'Mean Zone'!$C$2:$I$2,0))</f>
        <v>48137.213854804999</v>
      </c>
      <c r="D39" s="11">
        <f t="shared" si="0"/>
        <v>0.9736966846304691</v>
      </c>
      <c r="E39" s="8">
        <f>INDEX('Payroll per Employee'!$C$3:$T$54,MATCH($B39,'Payroll per Employee'!$B$3:$B$54,0),MATCH($I$1,'Payroll per Employee'!$C$2:$T$2,0))</f>
        <v>50298.03673469388</v>
      </c>
      <c r="F39" s="11">
        <f t="shared" si="1"/>
        <v>61995.238970462437</v>
      </c>
      <c r="G39" s="14">
        <f t="shared" si="2"/>
        <v>-11697.202235768556</v>
      </c>
    </row>
    <row r="40" spans="1:7" x14ac:dyDescent="0.25">
      <c r="A40" s="5" t="s">
        <v>74</v>
      </c>
      <c r="B40" s="5" t="s">
        <v>75</v>
      </c>
      <c r="C40" s="8">
        <f>INDEX('Mean Zone'!$C$4:$I$55,MATCH($B40,'Mean Zone'!$B$4:$B$55,0),MATCH("Some College (3)",'Mean Zone'!$C$2:$I$2,0))</f>
        <v>43702.368713921001</v>
      </c>
      <c r="D40" s="11">
        <f t="shared" si="0"/>
        <v>0.88399074478207762</v>
      </c>
      <c r="E40" s="8">
        <f>INDEX('Payroll per Employee'!$C$3:$T$54,MATCH($B40,'Payroll per Employee'!$B$3:$B$54,0),MATCH($I$1,'Payroll per Employee'!$C$2:$T$2,0))</f>
        <v>37743.375</v>
      </c>
      <c r="F40" s="11">
        <f t="shared" si="1"/>
        <v>56283.664446531955</v>
      </c>
      <c r="G40" s="14">
        <f t="shared" si="2"/>
        <v>-18540.289446531955</v>
      </c>
    </row>
    <row r="41" spans="1:7" x14ac:dyDescent="0.25">
      <c r="A41" s="5" t="s">
        <v>76</v>
      </c>
      <c r="B41" s="5" t="s">
        <v>77</v>
      </c>
      <c r="C41" s="8">
        <f>INDEX('Mean Zone'!$C$4:$I$55,MATCH($B41,'Mean Zone'!$B$4:$B$55,0),MATCH("Some College (3)",'Mean Zone'!$C$2:$I$2,0))</f>
        <v>52492.596847532397</v>
      </c>
      <c r="D41" s="11">
        <f t="shared" si="0"/>
        <v>1.0617953019103574</v>
      </c>
      <c r="E41" s="8">
        <f>INDEX('Payroll per Employee'!$C$3:$T$54,MATCH($B41,'Payroll per Employee'!$B$3:$B$54,0),MATCH($I$1,'Payroll per Employee'!$C$2:$T$2,0))</f>
        <v>61728.172303765154</v>
      </c>
      <c r="F41" s="11">
        <f t="shared" si="1"/>
        <v>67604.475314228752</v>
      </c>
      <c r="G41" s="14">
        <f t="shared" si="2"/>
        <v>-5876.3030104635982</v>
      </c>
    </row>
    <row r="42" spans="1:7" x14ac:dyDescent="0.25">
      <c r="A42" s="5" t="s">
        <v>78</v>
      </c>
      <c r="B42" s="5" t="s">
        <v>79</v>
      </c>
      <c r="C42" s="8">
        <f>INDEX('Mean Zone'!$C$4:$I$55,MATCH($B42,'Mean Zone'!$B$4:$B$55,0),MATCH("Some College (3)",'Mean Zone'!$C$2:$I$2,0))</f>
        <v>51348.801209901801</v>
      </c>
      <c r="D42" s="11">
        <f t="shared" si="0"/>
        <v>1.0386591473415665</v>
      </c>
      <c r="E42" s="8">
        <f>INDEX('Payroll per Employee'!$C$3:$T$54,MATCH($B42,'Payroll per Employee'!$B$3:$B$54,0),MATCH($I$1,'Payroll per Employee'!$C$2:$T$2,0))</f>
        <v>67354.225669251944</v>
      </c>
      <c r="F42" s="11">
        <f t="shared" si="1"/>
        <v>66131.397040480588</v>
      </c>
      <c r="G42" s="14">
        <f t="shared" si="2"/>
        <v>1222.8286287713563</v>
      </c>
    </row>
    <row r="43" spans="1:7" x14ac:dyDescent="0.25">
      <c r="A43" s="5" t="s">
        <v>80</v>
      </c>
      <c r="B43" s="5" t="s">
        <v>81</v>
      </c>
      <c r="C43" s="8">
        <f>INDEX('Mean Zone'!$C$4:$I$55,MATCH($B43,'Mean Zone'!$B$4:$B$55,0),MATCH("Some College (3)",'Mean Zone'!$C$2:$I$2,0))</f>
        <v>56403.118942182002</v>
      </c>
      <c r="D43" s="11">
        <f t="shared" si="0"/>
        <v>1.1408954843641959</v>
      </c>
      <c r="E43" s="8">
        <f>INDEX('Payroll per Employee'!$C$3:$T$54,MATCH($B43,'Payroll per Employee'!$B$3:$B$54,0),MATCH($I$1,'Payroll per Employee'!$C$2:$T$2,0))</f>
        <v>54723.048567870486</v>
      </c>
      <c r="F43" s="11">
        <f t="shared" si="1"/>
        <v>72640.781580069597</v>
      </c>
      <c r="G43" s="14">
        <f t="shared" si="2"/>
        <v>-17917.733012199111</v>
      </c>
    </row>
    <row r="44" spans="1:7" x14ac:dyDescent="0.25">
      <c r="A44" s="5" t="s">
        <v>82</v>
      </c>
      <c r="B44" s="5" t="s">
        <v>83</v>
      </c>
      <c r="C44" s="8">
        <f>INDEX('Mean Zone'!$C$4:$I$55,MATCH($B44,'Mean Zone'!$B$4:$B$55,0),MATCH("Some College (3)",'Mean Zone'!$C$2:$I$2,0))</f>
        <v>45384.6077961595</v>
      </c>
      <c r="D44" s="11">
        <f t="shared" si="0"/>
        <v>0.91801827745299747</v>
      </c>
      <c r="E44" s="8">
        <f>INDEX('Payroll per Employee'!$C$3:$T$54,MATCH($B44,'Payroll per Employee'!$B$3:$B$54,0),MATCH($I$1,'Payroll per Employee'!$C$2:$T$2,0))</f>
        <v>30683.954372623575</v>
      </c>
      <c r="F44" s="11">
        <f t="shared" si="1"/>
        <v>58450.196440331951</v>
      </c>
      <c r="G44" s="14">
        <f t="shared" si="2"/>
        <v>-27766.242067708376</v>
      </c>
    </row>
    <row r="45" spans="1:7" x14ac:dyDescent="0.25">
      <c r="A45" s="5" t="s">
        <v>84</v>
      </c>
      <c r="B45" s="5" t="s">
        <v>85</v>
      </c>
      <c r="C45" s="8">
        <f>INDEX('Mean Zone'!$C$4:$I$55,MATCH($B45,'Mean Zone'!$B$4:$B$55,0),MATCH("Some College (3)",'Mean Zone'!$C$2:$I$2,0))</f>
        <v>44195.458806384398</v>
      </c>
      <c r="D45" s="11">
        <f t="shared" si="0"/>
        <v>0.89396473683122102</v>
      </c>
      <c r="E45" s="8">
        <f>INDEX('Payroll per Employee'!$C$3:$T$54,MATCH($B45,'Payroll per Employee'!$B$3:$B$54,0),MATCH($I$1,'Payroll per Employee'!$C$2:$T$2,0))</f>
        <v>28830.146341463416</v>
      </c>
      <c r="F45" s="11">
        <f t="shared" si="1"/>
        <v>56918.70822385652</v>
      </c>
      <c r="G45" s="14">
        <f t="shared" si="2"/>
        <v>-28088.561882393104</v>
      </c>
    </row>
    <row r="46" spans="1:7" x14ac:dyDescent="0.25">
      <c r="A46" s="5" t="s">
        <v>86</v>
      </c>
      <c r="B46" s="5" t="s">
        <v>87</v>
      </c>
      <c r="C46" s="8">
        <f>INDEX('Mean Zone'!$C$4:$I$55,MATCH($B46,'Mean Zone'!$B$4:$B$55,0),MATCH("Some College (3)",'Mean Zone'!$C$2:$I$2,0))</f>
        <v>44905.0375067559</v>
      </c>
      <c r="D46" s="11">
        <f t="shared" si="0"/>
        <v>0.90831775755485733</v>
      </c>
      <c r="E46" s="8">
        <f>INDEX('Payroll per Employee'!$C$3:$T$54,MATCH($B46,'Payroll per Employee'!$B$3:$B$54,0),MATCH($I$1,'Payroll per Employee'!$C$2:$T$2,0))</f>
        <v>43146.796238244511</v>
      </c>
      <c r="F46" s="11">
        <f t="shared" si="1"/>
        <v>57832.5646267337</v>
      </c>
      <c r="G46" s="14">
        <f t="shared" si="2"/>
        <v>-14685.768388489189</v>
      </c>
    </row>
    <row r="47" spans="1:7" x14ac:dyDescent="0.25">
      <c r="A47" s="5" t="s">
        <v>88</v>
      </c>
      <c r="B47" s="5" t="s">
        <v>89</v>
      </c>
      <c r="C47" s="8">
        <f>INDEX('Mean Zone'!$C$4:$I$55,MATCH($B47,'Mean Zone'!$B$4:$B$55,0),MATCH("Some College (3)",'Mean Zone'!$C$2:$I$2,0))</f>
        <v>49958.668728666897</v>
      </c>
      <c r="D47" s="11">
        <f t="shared" si="0"/>
        <v>1.0105402081720025</v>
      </c>
      <c r="E47" s="8">
        <f>INDEX('Payroll per Employee'!$C$3:$T$54,MATCH($B47,'Payroll per Employee'!$B$3:$B$54,0),MATCH($I$1,'Payroll per Employee'!$C$2:$T$2,0))</f>
        <v>49031.910788565358</v>
      </c>
      <c r="F47" s="11">
        <f t="shared" si="1"/>
        <v>64341.06501929825</v>
      </c>
      <c r="G47" s="14">
        <f t="shared" si="2"/>
        <v>-15309.154230732893</v>
      </c>
    </row>
    <row r="48" spans="1:7" x14ac:dyDescent="0.25">
      <c r="A48" s="5" t="s">
        <v>92</v>
      </c>
      <c r="B48" s="5" t="s">
        <v>93</v>
      </c>
      <c r="C48" s="8">
        <f>INDEX('Mean Zone'!$C$4:$I$55,MATCH($B48,'Mean Zone'!$B$4:$B$55,0),MATCH("Some College (3)",'Mean Zone'!$C$2:$I$2,0))</f>
        <v>47034.127047554102</v>
      </c>
      <c r="D48" s="11">
        <f t="shared" si="0"/>
        <v>0.95138396893571575</v>
      </c>
      <c r="E48" s="8">
        <f>INDEX('Payroll per Employee'!$C$3:$T$54,MATCH($B48,'Payroll per Employee'!$B$3:$B$54,0),MATCH($I$1,'Payroll per Employee'!$C$2:$T$2,0))</f>
        <v>48219.334582942829</v>
      </c>
      <c r="F48" s="11">
        <f t="shared" si="1"/>
        <v>60574.589025350222</v>
      </c>
      <c r="G48" s="14">
        <f t="shared" si="2"/>
        <v>-12355.254442407393</v>
      </c>
    </row>
    <row r="49" spans="1:7" x14ac:dyDescent="0.25">
      <c r="A49" s="5" t="s">
        <v>94</v>
      </c>
      <c r="B49" s="5" t="s">
        <v>95</v>
      </c>
      <c r="C49" s="8">
        <f>INDEX('Mean Zone'!$C$4:$I$55,MATCH($B49,'Mean Zone'!$B$4:$B$55,0),MATCH("Some College (3)",'Mean Zone'!$C$2:$I$2,0))</f>
        <v>48707.258560955001</v>
      </c>
      <c r="D49" s="11">
        <f t="shared" si="0"/>
        <v>0.98522727803256316</v>
      </c>
      <c r="E49" s="8">
        <f>INDEX('Payroll per Employee'!$C$3:$T$54,MATCH($B49,'Payroll per Employee'!$B$3:$B$54,0),MATCH($I$1,'Payroll per Employee'!$C$2:$T$2,0))</f>
        <v>42037.270588235297</v>
      </c>
      <c r="F49" s="11">
        <f t="shared" si="1"/>
        <v>62729.391509664471</v>
      </c>
      <c r="G49" s="14">
        <f t="shared" si="2"/>
        <v>-20692.120921429174</v>
      </c>
    </row>
    <row r="50" spans="1:7" x14ac:dyDescent="0.25">
      <c r="A50" s="5" t="s">
        <v>96</v>
      </c>
      <c r="B50" s="5" t="s">
        <v>97</v>
      </c>
      <c r="C50" s="8">
        <f>INDEX('Mean Zone'!$C$4:$I$55,MATCH($B50,'Mean Zone'!$B$4:$B$55,0),MATCH("Some College (3)",'Mean Zone'!$C$2:$I$2,0))</f>
        <v>52243.594779258601</v>
      </c>
      <c r="D50" s="11">
        <f t="shared" si="0"/>
        <v>1.0567586064116186</v>
      </c>
      <c r="E50" s="8">
        <f>INDEX('Payroll per Employee'!$C$3:$T$54,MATCH($B50,'Payroll per Employee'!$B$3:$B$54,0),MATCH($I$1,'Payroll per Employee'!$C$2:$T$2,0))</f>
        <v>39922.959451029317</v>
      </c>
      <c r="F50" s="11">
        <f t="shared" si="1"/>
        <v>67283.789061523392</v>
      </c>
      <c r="G50" s="14">
        <f t="shared" si="2"/>
        <v>-27360.829610494075</v>
      </c>
    </row>
    <row r="51" spans="1:7" x14ac:dyDescent="0.25">
      <c r="A51" s="5" t="s">
        <v>98</v>
      </c>
      <c r="B51" s="5" t="s">
        <v>99</v>
      </c>
      <c r="C51" s="8">
        <f>INDEX('Mean Zone'!$C$4:$I$55,MATCH($B51,'Mean Zone'!$B$4:$B$55,0),MATCH("Some College (3)",'Mean Zone'!$C$2:$I$2,0))</f>
        <v>56972.148769398496</v>
      </c>
      <c r="D51" s="11">
        <f t="shared" si="0"/>
        <v>1.1524055492775445</v>
      </c>
      <c r="E51" s="8">
        <f>INDEX('Payroll per Employee'!$C$3:$T$54,MATCH($B51,'Payroll per Employee'!$B$3:$B$54,0),MATCH($I$1,'Payroll per Employee'!$C$2:$T$2,0))</f>
        <v>63956.227696404792</v>
      </c>
      <c r="F51" s="11">
        <f t="shared" si="1"/>
        <v>73373.627071003342</v>
      </c>
      <c r="G51" s="14">
        <f t="shared" si="2"/>
        <v>-9417.3993745985499</v>
      </c>
    </row>
    <row r="52" spans="1:7" x14ac:dyDescent="0.25">
      <c r="A52" s="5" t="s">
        <v>100</v>
      </c>
      <c r="B52" s="5" t="s">
        <v>101</v>
      </c>
      <c r="C52" s="8">
        <f>INDEX('Mean Zone'!$C$4:$I$55,MATCH($B52,'Mean Zone'!$B$4:$B$55,0),MATCH("Some College (3)",'Mean Zone'!$C$2:$I$2,0))</f>
        <v>42544.299698741997</v>
      </c>
      <c r="D52" s="11">
        <f t="shared" si="0"/>
        <v>0.8605658751156644</v>
      </c>
      <c r="E52" s="8">
        <f>INDEX('Payroll per Employee'!$C$3:$T$54,MATCH($B52,'Payroll per Employee'!$B$3:$B$54,0),MATCH($I$1,'Payroll per Employee'!$C$2:$T$2,0))</f>
        <v>35504.16974169742</v>
      </c>
      <c r="F52" s="11">
        <f t="shared" si="1"/>
        <v>54792.203691099312</v>
      </c>
      <c r="G52" s="14">
        <f t="shared" si="2"/>
        <v>-19288.033949401892</v>
      </c>
    </row>
    <row r="53" spans="1:7" x14ac:dyDescent="0.25">
      <c r="A53" s="5" t="s">
        <v>102</v>
      </c>
      <c r="B53" s="5" t="s">
        <v>103</v>
      </c>
      <c r="C53" s="8">
        <f>INDEX('Mean Zone'!$C$4:$I$55,MATCH($B53,'Mean Zone'!$B$4:$B$55,0),MATCH("Some College (3)",'Mean Zone'!$C$2:$I$2,0))</f>
        <v>48843.105600012503</v>
      </c>
      <c r="D53" s="11">
        <f t="shared" si="0"/>
        <v>0.98797512737727455</v>
      </c>
      <c r="E53" s="8">
        <f>INDEX('Payroll per Employee'!$C$3:$T$54,MATCH($B53,'Payroll per Employee'!$B$3:$B$54,0),MATCH($I$1,'Payroll per Employee'!$C$2:$T$2,0))</f>
        <v>45534.585062240665</v>
      </c>
      <c r="F53" s="11">
        <f t="shared" si="1"/>
        <v>62904.346995771382</v>
      </c>
      <c r="G53" s="14">
        <f t="shared" si="2"/>
        <v>-17369.761933530717</v>
      </c>
    </row>
    <row r="54" spans="1:7" x14ac:dyDescent="0.25">
      <c r="A54" s="6" t="s">
        <v>104</v>
      </c>
      <c r="B54" s="6" t="s">
        <v>105</v>
      </c>
      <c r="C54" s="8">
        <f>INDEX('Mean Zone'!$C$4:$I$55,MATCH($B54,'Mean Zone'!$B$4:$B$55,0),MATCH("Some College (3)",'Mean Zone'!$C$2:$I$2,0))</f>
        <v>48417.197958199999</v>
      </c>
      <c r="D54" s="11">
        <f t="shared" si="0"/>
        <v>0.97936007001141867</v>
      </c>
      <c r="E54" s="8">
        <f>INDEX('Payroll per Employee'!$C$3:$T$54,MATCH($B54,'Payroll per Employee'!$B$3:$B$54,0),MATCH($I$1,'Payroll per Employee'!$C$2:$T$2,0))</f>
        <v>33182.375</v>
      </c>
      <c r="F54" s="11">
        <f t="shared" si="1"/>
        <v>62355.826549341829</v>
      </c>
      <c r="G54" s="14">
        <f t="shared" si="2"/>
        <v>-29173.451549341829</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1:G1"/>
    <mergeCell ref="A55:G63"/>
  </mergeCell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142</v>
      </c>
      <c r="B1" s="39"/>
      <c r="C1" s="39"/>
      <c r="D1" s="39"/>
      <c r="E1" s="39"/>
      <c r="F1" s="39"/>
      <c r="G1" s="40"/>
      <c r="I1" t="s">
        <v>117</v>
      </c>
    </row>
    <row r="2" spans="1:9" ht="47.25" x14ac:dyDescent="0.25">
      <c r="A2" s="16" t="s">
        <v>0</v>
      </c>
      <c r="B2" s="16" t="s">
        <v>1</v>
      </c>
      <c r="C2" s="16" t="s">
        <v>138</v>
      </c>
      <c r="D2" s="16" t="s">
        <v>119</v>
      </c>
      <c r="E2" s="16" t="s">
        <v>145</v>
      </c>
      <c r="F2" s="16" t="s">
        <v>133</v>
      </c>
      <c r="G2" s="16" t="s">
        <v>125</v>
      </c>
    </row>
    <row r="3" spans="1:9" x14ac:dyDescent="0.25">
      <c r="A3" s="4" t="s">
        <v>90</v>
      </c>
      <c r="B3" s="4" t="s">
        <v>91</v>
      </c>
      <c r="C3" s="7">
        <f>INDEX('Mean Zone'!$C$4:$I$55,MATCH($B3,'Mean Zone'!$B$4:$B$55,0),MATCH("Some College (3)",'Mean Zone'!$C$2:$I$2,0))</f>
        <v>49437.58627777778</v>
      </c>
      <c r="D3" s="10">
        <f>C3/$C$3</f>
        <v>1</v>
      </c>
      <c r="E3" s="7">
        <f>INDEX('Payroll per Employee'!$C$3:$T$54,MATCH($B3,'Payroll per Employee'!$B$3:$B$54,0),MATCH($I$1,'Payroll per Employee'!$C$2:$T$2,0))</f>
        <v>50771.419544730838</v>
      </c>
      <c r="F3" s="10">
        <f>$E$3*D3</f>
        <v>50771.419544730838</v>
      </c>
      <c r="G3" s="13">
        <f>E3-F3</f>
        <v>0</v>
      </c>
    </row>
    <row r="4" spans="1:9" x14ac:dyDescent="0.25">
      <c r="A4" s="5" t="s">
        <v>2</v>
      </c>
      <c r="B4" s="5" t="s">
        <v>3</v>
      </c>
      <c r="C4" s="8">
        <f>INDEX('Mean Zone'!$C$4:$I$55,MATCH($B4,'Mean Zone'!$B$4:$B$55,0),MATCH("Some College (3)",'Mean Zone'!$C$2:$I$2,0))</f>
        <v>46683.653717435198</v>
      </c>
      <c r="D4" s="11">
        <f>C4/$C$3</f>
        <v>0.94429476097662002</v>
      </c>
      <c r="E4" s="8">
        <f>INDEX('Payroll per Employee'!$C$3:$T$54,MATCH($B4,'Payroll per Employee'!$B$3:$B$54,0),MATCH($I$1,'Payroll per Employee'!$C$2:$T$2,0))</f>
        <v>37046.638148667604</v>
      </c>
      <c r="F4" s="11">
        <f>$E$3*D4</f>
        <v>47943.1854834353</v>
      </c>
      <c r="G4" s="14">
        <f>E4-F4</f>
        <v>-10896.547334767696</v>
      </c>
    </row>
    <row r="5" spans="1:9" x14ac:dyDescent="0.25">
      <c r="A5" s="5" t="s">
        <v>4</v>
      </c>
      <c r="B5" s="5" t="s">
        <v>5</v>
      </c>
      <c r="C5" s="8">
        <f>INDEX('Mean Zone'!$C$4:$I$55,MATCH($B5,'Mean Zone'!$B$4:$B$55,0),MATCH("Some College (3)",'Mean Zone'!$C$2:$I$2,0))</f>
        <v>58564.453243552198</v>
      </c>
      <c r="D5" s="11">
        <f t="shared" ref="D5:D54" si="0">C5/$C$3</f>
        <v>1.1846139274375729</v>
      </c>
      <c r="E5" s="8">
        <f>INDEX('Payroll per Employee'!$C$3:$T$54,MATCH($B5,'Payroll per Employee'!$B$3:$B$54,0),MATCH($I$1,'Payroll per Employee'!$C$2:$T$2,0))</f>
        <v>61757.985096870339</v>
      </c>
      <c r="F5" s="11">
        <f t="shared" ref="F5:F54" si="1">$E$3*D5</f>
        <v>60144.530708464343</v>
      </c>
      <c r="G5" s="14">
        <f t="shared" ref="G5:G54" si="2">E5-F5</f>
        <v>1613.4543884059967</v>
      </c>
    </row>
    <row r="6" spans="1:9" x14ac:dyDescent="0.25">
      <c r="A6" s="5" t="s">
        <v>6</v>
      </c>
      <c r="B6" s="5" t="s">
        <v>7</v>
      </c>
      <c r="C6" s="8">
        <f>INDEX('Mean Zone'!$C$4:$I$55,MATCH($B6,'Mean Zone'!$B$4:$B$55,0),MATCH("Some College (3)",'Mean Zone'!$C$2:$I$2,0))</f>
        <v>49645.896090102899</v>
      </c>
      <c r="D6" s="11">
        <f t="shared" si="0"/>
        <v>1.0042135918844151</v>
      </c>
      <c r="E6" s="8">
        <f>INDEX('Payroll per Employee'!$C$3:$T$54,MATCH($B6,'Payroll per Employee'!$B$3:$B$54,0),MATCH($I$1,'Payroll per Employee'!$C$2:$T$2,0))</f>
        <v>43166.67327851359</v>
      </c>
      <c r="F6" s="11">
        <f t="shared" si="1"/>
        <v>50985.349586084747</v>
      </c>
      <c r="G6" s="14">
        <f t="shared" si="2"/>
        <v>-7818.6763075711569</v>
      </c>
    </row>
    <row r="7" spans="1:9" x14ac:dyDescent="0.25">
      <c r="A7" s="5" t="s">
        <v>8</v>
      </c>
      <c r="B7" s="5" t="s">
        <v>9</v>
      </c>
      <c r="C7" s="8">
        <f>INDEX('Mean Zone'!$C$4:$I$55,MATCH($B7,'Mean Zone'!$B$4:$B$55,0),MATCH("Some College (3)",'Mean Zone'!$C$2:$I$2,0))</f>
        <v>42839.910154723199</v>
      </c>
      <c r="D7" s="11">
        <f t="shared" si="0"/>
        <v>0.86654534293029917</v>
      </c>
      <c r="E7" s="8">
        <f>INDEX('Payroll per Employee'!$C$3:$T$54,MATCH($B7,'Payroll per Employee'!$B$3:$B$54,0),MATCH($I$1,'Payroll per Employee'!$C$2:$T$2,0))</f>
        <v>37043.163398692814</v>
      </c>
      <c r="F7" s="11">
        <f t="shared" si="1"/>
        <v>43995.737160446879</v>
      </c>
      <c r="G7" s="14">
        <f t="shared" si="2"/>
        <v>-6952.5737617540653</v>
      </c>
    </row>
    <row r="8" spans="1:9" x14ac:dyDescent="0.25">
      <c r="A8" s="5" t="s">
        <v>10</v>
      </c>
      <c r="B8" s="5" t="s">
        <v>11</v>
      </c>
      <c r="C8" s="8">
        <f>INDEX('Mean Zone'!$C$4:$I$55,MATCH($B8,'Mean Zone'!$B$4:$B$55,0),MATCH("Some College (3)",'Mean Zone'!$C$2:$I$2,0))</f>
        <v>60373.531611879102</v>
      </c>
      <c r="D8" s="11">
        <f t="shared" si="0"/>
        <v>1.2212071049070823</v>
      </c>
      <c r="E8" s="8">
        <f>INDEX('Payroll per Employee'!$C$3:$T$54,MATCH($B8,'Payroll per Employee'!$B$3:$B$54,0),MATCH($I$1,'Payroll per Employee'!$C$2:$T$2,0))</f>
        <v>76541.460313627962</v>
      </c>
      <c r="F8" s="11">
        <f t="shared" si="1"/>
        <v>62002.418274243602</v>
      </c>
      <c r="G8" s="14">
        <f t="shared" si="2"/>
        <v>14539.04203938436</v>
      </c>
    </row>
    <row r="9" spans="1:9" x14ac:dyDescent="0.25">
      <c r="A9" s="5" t="s">
        <v>12</v>
      </c>
      <c r="B9" s="5" t="s">
        <v>13</v>
      </c>
      <c r="C9" s="8">
        <f>INDEX('Mean Zone'!$C$4:$I$55,MATCH($B9,'Mean Zone'!$B$4:$B$55,0),MATCH("Some College (3)",'Mean Zone'!$C$2:$I$2,0))</f>
        <v>53361.005101802999</v>
      </c>
      <c r="D9" s="11">
        <f t="shared" si="0"/>
        <v>1.0793610513664742</v>
      </c>
      <c r="E9" s="8">
        <f>INDEX('Payroll per Employee'!$C$3:$T$54,MATCH($B9,'Payroll per Employee'!$B$3:$B$54,0),MATCH($I$1,'Payroll per Employee'!$C$2:$T$2,0))</f>
        <v>51979.288262738999</v>
      </c>
      <c r="F9" s="11">
        <f t="shared" si="1"/>
        <v>54800.692779169032</v>
      </c>
      <c r="G9" s="14">
        <f t="shared" si="2"/>
        <v>-2821.4045164300333</v>
      </c>
    </row>
    <row r="10" spans="1:9" x14ac:dyDescent="0.25">
      <c r="A10" s="5" t="s">
        <v>14</v>
      </c>
      <c r="B10" s="5" t="s">
        <v>15</v>
      </c>
      <c r="C10" s="8">
        <f>INDEX('Mean Zone'!$C$4:$I$55,MATCH($B10,'Mean Zone'!$B$4:$B$55,0),MATCH("Some College (3)",'Mean Zone'!$C$2:$I$2,0))</f>
        <v>59593.620354343002</v>
      </c>
      <c r="D10" s="11">
        <f t="shared" si="0"/>
        <v>1.2054314306426883</v>
      </c>
      <c r="E10" s="8">
        <f>INDEX('Payroll per Employee'!$C$3:$T$54,MATCH($B10,'Payroll per Employee'!$B$3:$B$54,0),MATCH($I$1,'Payroll per Employee'!$C$2:$T$2,0))</f>
        <v>64240.987951807227</v>
      </c>
      <c r="F10" s="11">
        <f t="shared" si="1"/>
        <v>61201.464897565042</v>
      </c>
      <c r="G10" s="14">
        <f t="shared" si="2"/>
        <v>3039.523054242185</v>
      </c>
    </row>
    <row r="11" spans="1:9" x14ac:dyDescent="0.25">
      <c r="A11" s="5" t="s">
        <v>16</v>
      </c>
      <c r="B11" s="5" t="s">
        <v>17</v>
      </c>
      <c r="C11" s="8">
        <f>INDEX('Mean Zone'!$C$4:$I$55,MATCH($B11,'Mean Zone'!$B$4:$B$55,0),MATCH("Some College (3)",'Mean Zone'!$C$2:$I$2,0))</f>
        <v>54672.489312706697</v>
      </c>
      <c r="D11" s="11">
        <f t="shared" si="0"/>
        <v>1.1058891307013912</v>
      </c>
      <c r="E11" s="8">
        <f>INDEX('Payroll per Employee'!$C$3:$T$54,MATCH($B11,'Payroll per Employee'!$B$3:$B$54,0),MATCH($I$1,'Payroll per Employee'!$C$2:$T$2,0))</f>
        <v>47351.099687391456</v>
      </c>
      <c r="F11" s="11">
        <f t="shared" si="1"/>
        <v>56147.561024798008</v>
      </c>
      <c r="G11" s="14">
        <f t="shared" si="2"/>
        <v>-8796.461337406552</v>
      </c>
    </row>
    <row r="12" spans="1:9" x14ac:dyDescent="0.25">
      <c r="A12" s="5" t="s">
        <v>18</v>
      </c>
      <c r="B12" s="5" t="s">
        <v>19</v>
      </c>
      <c r="C12" s="8">
        <f>INDEX('Mean Zone'!$C$4:$I$55,MATCH($B12,'Mean Zone'!$B$4:$B$55,0),MATCH("Some College (3)",'Mean Zone'!$C$2:$I$2,0))</f>
        <v>63345.233613189797</v>
      </c>
      <c r="D12" s="11">
        <f t="shared" si="0"/>
        <v>1.2813172806873767</v>
      </c>
      <c r="E12" s="8">
        <f>INDEX('Payroll per Employee'!$C$3:$T$54,MATCH($B12,'Payroll per Employee'!$B$3:$B$54,0),MATCH($I$1,'Payroll per Employee'!$C$2:$T$2,0))</f>
        <v>65426.955153422503</v>
      </c>
      <c r="F12" s="11">
        <f t="shared" si="1"/>
        <v>65054.297227692448</v>
      </c>
      <c r="G12" s="14">
        <f t="shared" si="2"/>
        <v>372.65792573005456</v>
      </c>
    </row>
    <row r="13" spans="1:9" x14ac:dyDescent="0.25">
      <c r="A13" s="5" t="s">
        <v>20</v>
      </c>
      <c r="B13" s="5" t="s">
        <v>21</v>
      </c>
      <c r="C13" s="8">
        <f>INDEX('Mean Zone'!$C$4:$I$55,MATCH($B13,'Mean Zone'!$B$4:$B$55,0),MATCH("Some College (3)",'Mean Zone'!$C$2:$I$2,0))</f>
        <v>47934.573736139297</v>
      </c>
      <c r="D13" s="11">
        <f t="shared" si="0"/>
        <v>0.96959777661487312</v>
      </c>
      <c r="E13" s="8">
        <f>INDEX('Payroll per Employee'!$C$3:$T$54,MATCH($B13,'Payroll per Employee'!$B$3:$B$54,0),MATCH($I$1,'Payroll per Employee'!$C$2:$T$2,0))</f>
        <v>43955.157475838547</v>
      </c>
      <c r="F13" s="11">
        <f t="shared" si="1"/>
        <v>49227.855506151936</v>
      </c>
      <c r="G13" s="14">
        <f t="shared" si="2"/>
        <v>-5272.6980303133896</v>
      </c>
    </row>
    <row r="14" spans="1:9" x14ac:dyDescent="0.25">
      <c r="A14" s="5" t="s">
        <v>22</v>
      </c>
      <c r="B14" s="5" t="s">
        <v>23</v>
      </c>
      <c r="C14" s="8">
        <f>INDEX('Mean Zone'!$C$4:$I$55,MATCH($B14,'Mean Zone'!$B$4:$B$55,0),MATCH("Some College (3)",'Mean Zone'!$C$2:$I$2,0))</f>
        <v>48132.523715711301</v>
      </c>
      <c r="D14" s="11">
        <f t="shared" si="0"/>
        <v>0.97360181472587171</v>
      </c>
      <c r="E14" s="8">
        <f>INDEX('Payroll per Employee'!$C$3:$T$54,MATCH($B14,'Payroll per Employee'!$B$3:$B$54,0),MATCH($I$1,'Payroll per Employee'!$C$2:$T$2,0))</f>
        <v>34273.562926404411</v>
      </c>
      <c r="F14" s="11">
        <f t="shared" si="1"/>
        <v>49431.146204958532</v>
      </c>
      <c r="G14" s="14">
        <f t="shared" si="2"/>
        <v>-15157.583278554121</v>
      </c>
    </row>
    <row r="15" spans="1:9" x14ac:dyDescent="0.25">
      <c r="A15" s="5" t="s">
        <v>24</v>
      </c>
      <c r="B15" s="5" t="s">
        <v>25</v>
      </c>
      <c r="C15" s="8">
        <f>INDEX('Mean Zone'!$C$4:$I$55,MATCH($B15,'Mean Zone'!$B$4:$B$55,0),MATCH("Some College (3)",'Mean Zone'!$C$2:$I$2,0))</f>
        <v>54131.097460776902</v>
      </c>
      <c r="D15" s="11">
        <f t="shared" si="0"/>
        <v>1.0949381136171863</v>
      </c>
      <c r="E15" s="8">
        <f>INDEX('Payroll per Employee'!$C$3:$T$54,MATCH($B15,'Payroll per Employee'!$B$3:$B$54,0),MATCH($I$1,'Payroll per Employee'!$C$2:$T$2,0))</f>
        <v>51863.422261484098</v>
      </c>
      <c r="F15" s="11">
        <f t="shared" si="1"/>
        <v>55591.562341974328</v>
      </c>
      <c r="G15" s="14">
        <f t="shared" si="2"/>
        <v>-3728.1400804902296</v>
      </c>
    </row>
    <row r="16" spans="1:9" x14ac:dyDescent="0.25">
      <c r="A16" s="5" t="s">
        <v>26</v>
      </c>
      <c r="B16" s="5" t="s">
        <v>27</v>
      </c>
      <c r="C16" s="8">
        <f>INDEX('Mean Zone'!$C$4:$I$55,MATCH($B16,'Mean Zone'!$B$4:$B$55,0),MATCH("Some College (3)",'Mean Zone'!$C$2:$I$2,0))</f>
        <v>43949.933549584799</v>
      </c>
      <c r="D16" s="11">
        <f t="shared" si="0"/>
        <v>0.8889983686226266</v>
      </c>
      <c r="E16" s="8">
        <f>INDEX('Payroll per Employee'!$C$3:$T$54,MATCH($B16,'Payroll per Employee'!$B$3:$B$54,0),MATCH($I$1,'Payroll per Employee'!$C$2:$T$2,0))</f>
        <v>43409.895424836599</v>
      </c>
      <c r="F16" s="11">
        <f t="shared" si="1"/>
        <v>45135.709147920657</v>
      </c>
      <c r="G16" s="14">
        <f t="shared" si="2"/>
        <v>-1725.8137230840584</v>
      </c>
    </row>
    <row r="17" spans="1:7" x14ac:dyDescent="0.25">
      <c r="A17" s="5" t="s">
        <v>28</v>
      </c>
      <c r="B17" s="5" t="s">
        <v>29</v>
      </c>
      <c r="C17" s="8">
        <f>INDEX('Mean Zone'!$C$4:$I$55,MATCH($B17,'Mean Zone'!$B$4:$B$55,0),MATCH("Some College (3)",'Mean Zone'!$C$2:$I$2,0))</f>
        <v>52542.083562543899</v>
      </c>
      <c r="D17" s="11">
        <f t="shared" si="0"/>
        <v>1.0627962956630346</v>
      </c>
      <c r="E17" s="8">
        <f>INDEX('Payroll per Employee'!$C$3:$T$54,MATCH($B17,'Payroll per Employee'!$B$3:$B$54,0),MATCH($I$1,'Payroll per Employee'!$C$2:$T$2,0))</f>
        <v>62565.654122700529</v>
      </c>
      <c r="F17" s="11">
        <f t="shared" si="1"/>
        <v>53959.676617693731</v>
      </c>
      <c r="G17" s="14">
        <f t="shared" si="2"/>
        <v>8605.9775050067983</v>
      </c>
    </row>
    <row r="18" spans="1:7" x14ac:dyDescent="0.25">
      <c r="A18" s="5" t="s">
        <v>30</v>
      </c>
      <c r="B18" s="5" t="s">
        <v>31</v>
      </c>
      <c r="C18" s="8">
        <f>INDEX('Mean Zone'!$C$4:$I$55,MATCH($B18,'Mean Zone'!$B$4:$B$55,0),MATCH("Some College (3)",'Mean Zone'!$C$2:$I$2,0))</f>
        <v>47226.751395553998</v>
      </c>
      <c r="D18" s="11">
        <f t="shared" si="0"/>
        <v>0.9552802827022816</v>
      </c>
      <c r="E18" s="8">
        <f>INDEX('Payroll per Employee'!$C$3:$T$54,MATCH($B18,'Payroll per Employee'!$B$3:$B$54,0),MATCH($I$1,'Payroll per Employee'!$C$2:$T$2,0))</f>
        <v>36248.671927846677</v>
      </c>
      <c r="F18" s="11">
        <f t="shared" si="1"/>
        <v>48500.936015886618</v>
      </c>
      <c r="G18" s="14">
        <f t="shared" si="2"/>
        <v>-12252.264088039941</v>
      </c>
    </row>
    <row r="19" spans="1:7" x14ac:dyDescent="0.25">
      <c r="A19" s="5" t="s">
        <v>32</v>
      </c>
      <c r="B19" s="5" t="s">
        <v>33</v>
      </c>
      <c r="C19" s="8">
        <f>INDEX('Mean Zone'!$C$4:$I$55,MATCH($B19,'Mean Zone'!$B$4:$B$55,0),MATCH("Some College (3)",'Mean Zone'!$C$2:$I$2,0))</f>
        <v>45147.310632663401</v>
      </c>
      <c r="D19" s="11">
        <f t="shared" si="0"/>
        <v>0.91321834320534256</v>
      </c>
      <c r="E19" s="8">
        <f>INDEX('Payroll per Employee'!$C$3:$T$54,MATCH($B19,'Payroll per Employee'!$B$3:$B$54,0),MATCH($I$1,'Payroll per Employee'!$C$2:$T$2,0))</f>
        <v>52977.037941561277</v>
      </c>
      <c r="F19" s="11">
        <f t="shared" si="1"/>
        <v>46365.391638822446</v>
      </c>
      <c r="G19" s="14">
        <f t="shared" si="2"/>
        <v>6611.6463027388309</v>
      </c>
    </row>
    <row r="20" spans="1:7" x14ac:dyDescent="0.25">
      <c r="A20" s="5" t="s">
        <v>34</v>
      </c>
      <c r="B20" s="5" t="s">
        <v>35</v>
      </c>
      <c r="C20" s="8">
        <f>INDEX('Mean Zone'!$C$4:$I$55,MATCH($B20,'Mean Zone'!$B$4:$B$55,0),MATCH("Some College (3)",'Mean Zone'!$C$2:$I$2,0))</f>
        <v>46511.530185424599</v>
      </c>
      <c r="D20" s="11">
        <f t="shared" si="0"/>
        <v>0.94081312797286698</v>
      </c>
      <c r="E20" s="8">
        <f>INDEX('Payroll per Employee'!$C$3:$T$54,MATCH($B20,'Payroll per Employee'!$B$3:$B$54,0),MATCH($I$1,'Payroll per Employee'!$C$2:$T$2,0))</f>
        <v>39367.638065522624</v>
      </c>
      <c r="F20" s="11">
        <f t="shared" si="1"/>
        <v>47766.418033500973</v>
      </c>
      <c r="G20" s="14">
        <f t="shared" si="2"/>
        <v>-8398.7799679783493</v>
      </c>
    </row>
    <row r="21" spans="1:7" x14ac:dyDescent="0.25">
      <c r="A21" s="5" t="s">
        <v>36</v>
      </c>
      <c r="B21" s="5" t="s">
        <v>37</v>
      </c>
      <c r="C21" s="8">
        <f>INDEX('Mean Zone'!$C$4:$I$55,MATCH($B21,'Mean Zone'!$B$4:$B$55,0),MATCH("Some College (3)",'Mean Zone'!$C$2:$I$2,0))</f>
        <v>44225.401416750203</v>
      </c>
      <c r="D21" s="11">
        <f t="shared" si="0"/>
        <v>0.89457040172346647</v>
      </c>
      <c r="E21" s="8">
        <f>INDEX('Payroll per Employee'!$C$3:$T$54,MATCH($B21,'Payroll per Employee'!$B$3:$B$54,0),MATCH($I$1,'Payroll per Employee'!$C$2:$T$2,0))</f>
        <v>32475.05977264393</v>
      </c>
      <c r="F21" s="11">
        <f t="shared" si="1"/>
        <v>45418.609178200524</v>
      </c>
      <c r="G21" s="14">
        <f t="shared" si="2"/>
        <v>-12943.549405556594</v>
      </c>
    </row>
    <row r="22" spans="1:7" x14ac:dyDescent="0.25">
      <c r="A22" s="5" t="s">
        <v>38</v>
      </c>
      <c r="B22" s="5" t="s">
        <v>39</v>
      </c>
      <c r="C22" s="8">
        <f>INDEX('Mean Zone'!$C$4:$I$55,MATCH($B22,'Mean Zone'!$B$4:$B$55,0),MATCH("Some College (3)",'Mean Zone'!$C$2:$I$2,0))</f>
        <v>45675.031780169898</v>
      </c>
      <c r="D22" s="11">
        <f t="shared" si="0"/>
        <v>0.92389283577747905</v>
      </c>
      <c r="E22" s="8">
        <f>INDEX('Payroll per Employee'!$C$3:$T$54,MATCH($B22,'Payroll per Employee'!$B$3:$B$54,0),MATCH($I$1,'Payroll per Employee'!$C$2:$T$2,0))</f>
        <v>41314.533533383343</v>
      </c>
      <c r="F22" s="11">
        <f t="shared" si="1"/>
        <v>46907.350779629494</v>
      </c>
      <c r="G22" s="14">
        <f t="shared" si="2"/>
        <v>-5592.8172462461516</v>
      </c>
    </row>
    <row r="23" spans="1:7" x14ac:dyDescent="0.25">
      <c r="A23" s="5" t="s">
        <v>40</v>
      </c>
      <c r="B23" s="5" t="s">
        <v>41</v>
      </c>
      <c r="C23" s="8">
        <f>INDEX('Mean Zone'!$C$4:$I$55,MATCH($B23,'Mean Zone'!$B$4:$B$55,0),MATCH("Some College (3)",'Mean Zone'!$C$2:$I$2,0))</f>
        <v>45987.470848118202</v>
      </c>
      <c r="D23" s="11">
        <f t="shared" si="0"/>
        <v>0.93021270475718176</v>
      </c>
      <c r="E23" s="8">
        <f>INDEX('Payroll per Employee'!$C$3:$T$54,MATCH($B23,'Payroll per Employee'!$B$3:$B$54,0),MATCH($I$1,'Payroll per Employee'!$C$2:$T$2,0))</f>
        <v>46177.993827160491</v>
      </c>
      <c r="F23" s="11">
        <f t="shared" si="1"/>
        <v>47228.219499065715</v>
      </c>
      <c r="G23" s="14">
        <f t="shared" si="2"/>
        <v>-1050.2256719052239</v>
      </c>
    </row>
    <row r="24" spans="1:7" x14ac:dyDescent="0.25">
      <c r="A24" s="5" t="s">
        <v>42</v>
      </c>
      <c r="B24" s="5" t="s">
        <v>43</v>
      </c>
      <c r="C24" s="8">
        <f>INDEX('Mean Zone'!$C$4:$I$55,MATCH($B24,'Mean Zone'!$B$4:$B$55,0),MATCH("Some College (3)",'Mean Zone'!$C$2:$I$2,0))</f>
        <v>55909.371073892202</v>
      </c>
      <c r="D24" s="11">
        <f t="shared" si="0"/>
        <v>1.130908187138244</v>
      </c>
      <c r="E24" s="8">
        <f>INDEX('Payroll per Employee'!$C$3:$T$54,MATCH($B24,'Payroll per Employee'!$B$3:$B$54,0),MATCH($I$1,'Payroll per Employee'!$C$2:$T$2,0))</f>
        <v>52222.348975628091</v>
      </c>
      <c r="F24" s="11">
        <f t="shared" si="1"/>
        <v>57417.814035766765</v>
      </c>
      <c r="G24" s="14">
        <f t="shared" si="2"/>
        <v>-5195.4650601386747</v>
      </c>
    </row>
    <row r="25" spans="1:7" x14ac:dyDescent="0.25">
      <c r="A25" s="5" t="s">
        <v>44</v>
      </c>
      <c r="B25" s="5" t="s">
        <v>45</v>
      </c>
      <c r="C25" s="8">
        <f>INDEX('Mean Zone'!$C$4:$I$55,MATCH($B25,'Mean Zone'!$B$4:$B$55,0),MATCH("Some College (3)",'Mean Zone'!$C$2:$I$2,0))</f>
        <v>59061.547743619398</v>
      </c>
      <c r="D25" s="11">
        <f t="shared" si="0"/>
        <v>1.1946689187406303</v>
      </c>
      <c r="E25" s="8">
        <f>INDEX('Payroll per Employee'!$C$3:$T$54,MATCH($B25,'Payroll per Employee'!$B$3:$B$54,0),MATCH($I$1,'Payroll per Employee'!$C$2:$T$2,0))</f>
        <v>61200.051063829786</v>
      </c>
      <c r="F25" s="11">
        <f t="shared" si="1"/>
        <v>60655.036890430492</v>
      </c>
      <c r="G25" s="14">
        <f t="shared" si="2"/>
        <v>545.01417339929321</v>
      </c>
    </row>
    <row r="26" spans="1:7" x14ac:dyDescent="0.25">
      <c r="A26" s="5" t="s">
        <v>46</v>
      </c>
      <c r="B26" s="5" t="s">
        <v>47</v>
      </c>
      <c r="C26" s="8">
        <f>INDEX('Mean Zone'!$C$4:$I$55,MATCH($B26,'Mean Zone'!$B$4:$B$55,0),MATCH("Some College (3)",'Mean Zone'!$C$2:$I$2,0))</f>
        <v>49239.767014465899</v>
      </c>
      <c r="D26" s="11">
        <f t="shared" si="0"/>
        <v>0.99599860595538825</v>
      </c>
      <c r="E26" s="8">
        <f>INDEX('Payroll per Employee'!$C$3:$T$54,MATCH($B26,'Payroll per Employee'!$B$3:$B$54,0),MATCH($I$1,'Payroll per Employee'!$C$2:$T$2,0))</f>
        <v>57095.307801121184</v>
      </c>
      <c r="F26" s="11">
        <f t="shared" si="1"/>
        <v>50568.26308892807</v>
      </c>
      <c r="G26" s="14">
        <f t="shared" si="2"/>
        <v>6527.0447121931138</v>
      </c>
    </row>
    <row r="27" spans="1:7" x14ac:dyDescent="0.25">
      <c r="A27" s="5" t="s">
        <v>48</v>
      </c>
      <c r="B27" s="5" t="s">
        <v>49</v>
      </c>
      <c r="C27" s="8">
        <f>INDEX('Mean Zone'!$C$4:$I$55,MATCH($B27,'Mean Zone'!$B$4:$B$55,0),MATCH("Some College (3)",'Mean Zone'!$C$2:$I$2,0))</f>
        <v>51778.116651032899</v>
      </c>
      <c r="D27" s="11">
        <f t="shared" si="0"/>
        <v>1.0473431360524814</v>
      </c>
      <c r="E27" s="8">
        <f>INDEX('Payroll per Employee'!$C$3:$T$54,MATCH($B27,'Payroll per Employee'!$B$3:$B$54,0),MATCH($I$1,'Payroll per Employee'!$C$2:$T$2,0))</f>
        <v>55080.131708923276</v>
      </c>
      <c r="F27" s="11">
        <f t="shared" si="1"/>
        <v>53175.097767814645</v>
      </c>
      <c r="G27" s="14">
        <f t="shared" si="2"/>
        <v>1905.0339411086316</v>
      </c>
    </row>
    <row r="28" spans="1:7" x14ac:dyDescent="0.25">
      <c r="A28" s="5" t="s">
        <v>50</v>
      </c>
      <c r="B28" s="5" t="s">
        <v>51</v>
      </c>
      <c r="C28" s="8">
        <f>INDEX('Mean Zone'!$C$4:$I$55,MATCH($B28,'Mean Zone'!$B$4:$B$55,0),MATCH("Some College (3)",'Mean Zone'!$C$2:$I$2,0))</f>
        <v>43218.396342139</v>
      </c>
      <c r="D28" s="11">
        <f t="shared" si="0"/>
        <v>0.87420118165367811</v>
      </c>
      <c r="E28" s="8">
        <f>INDEX('Payroll per Employee'!$C$3:$T$54,MATCH($B28,'Payroll per Employee'!$B$3:$B$54,0),MATCH($I$1,'Payroll per Employee'!$C$2:$T$2,0))</f>
        <v>29617.551064991807</v>
      </c>
      <c r="F28" s="11">
        <f t="shared" si="1"/>
        <v>44384.434960238345</v>
      </c>
      <c r="G28" s="14">
        <f t="shared" si="2"/>
        <v>-14766.883895246538</v>
      </c>
    </row>
    <row r="29" spans="1:7" x14ac:dyDescent="0.25">
      <c r="A29" s="5" t="s">
        <v>52</v>
      </c>
      <c r="B29" s="5" t="s">
        <v>53</v>
      </c>
      <c r="C29" s="8">
        <f>INDEX('Mean Zone'!$C$4:$I$55,MATCH($B29,'Mean Zone'!$B$4:$B$55,0),MATCH("Some College (3)",'Mean Zone'!$C$2:$I$2,0))</f>
        <v>45952.459724251501</v>
      </c>
      <c r="D29" s="11">
        <f t="shared" si="0"/>
        <v>0.92950451638265263</v>
      </c>
      <c r="E29" s="8">
        <f>INDEX('Payroll per Employee'!$C$3:$T$54,MATCH($B29,'Payroll per Employee'!$B$3:$B$54,0),MATCH($I$1,'Payroll per Employee'!$C$2:$T$2,0))</f>
        <v>31695.141176470588</v>
      </c>
      <c r="F29" s="11">
        <f t="shared" si="1"/>
        <v>47192.263769985795</v>
      </c>
      <c r="G29" s="14">
        <f t="shared" si="2"/>
        <v>-15497.122593515207</v>
      </c>
    </row>
    <row r="30" spans="1:7" x14ac:dyDescent="0.25">
      <c r="A30" s="5" t="s">
        <v>54</v>
      </c>
      <c r="B30" s="5" t="s">
        <v>55</v>
      </c>
      <c r="C30" s="8">
        <f>INDEX('Mean Zone'!$C$4:$I$55,MATCH($B30,'Mean Zone'!$B$4:$B$55,0),MATCH("Some College (3)",'Mean Zone'!$C$2:$I$2,0))</f>
        <v>45200.160335984197</v>
      </c>
      <c r="D30" s="11">
        <f t="shared" si="0"/>
        <v>0.9142873618872791</v>
      </c>
      <c r="E30" s="8">
        <f>INDEX('Payroll per Employee'!$C$3:$T$54,MATCH($B30,'Payroll per Employee'!$B$3:$B$54,0),MATCH($I$1,'Payroll per Employee'!$C$2:$T$2,0))</f>
        <v>45400.819459459461</v>
      </c>
      <c r="F30" s="11">
        <f t="shared" si="1"/>
        <v>46419.667234824199</v>
      </c>
      <c r="G30" s="14">
        <f t="shared" si="2"/>
        <v>-1018.8477753647385</v>
      </c>
    </row>
    <row r="31" spans="1:7" x14ac:dyDescent="0.25">
      <c r="A31" s="5" t="s">
        <v>56</v>
      </c>
      <c r="B31" s="5" t="s">
        <v>57</v>
      </c>
      <c r="C31" s="8">
        <f>INDEX('Mean Zone'!$C$4:$I$55,MATCH($B31,'Mean Zone'!$B$4:$B$55,0),MATCH("Some College (3)",'Mean Zone'!$C$2:$I$2,0))</f>
        <v>46807.015453786596</v>
      </c>
      <c r="D31" s="11">
        <f t="shared" si="0"/>
        <v>0.94679006355183593</v>
      </c>
      <c r="E31" s="8">
        <f>INDEX('Payroll per Employee'!$C$3:$T$54,MATCH($B31,'Payroll per Employee'!$B$3:$B$54,0),MATCH($I$1,'Payroll per Employee'!$C$2:$T$2,0))</f>
        <v>40902.523656407902</v>
      </c>
      <c r="F31" s="11">
        <f t="shared" si="1"/>
        <v>48069.875537372631</v>
      </c>
      <c r="G31" s="14">
        <f t="shared" si="2"/>
        <v>-7167.3518809647285</v>
      </c>
    </row>
    <row r="32" spans="1:7" x14ac:dyDescent="0.25">
      <c r="A32" s="5" t="s">
        <v>58</v>
      </c>
      <c r="B32" s="5" t="s">
        <v>59</v>
      </c>
      <c r="C32" s="8">
        <f>INDEX('Mean Zone'!$C$4:$I$55,MATCH($B32,'Mean Zone'!$B$4:$B$55,0),MATCH("Some College (3)",'Mean Zone'!$C$2:$I$2,0))</f>
        <v>54083.815676540798</v>
      </c>
      <c r="D32" s="11">
        <f t="shared" si="0"/>
        <v>1.0939817201563398</v>
      </c>
      <c r="E32" s="8">
        <f>INDEX('Payroll per Employee'!$C$3:$T$54,MATCH($B32,'Payroll per Employee'!$B$3:$B$54,0),MATCH($I$1,'Payroll per Employee'!$C$2:$T$2,0))</f>
        <v>60568.730805989166</v>
      </c>
      <c r="F32" s="11">
        <f t="shared" si="1"/>
        <v>55543.004888323849</v>
      </c>
      <c r="G32" s="14">
        <f t="shared" si="2"/>
        <v>5025.725917665317</v>
      </c>
    </row>
    <row r="33" spans="1:7" x14ac:dyDescent="0.25">
      <c r="A33" s="5" t="s">
        <v>60</v>
      </c>
      <c r="B33" s="5" t="s">
        <v>61</v>
      </c>
      <c r="C33" s="8">
        <f>INDEX('Mean Zone'!$C$4:$I$55,MATCH($B33,'Mean Zone'!$B$4:$B$55,0),MATCH("Some College (3)",'Mean Zone'!$C$2:$I$2,0))</f>
        <v>51333.409560147396</v>
      </c>
      <c r="D33" s="11">
        <f t="shared" si="0"/>
        <v>1.0383478123652203</v>
      </c>
      <c r="E33" s="8">
        <f>INDEX('Payroll per Employee'!$C$3:$T$54,MATCH($B33,'Payroll per Employee'!$B$3:$B$54,0),MATCH($I$1,'Payroll per Employee'!$C$2:$T$2,0))</f>
        <v>49869.160944206007</v>
      </c>
      <c r="F33" s="11">
        <f t="shared" si="1"/>
        <v>52718.392414948059</v>
      </c>
      <c r="G33" s="14">
        <f t="shared" si="2"/>
        <v>-2849.2314707420519</v>
      </c>
    </row>
    <row r="34" spans="1:7" x14ac:dyDescent="0.25">
      <c r="A34" s="5" t="s">
        <v>62</v>
      </c>
      <c r="B34" s="5" t="s">
        <v>63</v>
      </c>
      <c r="C34" s="8">
        <f>INDEX('Mean Zone'!$C$4:$I$55,MATCH($B34,'Mean Zone'!$B$4:$B$55,0),MATCH("Some College (3)",'Mean Zone'!$C$2:$I$2,0))</f>
        <v>60852.444688527998</v>
      </c>
      <c r="D34" s="11">
        <f t="shared" si="0"/>
        <v>1.2308943310179608</v>
      </c>
      <c r="E34" s="8">
        <f>INDEX('Payroll per Employee'!$C$3:$T$54,MATCH($B34,'Payroll per Employee'!$B$3:$B$54,0),MATCH($I$1,'Payroll per Employee'!$C$2:$T$2,0))</f>
        <v>74324.856073767209</v>
      </c>
      <c r="F34" s="11">
        <f t="shared" si="1"/>
        <v>62494.25249534368</v>
      </c>
      <c r="G34" s="14">
        <f t="shared" si="2"/>
        <v>11830.603578423528</v>
      </c>
    </row>
    <row r="35" spans="1:7" x14ac:dyDescent="0.25">
      <c r="A35" s="5" t="s">
        <v>64</v>
      </c>
      <c r="B35" s="5" t="s">
        <v>65</v>
      </c>
      <c r="C35" s="8">
        <f>INDEX('Mean Zone'!$C$4:$I$55,MATCH($B35,'Mean Zone'!$B$4:$B$55,0),MATCH("Some College (3)",'Mean Zone'!$C$2:$I$2,0))</f>
        <v>47150.666043009202</v>
      </c>
      <c r="D35" s="11">
        <f t="shared" si="0"/>
        <v>0.95374126435059092</v>
      </c>
      <c r="E35" s="8">
        <f>INDEX('Payroll per Employee'!$C$3:$T$54,MATCH($B35,'Payroll per Employee'!$B$3:$B$54,0),MATCH($I$1,'Payroll per Employee'!$C$2:$T$2,0))</f>
        <v>39884.441515650738</v>
      </c>
      <c r="F35" s="11">
        <f t="shared" si="1"/>
        <v>48422.797869465896</v>
      </c>
      <c r="G35" s="14">
        <f t="shared" si="2"/>
        <v>-8538.3563538151575</v>
      </c>
    </row>
    <row r="36" spans="1:7" x14ac:dyDescent="0.25">
      <c r="A36" s="5" t="s">
        <v>66</v>
      </c>
      <c r="B36" s="5" t="s">
        <v>67</v>
      </c>
      <c r="C36" s="8">
        <f>INDEX('Mean Zone'!$C$4:$I$55,MATCH($B36,'Mean Zone'!$B$4:$B$55,0),MATCH("Some College (3)",'Mean Zone'!$C$2:$I$2,0))</f>
        <v>59770.181448973402</v>
      </c>
      <c r="D36" s="11">
        <f t="shared" si="0"/>
        <v>1.2090028245541617</v>
      </c>
      <c r="E36" s="8">
        <f>INDEX('Payroll per Employee'!$C$3:$T$54,MATCH($B36,'Payroll per Employee'!$B$3:$B$54,0),MATCH($I$1,'Payroll per Employee'!$C$2:$T$2,0))</f>
        <v>69526.152510583575</v>
      </c>
      <c r="F36" s="11">
        <f t="shared" si="1"/>
        <v>61382.789636203954</v>
      </c>
      <c r="G36" s="14">
        <f t="shared" si="2"/>
        <v>8143.3628743796216</v>
      </c>
    </row>
    <row r="37" spans="1:7" x14ac:dyDescent="0.25">
      <c r="A37" s="5" t="s">
        <v>68</v>
      </c>
      <c r="B37" s="5" t="s">
        <v>69</v>
      </c>
      <c r="C37" s="8">
        <f>INDEX('Mean Zone'!$C$4:$I$55,MATCH($B37,'Mean Zone'!$B$4:$B$55,0),MATCH("Some College (3)",'Mean Zone'!$C$2:$I$2,0))</f>
        <v>48327.978767532499</v>
      </c>
      <c r="D37" s="11">
        <f t="shared" si="0"/>
        <v>0.97755538662404218</v>
      </c>
      <c r="E37" s="8">
        <f>INDEX('Payroll per Employee'!$C$3:$T$54,MATCH($B37,'Payroll per Employee'!$B$3:$B$54,0),MATCH($I$1,'Payroll per Employee'!$C$2:$T$2,0))</f>
        <v>36844.308057998576</v>
      </c>
      <c r="F37" s="11">
        <f t="shared" si="1"/>
        <v>49631.874662500806</v>
      </c>
      <c r="G37" s="14">
        <f t="shared" si="2"/>
        <v>-12787.56660450223</v>
      </c>
    </row>
    <row r="38" spans="1:7" x14ac:dyDescent="0.25">
      <c r="A38" s="5" t="s">
        <v>70</v>
      </c>
      <c r="B38" s="5" t="s">
        <v>71</v>
      </c>
      <c r="C38" s="8">
        <f>INDEX('Mean Zone'!$C$4:$I$55,MATCH($B38,'Mean Zone'!$B$4:$B$55,0),MATCH("Some College (3)",'Mean Zone'!$C$2:$I$2,0))</f>
        <v>46216.525912547702</v>
      </c>
      <c r="D38" s="11">
        <f t="shared" si="0"/>
        <v>0.93484592174197745</v>
      </c>
      <c r="E38" s="8">
        <f>INDEX('Payroll per Employee'!$C$3:$T$54,MATCH($B38,'Payroll per Employee'!$B$3:$B$54,0),MATCH($I$1,'Payroll per Employee'!$C$2:$T$2,0))</f>
        <v>42407.828957239311</v>
      </c>
      <c r="F38" s="11">
        <f t="shared" si="1"/>
        <v>47463.454502442546</v>
      </c>
      <c r="G38" s="14">
        <f t="shared" si="2"/>
        <v>-5055.6255452032347</v>
      </c>
    </row>
    <row r="39" spans="1:7" x14ac:dyDescent="0.25">
      <c r="A39" s="5" t="s">
        <v>72</v>
      </c>
      <c r="B39" s="5" t="s">
        <v>73</v>
      </c>
      <c r="C39" s="8">
        <f>INDEX('Mean Zone'!$C$4:$I$55,MATCH($B39,'Mean Zone'!$B$4:$B$55,0),MATCH("Some College (3)",'Mean Zone'!$C$2:$I$2,0))</f>
        <v>48137.213854804999</v>
      </c>
      <c r="D39" s="11">
        <f t="shared" si="0"/>
        <v>0.9736966846304691</v>
      </c>
      <c r="E39" s="8">
        <f>INDEX('Payroll per Employee'!$C$3:$T$54,MATCH($B39,'Payroll per Employee'!$B$3:$B$54,0),MATCH($I$1,'Payroll per Employee'!$C$2:$T$2,0))</f>
        <v>49201.132995506261</v>
      </c>
      <c r="F39" s="11">
        <f t="shared" si="1"/>
        <v>49435.962884687018</v>
      </c>
      <c r="G39" s="14">
        <f t="shared" si="2"/>
        <v>-234.82988918075716</v>
      </c>
    </row>
    <row r="40" spans="1:7" x14ac:dyDescent="0.25">
      <c r="A40" s="5" t="s">
        <v>74</v>
      </c>
      <c r="B40" s="5" t="s">
        <v>75</v>
      </c>
      <c r="C40" s="8">
        <f>INDEX('Mean Zone'!$C$4:$I$55,MATCH($B40,'Mean Zone'!$B$4:$B$55,0),MATCH("Some College (3)",'Mean Zone'!$C$2:$I$2,0))</f>
        <v>43702.368713921001</v>
      </c>
      <c r="D40" s="11">
        <f t="shared" si="0"/>
        <v>0.88399074478207762</v>
      </c>
      <c r="E40" s="8">
        <f>INDEX('Payroll per Employee'!$C$3:$T$54,MATCH($B40,'Payroll per Employee'!$B$3:$B$54,0),MATCH($I$1,'Payroll per Employee'!$C$2:$T$2,0))</f>
        <v>38319.746835443038</v>
      </c>
      <c r="F40" s="11">
        <f t="shared" si="1"/>
        <v>44881.464976989948</v>
      </c>
      <c r="G40" s="14">
        <f t="shared" si="2"/>
        <v>-6561.7181415469095</v>
      </c>
    </row>
    <row r="41" spans="1:7" x14ac:dyDescent="0.25">
      <c r="A41" s="5" t="s">
        <v>76</v>
      </c>
      <c r="B41" s="5" t="s">
        <v>77</v>
      </c>
      <c r="C41" s="8">
        <f>INDEX('Mean Zone'!$C$4:$I$55,MATCH($B41,'Mean Zone'!$B$4:$B$55,0),MATCH("Some College (3)",'Mean Zone'!$C$2:$I$2,0))</f>
        <v>52492.596847532397</v>
      </c>
      <c r="D41" s="11">
        <f t="shared" si="0"/>
        <v>1.0617953019103574</v>
      </c>
      <c r="E41" s="8">
        <f>INDEX('Payroll per Employee'!$C$3:$T$54,MATCH($B41,'Payroll per Employee'!$B$3:$B$54,0),MATCH($I$1,'Payroll per Employee'!$C$2:$T$2,0))</f>
        <v>55240.650410372305</v>
      </c>
      <c r="F41" s="11">
        <f t="shared" si="1"/>
        <v>53908.854743914904</v>
      </c>
      <c r="G41" s="14">
        <f t="shared" si="2"/>
        <v>1331.7956664574012</v>
      </c>
    </row>
    <row r="42" spans="1:7" x14ac:dyDescent="0.25">
      <c r="A42" s="5" t="s">
        <v>78</v>
      </c>
      <c r="B42" s="5" t="s">
        <v>79</v>
      </c>
      <c r="C42" s="8">
        <f>INDEX('Mean Zone'!$C$4:$I$55,MATCH($B42,'Mean Zone'!$B$4:$B$55,0),MATCH("Some College (3)",'Mean Zone'!$C$2:$I$2,0))</f>
        <v>51348.801209901801</v>
      </c>
      <c r="D42" s="11">
        <f t="shared" si="0"/>
        <v>1.0386591473415665</v>
      </c>
      <c r="E42" s="8">
        <f>INDEX('Payroll per Employee'!$C$3:$T$54,MATCH($B42,'Payroll per Employee'!$B$3:$B$54,0),MATCH($I$1,'Payroll per Employee'!$C$2:$T$2,0))</f>
        <v>50587.99319213313</v>
      </c>
      <c r="F42" s="11">
        <f t="shared" si="1"/>
        <v>52734.199333651079</v>
      </c>
      <c r="G42" s="14">
        <f t="shared" si="2"/>
        <v>-2146.2061415179487</v>
      </c>
    </row>
    <row r="43" spans="1:7" x14ac:dyDescent="0.25">
      <c r="A43" s="5" t="s">
        <v>80</v>
      </c>
      <c r="B43" s="5" t="s">
        <v>81</v>
      </c>
      <c r="C43" s="8">
        <f>INDEX('Mean Zone'!$C$4:$I$55,MATCH($B43,'Mean Zone'!$B$4:$B$55,0),MATCH("Some College (3)",'Mean Zone'!$C$2:$I$2,0))</f>
        <v>56403.118942182002</v>
      </c>
      <c r="D43" s="11">
        <f t="shared" si="0"/>
        <v>1.1408954843641959</v>
      </c>
      <c r="E43" s="8">
        <f>INDEX('Payroll per Employee'!$C$3:$T$54,MATCH($B43,'Payroll per Employee'!$B$3:$B$54,0),MATCH($I$1,'Payroll per Employee'!$C$2:$T$2,0))</f>
        <v>77404.761783439491</v>
      </c>
      <c r="F43" s="11">
        <f t="shared" si="1"/>
        <v>57924.88329334349</v>
      </c>
      <c r="G43" s="14">
        <f t="shared" si="2"/>
        <v>19479.878490096002</v>
      </c>
    </row>
    <row r="44" spans="1:7" x14ac:dyDescent="0.25">
      <c r="A44" s="5" t="s">
        <v>82</v>
      </c>
      <c r="B44" s="5" t="s">
        <v>83</v>
      </c>
      <c r="C44" s="8">
        <f>INDEX('Mean Zone'!$C$4:$I$55,MATCH($B44,'Mean Zone'!$B$4:$B$55,0),MATCH("Some College (3)",'Mean Zone'!$C$2:$I$2,0))</f>
        <v>45384.6077961595</v>
      </c>
      <c r="D44" s="11">
        <f t="shared" si="0"/>
        <v>0.91801827745299747</v>
      </c>
      <c r="E44" s="8">
        <f>INDEX('Payroll per Employee'!$C$3:$T$54,MATCH($B44,'Payroll per Employee'!$B$3:$B$54,0),MATCH($I$1,'Payroll per Employee'!$C$2:$T$2,0))</f>
        <v>33155.08207818582</v>
      </c>
      <c r="F44" s="11">
        <f t="shared" si="1"/>
        <v>46609.091114297255</v>
      </c>
      <c r="G44" s="14">
        <f t="shared" si="2"/>
        <v>-13454.009036111434</v>
      </c>
    </row>
    <row r="45" spans="1:7" x14ac:dyDescent="0.25">
      <c r="A45" s="5" t="s">
        <v>84</v>
      </c>
      <c r="B45" s="5" t="s">
        <v>85</v>
      </c>
      <c r="C45" s="8">
        <f>INDEX('Mean Zone'!$C$4:$I$55,MATCH($B45,'Mean Zone'!$B$4:$B$55,0),MATCH("Some College (3)",'Mean Zone'!$C$2:$I$2,0))</f>
        <v>44195.458806384398</v>
      </c>
      <c r="D45" s="11">
        <f t="shared" si="0"/>
        <v>0.89396473683122102</v>
      </c>
      <c r="E45" s="8">
        <f>INDEX('Payroll per Employee'!$C$3:$T$54,MATCH($B45,'Payroll per Employee'!$B$3:$B$54,0),MATCH($I$1,'Payroll per Employee'!$C$2:$T$2,0))</f>
        <v>38512.3359375</v>
      </c>
      <c r="F45" s="11">
        <f t="shared" si="1"/>
        <v>45387.858711852816</v>
      </c>
      <c r="G45" s="14">
        <f t="shared" si="2"/>
        <v>-6875.5227743528158</v>
      </c>
    </row>
    <row r="46" spans="1:7" x14ac:dyDescent="0.25">
      <c r="A46" s="5" t="s">
        <v>86</v>
      </c>
      <c r="B46" s="5" t="s">
        <v>87</v>
      </c>
      <c r="C46" s="8">
        <f>INDEX('Mean Zone'!$C$4:$I$55,MATCH($B46,'Mean Zone'!$B$4:$B$55,0),MATCH("Some College (3)",'Mean Zone'!$C$2:$I$2,0))</f>
        <v>44905.0375067559</v>
      </c>
      <c r="D46" s="11">
        <f t="shared" si="0"/>
        <v>0.90831775755485733</v>
      </c>
      <c r="E46" s="8">
        <f>INDEX('Payroll per Employee'!$C$3:$T$54,MATCH($B46,'Payroll per Employee'!$B$3:$B$54,0),MATCH($I$1,'Payroll per Employee'!$C$2:$T$2,0))</f>
        <v>34877.835872235875</v>
      </c>
      <c r="F46" s="11">
        <f t="shared" si="1"/>
        <v>46116.581948746767</v>
      </c>
      <c r="G46" s="14">
        <f t="shared" si="2"/>
        <v>-11238.746076510892</v>
      </c>
    </row>
    <row r="47" spans="1:7" x14ac:dyDescent="0.25">
      <c r="A47" s="5" t="s">
        <v>88</v>
      </c>
      <c r="B47" s="5" t="s">
        <v>89</v>
      </c>
      <c r="C47" s="8">
        <f>INDEX('Mean Zone'!$C$4:$I$55,MATCH($B47,'Mean Zone'!$B$4:$B$55,0),MATCH("Some College (3)",'Mean Zone'!$C$2:$I$2,0))</f>
        <v>49958.668728666897</v>
      </c>
      <c r="D47" s="11">
        <f t="shared" si="0"/>
        <v>1.0105402081720025</v>
      </c>
      <c r="E47" s="8">
        <f>INDEX('Payroll per Employee'!$C$3:$T$54,MATCH($B47,'Payroll per Employee'!$B$3:$B$54,0),MATCH($I$1,'Payroll per Employee'!$C$2:$T$2,0))</f>
        <v>37149.008717533929</v>
      </c>
      <c r="F47" s="11">
        <f t="shared" si="1"/>
        <v>51306.560875920375</v>
      </c>
      <c r="G47" s="14">
        <f t="shared" si="2"/>
        <v>-14157.552158386447</v>
      </c>
    </row>
    <row r="48" spans="1:7" x14ac:dyDescent="0.25">
      <c r="A48" s="5" t="s">
        <v>92</v>
      </c>
      <c r="B48" s="5" t="s">
        <v>93</v>
      </c>
      <c r="C48" s="8">
        <f>INDEX('Mean Zone'!$C$4:$I$55,MATCH($B48,'Mean Zone'!$B$4:$B$55,0),MATCH("Some College (3)",'Mean Zone'!$C$2:$I$2,0))</f>
        <v>47034.127047554102</v>
      </c>
      <c r="D48" s="11">
        <f t="shared" si="0"/>
        <v>0.95138396893571575</v>
      </c>
      <c r="E48" s="8">
        <f>INDEX('Payroll per Employee'!$C$3:$T$54,MATCH($B48,'Payroll per Employee'!$B$3:$B$54,0),MATCH($I$1,'Payroll per Employee'!$C$2:$T$2,0))</f>
        <v>43914.020970873789</v>
      </c>
      <c r="F48" s="11">
        <f t="shared" si="1"/>
        <v>48303.114634966398</v>
      </c>
      <c r="G48" s="14">
        <f t="shared" si="2"/>
        <v>-4389.0936640926084</v>
      </c>
    </row>
    <row r="49" spans="1:7" x14ac:dyDescent="0.25">
      <c r="A49" s="5" t="s">
        <v>94</v>
      </c>
      <c r="B49" s="5" t="s">
        <v>95</v>
      </c>
      <c r="C49" s="8">
        <f>INDEX('Mean Zone'!$C$4:$I$55,MATCH($B49,'Mean Zone'!$B$4:$B$55,0),MATCH("Some College (3)",'Mean Zone'!$C$2:$I$2,0))</f>
        <v>48707.258560955001</v>
      </c>
      <c r="D49" s="11">
        <f t="shared" si="0"/>
        <v>0.98522727803256316</v>
      </c>
      <c r="E49" s="8">
        <f>INDEX('Payroll per Employee'!$C$3:$T$54,MATCH($B49,'Payroll per Employee'!$B$3:$B$54,0),MATCH($I$1,'Payroll per Employee'!$C$2:$T$2,0))</f>
        <v>48106.62081447964</v>
      </c>
      <c r="F49" s="11">
        <f t="shared" si="1"/>
        <v>50021.387479904442</v>
      </c>
      <c r="G49" s="14">
        <f t="shared" si="2"/>
        <v>-1914.7666654248023</v>
      </c>
    </row>
    <row r="50" spans="1:7" x14ac:dyDescent="0.25">
      <c r="A50" s="5" t="s">
        <v>96</v>
      </c>
      <c r="B50" s="5" t="s">
        <v>97</v>
      </c>
      <c r="C50" s="8">
        <f>INDEX('Mean Zone'!$C$4:$I$55,MATCH($B50,'Mean Zone'!$B$4:$B$55,0),MATCH("Some College (3)",'Mean Zone'!$C$2:$I$2,0))</f>
        <v>52243.594779258601</v>
      </c>
      <c r="D50" s="11">
        <f t="shared" si="0"/>
        <v>1.0567586064116186</v>
      </c>
      <c r="E50" s="8">
        <f>INDEX('Payroll per Employee'!$C$3:$T$54,MATCH($B50,'Payroll per Employee'!$B$3:$B$54,0),MATCH($I$1,'Payroll per Employee'!$C$2:$T$2,0))</f>
        <v>40660.673452768729</v>
      </c>
      <c r="F50" s="11">
        <f t="shared" si="1"/>
        <v>53653.13456362937</v>
      </c>
      <c r="G50" s="14">
        <f t="shared" si="2"/>
        <v>-12992.46111086064</v>
      </c>
    </row>
    <row r="51" spans="1:7" x14ac:dyDescent="0.25">
      <c r="A51" s="5" t="s">
        <v>98</v>
      </c>
      <c r="B51" s="5" t="s">
        <v>99</v>
      </c>
      <c r="C51" s="8">
        <f>INDEX('Mean Zone'!$C$4:$I$55,MATCH($B51,'Mean Zone'!$B$4:$B$55,0),MATCH("Some College (3)",'Mean Zone'!$C$2:$I$2,0))</f>
        <v>56972.148769398496</v>
      </c>
      <c r="D51" s="11">
        <f t="shared" si="0"/>
        <v>1.1524055492775445</v>
      </c>
      <c r="E51" s="8">
        <f>INDEX('Payroll per Employee'!$C$3:$T$54,MATCH($B51,'Payroll per Employee'!$B$3:$B$54,0),MATCH($I$1,'Payroll per Employee'!$C$2:$T$2,0))</f>
        <v>53913.897063185999</v>
      </c>
      <c r="F51" s="11">
        <f t="shared" si="1"/>
        <v>58509.265628046196</v>
      </c>
      <c r="G51" s="14">
        <f t="shared" si="2"/>
        <v>-4595.3685648601968</v>
      </c>
    </row>
    <row r="52" spans="1:7" x14ac:dyDescent="0.25">
      <c r="A52" s="5" t="s">
        <v>100</v>
      </c>
      <c r="B52" s="5" t="s">
        <v>101</v>
      </c>
      <c r="C52" s="8">
        <f>INDEX('Mean Zone'!$C$4:$I$55,MATCH($B52,'Mean Zone'!$B$4:$B$55,0),MATCH("Some College (3)",'Mean Zone'!$C$2:$I$2,0))</f>
        <v>42544.299698741997</v>
      </c>
      <c r="D52" s="11">
        <f t="shared" si="0"/>
        <v>0.8605658751156644</v>
      </c>
      <c r="E52" s="8">
        <f>INDEX('Payroll per Employee'!$C$3:$T$54,MATCH($B52,'Payroll per Employee'!$B$3:$B$54,0),MATCH($I$1,'Payroll per Employee'!$C$2:$T$2,0))</f>
        <v>31156.143543373833</v>
      </c>
      <c r="F52" s="11">
        <f t="shared" si="1"/>
        <v>43692.151091375839</v>
      </c>
      <c r="G52" s="14">
        <f t="shared" si="2"/>
        <v>-12536.007548002006</v>
      </c>
    </row>
    <row r="53" spans="1:7" x14ac:dyDescent="0.25">
      <c r="A53" s="5" t="s">
        <v>102</v>
      </c>
      <c r="B53" s="5" t="s">
        <v>103</v>
      </c>
      <c r="C53" s="8">
        <f>INDEX('Mean Zone'!$C$4:$I$55,MATCH($B53,'Mean Zone'!$B$4:$B$55,0),MATCH("Some College (3)",'Mean Zone'!$C$2:$I$2,0))</f>
        <v>48843.105600012503</v>
      </c>
      <c r="D53" s="11">
        <f t="shared" si="0"/>
        <v>0.98797512737727455</v>
      </c>
      <c r="E53" s="8">
        <f>INDEX('Payroll per Employee'!$C$3:$T$54,MATCH($B53,'Payroll per Employee'!$B$3:$B$54,0),MATCH($I$1,'Payroll per Employee'!$C$2:$T$2,0))</f>
        <v>50522.343392909461</v>
      </c>
      <c r="F53" s="11">
        <f t="shared" si="1"/>
        <v>50160.899691830498</v>
      </c>
      <c r="G53" s="14">
        <f t="shared" si="2"/>
        <v>361.44370107896248</v>
      </c>
    </row>
    <row r="54" spans="1:7" x14ac:dyDescent="0.25">
      <c r="A54" s="6" t="s">
        <v>104</v>
      </c>
      <c r="B54" s="6" t="s">
        <v>105</v>
      </c>
      <c r="C54" s="8">
        <f>INDEX('Mean Zone'!$C$4:$I$55,MATCH($B54,'Mean Zone'!$B$4:$B$55,0),MATCH("Some College (3)",'Mean Zone'!$C$2:$I$2,0))</f>
        <v>48417.197958199999</v>
      </c>
      <c r="D54" s="11">
        <f t="shared" si="0"/>
        <v>0.97936007001141867</v>
      </c>
      <c r="E54" s="8">
        <f>INDEX('Payroll per Employee'!$C$3:$T$54,MATCH($B54,'Payroll per Employee'!$B$3:$B$54,0),MATCH($I$1,'Payroll per Employee'!$C$2:$T$2,0))</f>
        <v>44808.498309995171</v>
      </c>
      <c r="F54" s="11">
        <f t="shared" si="1"/>
        <v>49723.500999906704</v>
      </c>
      <c r="G54" s="14">
        <f t="shared" si="2"/>
        <v>-4915.0026899115328</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55:G63"/>
    <mergeCell ref="A1:G1"/>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143</v>
      </c>
      <c r="B1" s="39"/>
      <c r="C1" s="39"/>
      <c r="D1" s="39"/>
      <c r="E1" s="39"/>
      <c r="F1" s="39"/>
      <c r="G1" s="40"/>
      <c r="I1" t="s">
        <v>121</v>
      </c>
    </row>
    <row r="2" spans="1:9" ht="47.25" x14ac:dyDescent="0.25">
      <c r="A2" s="16" t="s">
        <v>0</v>
      </c>
      <c r="B2" s="16" t="s">
        <v>1</v>
      </c>
      <c r="C2" s="16" t="s">
        <v>138</v>
      </c>
      <c r="D2" s="16" t="s">
        <v>119</v>
      </c>
      <c r="E2" s="16" t="s">
        <v>146</v>
      </c>
      <c r="F2" s="16" t="s">
        <v>133</v>
      </c>
      <c r="G2" s="16" t="s">
        <v>125</v>
      </c>
    </row>
    <row r="3" spans="1:9" x14ac:dyDescent="0.25">
      <c r="A3" s="4" t="s">
        <v>90</v>
      </c>
      <c r="B3" s="4" t="s">
        <v>91</v>
      </c>
      <c r="C3" s="7">
        <f>INDEX('Mean Zone'!$C$4:$I$55,MATCH($B3,'Mean Zone'!$B$4:$B$55,0),MATCH("Some College (3)",'Mean Zone'!$C$2:$I$2,0))</f>
        <v>49437.58627777778</v>
      </c>
      <c r="D3" s="10">
        <f>C3/$C$3</f>
        <v>1</v>
      </c>
      <c r="E3" s="7">
        <f>INDEX('Payroll per Employee'!$C$3:$T$54,MATCH($B3,'Payroll per Employee'!$B$3:$B$54,0),MATCH($I$1,'Payroll per Employee'!$C$2:$T$2,0))</f>
        <v>65267.94450005133</v>
      </c>
      <c r="F3" s="10">
        <f>$E$3*D3</f>
        <v>65267.94450005133</v>
      </c>
      <c r="G3" s="13">
        <f>E3-F3</f>
        <v>0</v>
      </c>
    </row>
    <row r="4" spans="1:9" x14ac:dyDescent="0.25">
      <c r="A4" s="5" t="s">
        <v>2</v>
      </c>
      <c r="B4" s="5" t="s">
        <v>3</v>
      </c>
      <c r="C4" s="8">
        <f>INDEX('Mean Zone'!$C$4:$I$55,MATCH($B4,'Mean Zone'!$B$4:$B$55,0),MATCH("Some College (3)",'Mean Zone'!$C$2:$I$2,0))</f>
        <v>46683.653717435198</v>
      </c>
      <c r="D4" s="11">
        <f>C4/$C$3</f>
        <v>0.94429476097662002</v>
      </c>
      <c r="E4" s="8">
        <f>INDEX('Payroll per Employee'!$C$3:$T$54,MATCH($B4,'Payroll per Employee'!$B$3:$B$54,0),MATCH($I$1,'Payroll per Employee'!$C$2:$T$2,0))</f>
        <v>43530.3932468602</v>
      </c>
      <c r="F4" s="11">
        <f>$E$3*D4</f>
        <v>61632.178051111274</v>
      </c>
      <c r="G4" s="14">
        <f>E4-F4</f>
        <v>-18101.784804251074</v>
      </c>
    </row>
    <row r="5" spans="1:9" x14ac:dyDescent="0.25">
      <c r="A5" s="5" t="s">
        <v>4</v>
      </c>
      <c r="B5" s="5" t="s">
        <v>5</v>
      </c>
      <c r="C5" s="8">
        <f>INDEX('Mean Zone'!$C$4:$I$55,MATCH($B5,'Mean Zone'!$B$4:$B$55,0),MATCH("Some College (3)",'Mean Zone'!$C$2:$I$2,0))</f>
        <v>58564.453243552198</v>
      </c>
      <c r="D5" s="11">
        <f t="shared" ref="D5:D54" si="0">C5/$C$3</f>
        <v>1.1846139274375729</v>
      </c>
      <c r="E5" s="8">
        <f>INDEX('Payroll per Employee'!$C$3:$T$54,MATCH($B5,'Payroll per Employee'!$B$3:$B$54,0),MATCH($I$1,'Payroll per Employee'!$C$2:$T$2,0))</f>
        <v>76028.478858889459</v>
      </c>
      <c r="F5" s="11">
        <f t="shared" ref="F5:F54" si="1">$E$3*D5</f>
        <v>77317.316069983339</v>
      </c>
      <c r="G5" s="14">
        <f t="shared" ref="G5:G54" si="2">E5-F5</f>
        <v>-1288.8372110938799</v>
      </c>
    </row>
    <row r="6" spans="1:9" x14ac:dyDescent="0.25">
      <c r="A6" s="5" t="s">
        <v>6</v>
      </c>
      <c r="B6" s="5" t="s">
        <v>7</v>
      </c>
      <c r="C6" s="8">
        <f>INDEX('Mean Zone'!$C$4:$I$55,MATCH($B6,'Mean Zone'!$B$4:$B$55,0),MATCH("Some College (3)",'Mean Zone'!$C$2:$I$2,0))</f>
        <v>49645.896090102899</v>
      </c>
      <c r="D6" s="11">
        <f t="shared" si="0"/>
        <v>1.0042135918844151</v>
      </c>
      <c r="E6" s="8">
        <f>INDEX('Payroll per Employee'!$C$3:$T$54,MATCH($B6,'Payroll per Employee'!$B$3:$B$54,0),MATCH($I$1,'Payroll per Employee'!$C$2:$T$2,0))</f>
        <v>62970.985074626864</v>
      </c>
      <c r="F6" s="11">
        <f t="shared" si="1"/>
        <v>65542.956981309195</v>
      </c>
      <c r="G6" s="14">
        <f t="shared" si="2"/>
        <v>-2571.9719066823309</v>
      </c>
    </row>
    <row r="7" spans="1:9" x14ac:dyDescent="0.25">
      <c r="A7" s="5" t="s">
        <v>8</v>
      </c>
      <c r="B7" s="5" t="s">
        <v>9</v>
      </c>
      <c r="C7" s="8">
        <f>INDEX('Mean Zone'!$C$4:$I$55,MATCH($B7,'Mean Zone'!$B$4:$B$55,0),MATCH("Some College (3)",'Mean Zone'!$C$2:$I$2,0))</f>
        <v>42839.910154723199</v>
      </c>
      <c r="D7" s="11">
        <f t="shared" si="0"/>
        <v>0.86654534293029917</v>
      </c>
      <c r="E7" s="8">
        <f>INDEX('Payroll per Employee'!$C$3:$T$54,MATCH($B7,'Payroll per Employee'!$B$3:$B$54,0),MATCH($I$1,'Payroll per Employee'!$C$2:$T$2,0))</f>
        <v>41037.329581428072</v>
      </c>
      <c r="F7" s="11">
        <f t="shared" si="1"/>
        <v>56557.633349152711</v>
      </c>
      <c r="G7" s="14">
        <f t="shared" si="2"/>
        <v>-15520.303767724639</v>
      </c>
    </row>
    <row r="8" spans="1:9" x14ac:dyDescent="0.25">
      <c r="A8" s="5" t="s">
        <v>10</v>
      </c>
      <c r="B8" s="5" t="s">
        <v>11</v>
      </c>
      <c r="C8" s="8">
        <f>INDEX('Mean Zone'!$C$4:$I$55,MATCH($B8,'Mean Zone'!$B$4:$B$55,0),MATCH("Some College (3)",'Mean Zone'!$C$2:$I$2,0))</f>
        <v>60373.531611879102</v>
      </c>
      <c r="D8" s="11">
        <f t="shared" si="0"/>
        <v>1.2212071049070823</v>
      </c>
      <c r="E8" s="8">
        <f>INDEX('Payroll per Employee'!$C$3:$T$54,MATCH($B8,'Payroll per Employee'!$B$3:$B$54,0),MATCH($I$1,'Payroll per Employee'!$C$2:$T$2,0))</f>
        <v>89933.718895145299</v>
      </c>
      <c r="F8" s="11">
        <f t="shared" si="1"/>
        <v>79705.677546143808</v>
      </c>
      <c r="G8" s="14">
        <f t="shared" si="2"/>
        <v>10228.041349001491</v>
      </c>
    </row>
    <row r="9" spans="1:9" x14ac:dyDescent="0.25">
      <c r="A9" s="5" t="s">
        <v>12</v>
      </c>
      <c r="B9" s="5" t="s">
        <v>13</v>
      </c>
      <c r="C9" s="8">
        <f>INDEX('Mean Zone'!$C$4:$I$55,MATCH($B9,'Mean Zone'!$B$4:$B$55,0),MATCH("Some College (3)",'Mean Zone'!$C$2:$I$2,0))</f>
        <v>53361.005101802999</v>
      </c>
      <c r="D9" s="11">
        <f t="shared" si="0"/>
        <v>1.0793610513664742</v>
      </c>
      <c r="E9" s="8">
        <f>INDEX('Payroll per Employee'!$C$3:$T$54,MATCH($B9,'Payroll per Employee'!$B$3:$B$54,0),MATCH($I$1,'Payroll per Employee'!$C$2:$T$2,0))</f>
        <v>72651.100126573845</v>
      </c>
      <c r="F9" s="11">
        <f t="shared" si="1"/>
        <v>70447.677196104094</v>
      </c>
      <c r="G9" s="14">
        <f t="shared" si="2"/>
        <v>2203.422930469751</v>
      </c>
    </row>
    <row r="10" spans="1:9" x14ac:dyDescent="0.25">
      <c r="A10" s="5" t="s">
        <v>14</v>
      </c>
      <c r="B10" s="5" t="s">
        <v>15</v>
      </c>
      <c r="C10" s="8">
        <f>INDEX('Mean Zone'!$C$4:$I$55,MATCH($B10,'Mean Zone'!$B$4:$B$55,0),MATCH("Some College (3)",'Mean Zone'!$C$2:$I$2,0))</f>
        <v>59593.620354343002</v>
      </c>
      <c r="D10" s="11">
        <f t="shared" si="0"/>
        <v>1.2054314306426883</v>
      </c>
      <c r="E10" s="8">
        <f>INDEX('Payroll per Employee'!$C$3:$T$54,MATCH($B10,'Payroll per Employee'!$B$3:$B$54,0),MATCH($I$1,'Payroll per Employee'!$C$2:$T$2,0))</f>
        <v>80101.851526600629</v>
      </c>
      <c r="F10" s="11">
        <f t="shared" si="1"/>
        <v>78676.031713804448</v>
      </c>
      <c r="G10" s="14">
        <f t="shared" si="2"/>
        <v>1425.8198127961805</v>
      </c>
    </row>
    <row r="11" spans="1:9" x14ac:dyDescent="0.25">
      <c r="A11" s="5" t="s">
        <v>16</v>
      </c>
      <c r="B11" s="5" t="s">
        <v>17</v>
      </c>
      <c r="C11" s="8">
        <f>INDEX('Mean Zone'!$C$4:$I$55,MATCH($B11,'Mean Zone'!$B$4:$B$55,0),MATCH("Some College (3)",'Mean Zone'!$C$2:$I$2,0))</f>
        <v>54672.489312706697</v>
      </c>
      <c r="D11" s="11">
        <f t="shared" si="0"/>
        <v>1.1058891307013912</v>
      </c>
      <c r="E11" s="8">
        <f>INDEX('Payroll per Employee'!$C$3:$T$54,MATCH($B11,'Payroll per Employee'!$B$3:$B$54,0),MATCH($I$1,'Payroll per Employee'!$C$2:$T$2,0))</f>
        <v>69431.112368633796</v>
      </c>
      <c r="F11" s="11">
        <f t="shared" si="1"/>
        <v>72179.110405828411</v>
      </c>
      <c r="G11" s="14">
        <f t="shared" si="2"/>
        <v>-2747.9980371946149</v>
      </c>
    </row>
    <row r="12" spans="1:9" x14ac:dyDescent="0.25">
      <c r="A12" s="5" t="s">
        <v>18</v>
      </c>
      <c r="B12" s="5" t="s">
        <v>19</v>
      </c>
      <c r="C12" s="8">
        <f>INDEX('Mean Zone'!$C$4:$I$55,MATCH($B12,'Mean Zone'!$B$4:$B$55,0),MATCH("Some College (3)",'Mean Zone'!$C$2:$I$2,0))</f>
        <v>63345.233613189797</v>
      </c>
      <c r="D12" s="11">
        <f t="shared" si="0"/>
        <v>1.2813172806873767</v>
      </c>
      <c r="E12" s="8">
        <f>INDEX('Payroll per Employee'!$C$3:$T$54,MATCH($B12,'Payroll per Employee'!$B$3:$B$54,0),MATCH($I$1,'Payroll per Employee'!$C$2:$T$2,0))</f>
        <v>83849.08618331053</v>
      </c>
      <c r="F12" s="11">
        <f t="shared" si="1"/>
        <v>83628.9451628604</v>
      </c>
      <c r="G12" s="14">
        <f t="shared" si="2"/>
        <v>220.14102045012987</v>
      </c>
    </row>
    <row r="13" spans="1:9" x14ac:dyDescent="0.25">
      <c r="A13" s="5" t="s">
        <v>20</v>
      </c>
      <c r="B13" s="5" t="s">
        <v>21</v>
      </c>
      <c r="C13" s="8">
        <f>INDEX('Mean Zone'!$C$4:$I$55,MATCH($B13,'Mean Zone'!$B$4:$B$55,0),MATCH("Some College (3)",'Mean Zone'!$C$2:$I$2,0))</f>
        <v>47934.573736139297</v>
      </c>
      <c r="D13" s="11">
        <f t="shared" si="0"/>
        <v>0.96959777661487312</v>
      </c>
      <c r="E13" s="8">
        <f>INDEX('Payroll per Employee'!$C$3:$T$54,MATCH($B13,'Payroll per Employee'!$B$3:$B$54,0),MATCH($I$1,'Payroll per Employee'!$C$2:$T$2,0))</f>
        <v>59806.321751606265</v>
      </c>
      <c r="F13" s="11">
        <f t="shared" si="1"/>
        <v>63283.653871472707</v>
      </c>
      <c r="G13" s="14">
        <f t="shared" si="2"/>
        <v>-3477.3321198664416</v>
      </c>
    </row>
    <row r="14" spans="1:9" x14ac:dyDescent="0.25">
      <c r="A14" s="5" t="s">
        <v>22</v>
      </c>
      <c r="B14" s="5" t="s">
        <v>23</v>
      </c>
      <c r="C14" s="8">
        <f>INDEX('Mean Zone'!$C$4:$I$55,MATCH($B14,'Mean Zone'!$B$4:$B$55,0),MATCH("Some College (3)",'Mean Zone'!$C$2:$I$2,0))</f>
        <v>48132.523715711301</v>
      </c>
      <c r="D14" s="11">
        <f t="shared" si="0"/>
        <v>0.97360181472587171</v>
      </c>
      <c r="E14" s="8">
        <f>INDEX('Payroll per Employee'!$C$3:$T$54,MATCH($B14,'Payroll per Employee'!$B$3:$B$54,0),MATCH($I$1,'Payroll per Employee'!$C$2:$T$2,0))</f>
        <v>43481.574731026463</v>
      </c>
      <c r="F14" s="11">
        <f t="shared" si="1"/>
        <v>63544.989208677449</v>
      </c>
      <c r="G14" s="14">
        <f t="shared" si="2"/>
        <v>-20063.414477650986</v>
      </c>
    </row>
    <row r="15" spans="1:9" x14ac:dyDescent="0.25">
      <c r="A15" s="5" t="s">
        <v>24</v>
      </c>
      <c r="B15" s="5" t="s">
        <v>25</v>
      </c>
      <c r="C15" s="8">
        <f>INDEX('Mean Zone'!$C$4:$I$55,MATCH($B15,'Mean Zone'!$B$4:$B$55,0),MATCH("Some College (3)",'Mean Zone'!$C$2:$I$2,0))</f>
        <v>54131.097460776902</v>
      </c>
      <c r="D15" s="11">
        <f t="shared" si="0"/>
        <v>1.0949381136171863</v>
      </c>
      <c r="E15" s="8">
        <f>INDEX('Payroll per Employee'!$C$3:$T$54,MATCH($B15,'Payroll per Employee'!$B$3:$B$54,0),MATCH($I$1,'Payroll per Employee'!$C$2:$T$2,0))</f>
        <v>76610.213903743323</v>
      </c>
      <c r="F15" s="11">
        <f t="shared" si="1"/>
        <v>71464.360030557407</v>
      </c>
      <c r="G15" s="14">
        <f t="shared" si="2"/>
        <v>5145.8538731859153</v>
      </c>
    </row>
    <row r="16" spans="1:9" x14ac:dyDescent="0.25">
      <c r="A16" s="5" t="s">
        <v>26</v>
      </c>
      <c r="B16" s="5" t="s">
        <v>27</v>
      </c>
      <c r="C16" s="8">
        <f>INDEX('Mean Zone'!$C$4:$I$55,MATCH($B16,'Mean Zone'!$B$4:$B$55,0),MATCH("Some College (3)",'Mean Zone'!$C$2:$I$2,0))</f>
        <v>43949.933549584799</v>
      </c>
      <c r="D16" s="11">
        <f t="shared" si="0"/>
        <v>0.8889983686226266</v>
      </c>
      <c r="E16" s="8">
        <f>INDEX('Payroll per Employee'!$C$3:$T$54,MATCH($B16,'Payroll per Employee'!$B$3:$B$54,0),MATCH($I$1,'Payroll per Employee'!$C$2:$T$2,0))</f>
        <v>51206.730521091813</v>
      </c>
      <c r="F16" s="11">
        <f t="shared" si="1"/>
        <v>58023.096183897767</v>
      </c>
      <c r="G16" s="14">
        <f t="shared" si="2"/>
        <v>-6816.3656628059543</v>
      </c>
    </row>
    <row r="17" spans="1:7" x14ac:dyDescent="0.25">
      <c r="A17" s="5" t="s">
        <v>28</v>
      </c>
      <c r="B17" s="5" t="s">
        <v>29</v>
      </c>
      <c r="C17" s="8">
        <f>INDEX('Mean Zone'!$C$4:$I$55,MATCH($B17,'Mean Zone'!$B$4:$B$55,0),MATCH("Some College (3)",'Mean Zone'!$C$2:$I$2,0))</f>
        <v>52542.083562543899</v>
      </c>
      <c r="D17" s="11">
        <f t="shared" si="0"/>
        <v>1.0627962956630346</v>
      </c>
      <c r="E17" s="8">
        <f>INDEX('Payroll per Employee'!$C$3:$T$54,MATCH($B17,'Payroll per Employee'!$B$3:$B$54,0),MATCH($I$1,'Payroll per Employee'!$C$2:$T$2,0))</f>
        <v>75842.624337272442</v>
      </c>
      <c r="F17" s="11">
        <f t="shared" si="1"/>
        <v>69366.529640195091</v>
      </c>
      <c r="G17" s="14">
        <f t="shared" si="2"/>
        <v>6476.0946970773512</v>
      </c>
    </row>
    <row r="18" spans="1:7" x14ac:dyDescent="0.25">
      <c r="A18" s="5" t="s">
        <v>30</v>
      </c>
      <c r="B18" s="5" t="s">
        <v>31</v>
      </c>
      <c r="C18" s="8">
        <f>INDEX('Mean Zone'!$C$4:$I$55,MATCH($B18,'Mean Zone'!$B$4:$B$55,0),MATCH("Some College (3)",'Mean Zone'!$C$2:$I$2,0))</f>
        <v>47226.751395553998</v>
      </c>
      <c r="D18" s="11">
        <f t="shared" si="0"/>
        <v>0.9552802827022816</v>
      </c>
      <c r="E18" s="8">
        <f>INDEX('Payroll per Employee'!$C$3:$T$54,MATCH($B18,'Payroll per Employee'!$B$3:$B$54,0),MATCH($I$1,'Payroll per Employee'!$C$2:$T$2,0))</f>
        <v>47539.441979413081</v>
      </c>
      <c r="F18" s="11">
        <f t="shared" si="1"/>
        <v>62349.180473405861</v>
      </c>
      <c r="G18" s="14">
        <f t="shared" si="2"/>
        <v>-14809.73849399278</v>
      </c>
    </row>
    <row r="19" spans="1:7" x14ac:dyDescent="0.25">
      <c r="A19" s="5" t="s">
        <v>32</v>
      </c>
      <c r="B19" s="5" t="s">
        <v>33</v>
      </c>
      <c r="C19" s="8">
        <f>INDEX('Mean Zone'!$C$4:$I$55,MATCH($B19,'Mean Zone'!$B$4:$B$55,0),MATCH("Some College (3)",'Mean Zone'!$C$2:$I$2,0))</f>
        <v>45147.310632663401</v>
      </c>
      <c r="D19" s="11">
        <f t="shared" si="0"/>
        <v>0.91321834320534256</v>
      </c>
      <c r="E19" s="8">
        <f>INDEX('Payroll per Employee'!$C$3:$T$54,MATCH($B19,'Payroll per Employee'!$B$3:$B$54,0),MATCH($I$1,'Payroll per Employee'!$C$2:$T$2,0))</f>
        <v>56608.552194290583</v>
      </c>
      <c r="F19" s="11">
        <f t="shared" si="1"/>
        <v>59603.884140755123</v>
      </c>
      <c r="G19" s="14">
        <f t="shared" si="2"/>
        <v>-2995.3319464645392</v>
      </c>
    </row>
    <row r="20" spans="1:7" x14ac:dyDescent="0.25">
      <c r="A20" s="5" t="s">
        <v>34</v>
      </c>
      <c r="B20" s="5" t="s">
        <v>35</v>
      </c>
      <c r="C20" s="8">
        <f>INDEX('Mean Zone'!$C$4:$I$55,MATCH($B20,'Mean Zone'!$B$4:$B$55,0),MATCH("Some College (3)",'Mean Zone'!$C$2:$I$2,0))</f>
        <v>46511.530185424599</v>
      </c>
      <c r="D20" s="11">
        <f t="shared" si="0"/>
        <v>0.94081312797286698</v>
      </c>
      <c r="E20" s="8">
        <f>INDEX('Payroll per Employee'!$C$3:$T$54,MATCH($B20,'Payroll per Employee'!$B$3:$B$54,0),MATCH($I$1,'Payroll per Employee'!$C$2:$T$2,0))</f>
        <v>48789.400399733509</v>
      </c>
      <c r="F20" s="11">
        <f t="shared" si="1"/>
        <v>61404.939021452774</v>
      </c>
      <c r="G20" s="14">
        <f t="shared" si="2"/>
        <v>-12615.538621719264</v>
      </c>
    </row>
    <row r="21" spans="1:7" x14ac:dyDescent="0.25">
      <c r="A21" s="5" t="s">
        <v>36</v>
      </c>
      <c r="B21" s="5" t="s">
        <v>37</v>
      </c>
      <c r="C21" s="8">
        <f>INDEX('Mean Zone'!$C$4:$I$55,MATCH($B21,'Mean Zone'!$B$4:$B$55,0),MATCH("Some College (3)",'Mean Zone'!$C$2:$I$2,0))</f>
        <v>44225.401416750203</v>
      </c>
      <c r="D21" s="11">
        <f t="shared" si="0"/>
        <v>0.89457040172346647</v>
      </c>
      <c r="E21" s="8">
        <f>INDEX('Payroll per Employee'!$C$3:$T$54,MATCH($B21,'Payroll per Employee'!$B$3:$B$54,0),MATCH($I$1,'Payroll per Employee'!$C$2:$T$2,0))</f>
        <v>47698.027805362464</v>
      </c>
      <c r="F21" s="11">
        <f t="shared" si="1"/>
        <v>58386.771331075834</v>
      </c>
      <c r="G21" s="14">
        <f t="shared" si="2"/>
        <v>-10688.743525713369</v>
      </c>
    </row>
    <row r="22" spans="1:7" x14ac:dyDescent="0.25">
      <c r="A22" s="5" t="s">
        <v>38</v>
      </c>
      <c r="B22" s="5" t="s">
        <v>39</v>
      </c>
      <c r="C22" s="8">
        <f>INDEX('Mean Zone'!$C$4:$I$55,MATCH($B22,'Mean Zone'!$B$4:$B$55,0),MATCH("Some College (3)",'Mean Zone'!$C$2:$I$2,0))</f>
        <v>45675.031780169898</v>
      </c>
      <c r="D22" s="11">
        <f t="shared" si="0"/>
        <v>0.92389283577747905</v>
      </c>
      <c r="E22" s="8">
        <f>INDEX('Payroll per Employee'!$C$3:$T$54,MATCH($B22,'Payroll per Employee'!$B$3:$B$54,0),MATCH($I$1,'Payroll per Employee'!$C$2:$T$2,0))</f>
        <v>45081.245344954441</v>
      </c>
      <c r="F22" s="11">
        <f t="shared" si="1"/>
        <v>60300.586329519538</v>
      </c>
      <c r="G22" s="14">
        <f t="shared" si="2"/>
        <v>-15219.340984565097</v>
      </c>
    </row>
    <row r="23" spans="1:7" x14ac:dyDescent="0.25">
      <c r="A23" s="5" t="s">
        <v>40</v>
      </c>
      <c r="B23" s="5" t="s">
        <v>41</v>
      </c>
      <c r="C23" s="8">
        <f>INDEX('Mean Zone'!$C$4:$I$55,MATCH($B23,'Mean Zone'!$B$4:$B$55,0),MATCH("Some College (3)",'Mean Zone'!$C$2:$I$2,0))</f>
        <v>45987.470848118202</v>
      </c>
      <c r="D23" s="11">
        <f t="shared" si="0"/>
        <v>0.93021270475718176</v>
      </c>
      <c r="E23" s="8">
        <f>INDEX('Payroll per Employee'!$C$3:$T$54,MATCH($B23,'Payroll per Employee'!$B$3:$B$54,0),MATCH($I$1,'Payroll per Employee'!$C$2:$T$2,0))</f>
        <v>53027.778523489935</v>
      </c>
      <c r="F23" s="11">
        <f t="shared" si="1"/>
        <v>60713.071187334375</v>
      </c>
      <c r="G23" s="14">
        <f t="shared" si="2"/>
        <v>-7685.2926638444405</v>
      </c>
    </row>
    <row r="24" spans="1:7" x14ac:dyDescent="0.25">
      <c r="A24" s="5" t="s">
        <v>42</v>
      </c>
      <c r="B24" s="5" t="s">
        <v>43</v>
      </c>
      <c r="C24" s="8">
        <f>INDEX('Mean Zone'!$C$4:$I$55,MATCH($B24,'Mean Zone'!$B$4:$B$55,0),MATCH("Some College (3)",'Mean Zone'!$C$2:$I$2,0))</f>
        <v>55909.371073892202</v>
      </c>
      <c r="D24" s="11">
        <f t="shared" si="0"/>
        <v>1.130908187138244</v>
      </c>
      <c r="E24" s="8">
        <f>INDEX('Payroll per Employee'!$C$3:$T$54,MATCH($B24,'Payroll per Employee'!$B$3:$B$54,0),MATCH($I$1,'Payroll per Employee'!$C$2:$T$2,0))</f>
        <v>67675.651827099282</v>
      </c>
      <c r="F24" s="11">
        <f t="shared" si="1"/>
        <v>73812.052792792572</v>
      </c>
      <c r="G24" s="14">
        <f t="shared" si="2"/>
        <v>-6136.4009656932903</v>
      </c>
    </row>
    <row r="25" spans="1:7" x14ac:dyDescent="0.25">
      <c r="A25" s="5" t="s">
        <v>44</v>
      </c>
      <c r="B25" s="5" t="s">
        <v>45</v>
      </c>
      <c r="C25" s="8">
        <f>INDEX('Mean Zone'!$C$4:$I$55,MATCH($B25,'Mean Zone'!$B$4:$B$55,0),MATCH("Some College (3)",'Mean Zone'!$C$2:$I$2,0))</f>
        <v>59061.547743619398</v>
      </c>
      <c r="D25" s="11">
        <f t="shared" si="0"/>
        <v>1.1946689187406303</v>
      </c>
      <c r="E25" s="8">
        <f>INDEX('Payroll per Employee'!$C$3:$T$54,MATCH($B25,'Payroll per Employee'!$B$3:$B$54,0),MATCH($I$1,'Payroll per Employee'!$C$2:$T$2,0))</f>
        <v>75413.906544960191</v>
      </c>
      <c r="F25" s="11">
        <f t="shared" si="1"/>
        <v>77973.584684299785</v>
      </c>
      <c r="G25" s="14">
        <f t="shared" si="2"/>
        <v>-2559.6781393395941</v>
      </c>
    </row>
    <row r="26" spans="1:7" x14ac:dyDescent="0.25">
      <c r="A26" s="5" t="s">
        <v>46</v>
      </c>
      <c r="B26" s="5" t="s">
        <v>47</v>
      </c>
      <c r="C26" s="8">
        <f>INDEX('Mean Zone'!$C$4:$I$55,MATCH($B26,'Mean Zone'!$B$4:$B$55,0),MATCH("Some College (3)",'Mean Zone'!$C$2:$I$2,0))</f>
        <v>49239.767014465899</v>
      </c>
      <c r="D26" s="11">
        <f t="shared" si="0"/>
        <v>0.99599860595538825</v>
      </c>
      <c r="E26" s="8">
        <f>INDEX('Payroll per Employee'!$C$3:$T$54,MATCH($B26,'Payroll per Employee'!$B$3:$B$54,0),MATCH($I$1,'Payroll per Employee'!$C$2:$T$2,0))</f>
        <v>62124.247940654437</v>
      </c>
      <c r="F26" s="11">
        <f t="shared" si="1"/>
        <v>65006.781735624776</v>
      </c>
      <c r="G26" s="14">
        <f t="shared" si="2"/>
        <v>-2882.5337949703389</v>
      </c>
    </row>
    <row r="27" spans="1:7" x14ac:dyDescent="0.25">
      <c r="A27" s="5" t="s">
        <v>48</v>
      </c>
      <c r="B27" s="5" t="s">
        <v>49</v>
      </c>
      <c r="C27" s="8">
        <f>INDEX('Mean Zone'!$C$4:$I$55,MATCH($B27,'Mean Zone'!$B$4:$B$55,0),MATCH("Some College (3)",'Mean Zone'!$C$2:$I$2,0))</f>
        <v>51778.116651032899</v>
      </c>
      <c r="D27" s="11">
        <f t="shared" si="0"/>
        <v>1.0473431360524814</v>
      </c>
      <c r="E27" s="8">
        <f>INDEX('Payroll per Employee'!$C$3:$T$54,MATCH($B27,'Payroll per Employee'!$B$3:$B$54,0),MATCH($I$1,'Payroll per Employee'!$C$2:$T$2,0))</f>
        <v>65944.364808996193</v>
      </c>
      <c r="F27" s="11">
        <f t="shared" si="1"/>
        <v>68357.933676383065</v>
      </c>
      <c r="G27" s="14">
        <f t="shared" si="2"/>
        <v>-2413.5688673868717</v>
      </c>
    </row>
    <row r="28" spans="1:7" x14ac:dyDescent="0.25">
      <c r="A28" s="5" t="s">
        <v>50</v>
      </c>
      <c r="B28" s="5" t="s">
        <v>51</v>
      </c>
      <c r="C28" s="8">
        <f>INDEX('Mean Zone'!$C$4:$I$55,MATCH($B28,'Mean Zone'!$B$4:$B$55,0),MATCH("Some College (3)",'Mean Zone'!$C$2:$I$2,0))</f>
        <v>43218.396342139</v>
      </c>
      <c r="D28" s="11">
        <f t="shared" si="0"/>
        <v>0.87420118165367811</v>
      </c>
      <c r="E28" s="8">
        <f>INDEX('Payroll per Employee'!$C$3:$T$54,MATCH($B28,'Payroll per Employee'!$B$3:$B$54,0),MATCH($I$1,'Payroll per Employee'!$C$2:$T$2,0))</f>
        <v>35735.090528956724</v>
      </c>
      <c r="F28" s="11">
        <f t="shared" si="1"/>
        <v>57057.314206051553</v>
      </c>
      <c r="G28" s="14">
        <f t="shared" si="2"/>
        <v>-21322.223677094829</v>
      </c>
    </row>
    <row r="29" spans="1:7" x14ac:dyDescent="0.25">
      <c r="A29" s="5" t="s">
        <v>52</v>
      </c>
      <c r="B29" s="5" t="s">
        <v>53</v>
      </c>
      <c r="C29" s="8">
        <f>INDEX('Mean Zone'!$C$4:$I$55,MATCH($B29,'Mean Zone'!$B$4:$B$55,0),MATCH("Some College (3)",'Mean Zone'!$C$2:$I$2,0))</f>
        <v>45952.459724251501</v>
      </c>
      <c r="D29" s="11">
        <f t="shared" si="0"/>
        <v>0.92950451638265263</v>
      </c>
      <c r="E29" s="8">
        <f>INDEX('Payroll per Employee'!$C$3:$T$54,MATCH($B29,'Payroll per Employee'!$B$3:$B$54,0),MATCH($I$1,'Payroll per Employee'!$C$2:$T$2,0))</f>
        <v>47079.848275862067</v>
      </c>
      <c r="F29" s="11">
        <f t="shared" si="1"/>
        <v>60666.849187810025</v>
      </c>
      <c r="G29" s="14">
        <f t="shared" si="2"/>
        <v>-13587.000911947958</v>
      </c>
    </row>
    <row r="30" spans="1:7" x14ac:dyDescent="0.25">
      <c r="A30" s="5" t="s">
        <v>54</v>
      </c>
      <c r="B30" s="5" t="s">
        <v>55</v>
      </c>
      <c r="C30" s="8">
        <f>INDEX('Mean Zone'!$C$4:$I$55,MATCH($B30,'Mean Zone'!$B$4:$B$55,0),MATCH("Some College (3)",'Mean Zone'!$C$2:$I$2,0))</f>
        <v>45200.160335984197</v>
      </c>
      <c r="D30" s="11">
        <f t="shared" si="0"/>
        <v>0.9142873618872791</v>
      </c>
      <c r="E30" s="8">
        <f>INDEX('Payroll per Employee'!$C$3:$T$54,MATCH($B30,'Payroll per Employee'!$B$3:$B$54,0),MATCH($I$1,'Payroll per Employee'!$C$2:$T$2,0))</f>
        <v>51593.596893203881</v>
      </c>
      <c r="F30" s="11">
        <f t="shared" si="1"/>
        <v>59673.656792757276</v>
      </c>
      <c r="G30" s="14">
        <f t="shared" si="2"/>
        <v>-8080.0598995533946</v>
      </c>
    </row>
    <row r="31" spans="1:7" x14ac:dyDescent="0.25">
      <c r="A31" s="5" t="s">
        <v>56</v>
      </c>
      <c r="B31" s="5" t="s">
        <v>57</v>
      </c>
      <c r="C31" s="8">
        <f>INDEX('Mean Zone'!$C$4:$I$55,MATCH($B31,'Mean Zone'!$B$4:$B$55,0),MATCH("Some College (3)",'Mean Zone'!$C$2:$I$2,0))</f>
        <v>46807.015453786596</v>
      </c>
      <c r="D31" s="11">
        <f t="shared" si="0"/>
        <v>0.94679006355183593</v>
      </c>
      <c r="E31" s="8">
        <f>INDEX('Payroll per Employee'!$C$3:$T$54,MATCH($B31,'Payroll per Employee'!$B$3:$B$54,0),MATCH($I$1,'Payroll per Employee'!$C$2:$T$2,0))</f>
        <v>56148.556179775282</v>
      </c>
      <c r="F31" s="11">
        <f t="shared" si="1"/>
        <v>61795.0413211013</v>
      </c>
      <c r="G31" s="14">
        <f t="shared" si="2"/>
        <v>-5646.4851413260185</v>
      </c>
    </row>
    <row r="32" spans="1:7" x14ac:dyDescent="0.25">
      <c r="A32" s="5" t="s">
        <v>58</v>
      </c>
      <c r="B32" s="5" t="s">
        <v>59</v>
      </c>
      <c r="C32" s="8">
        <f>INDEX('Mean Zone'!$C$4:$I$55,MATCH($B32,'Mean Zone'!$B$4:$B$55,0),MATCH("Some College (3)",'Mean Zone'!$C$2:$I$2,0))</f>
        <v>54083.815676540798</v>
      </c>
      <c r="D32" s="11">
        <f t="shared" si="0"/>
        <v>1.0939817201563398</v>
      </c>
      <c r="E32" s="8">
        <f>INDEX('Payroll per Employee'!$C$3:$T$54,MATCH($B32,'Payroll per Employee'!$B$3:$B$54,0),MATCH($I$1,'Payroll per Employee'!$C$2:$T$2,0))</f>
        <v>76908.110847584569</v>
      </c>
      <c r="F32" s="11">
        <f t="shared" si="1"/>
        <v>71401.938195234674</v>
      </c>
      <c r="G32" s="14">
        <f t="shared" si="2"/>
        <v>5506.1726523498946</v>
      </c>
    </row>
    <row r="33" spans="1:7" x14ac:dyDescent="0.25">
      <c r="A33" s="5" t="s">
        <v>60</v>
      </c>
      <c r="B33" s="5" t="s">
        <v>61</v>
      </c>
      <c r="C33" s="8">
        <f>INDEX('Mean Zone'!$C$4:$I$55,MATCH($B33,'Mean Zone'!$B$4:$B$55,0),MATCH("Some College (3)",'Mean Zone'!$C$2:$I$2,0))</f>
        <v>51333.409560147396</v>
      </c>
      <c r="D33" s="11">
        <f t="shared" si="0"/>
        <v>1.0383478123652203</v>
      </c>
      <c r="E33" s="8">
        <f>INDEX('Payroll per Employee'!$C$3:$T$54,MATCH($B33,'Payroll per Employee'!$B$3:$B$54,0),MATCH($I$1,'Payroll per Employee'!$C$2:$T$2,0))</f>
        <v>60097.655494933751</v>
      </c>
      <c r="F33" s="11">
        <f t="shared" si="1"/>
        <v>67770.82738920291</v>
      </c>
      <c r="G33" s="14">
        <f t="shared" si="2"/>
        <v>-7673.1718942691587</v>
      </c>
    </row>
    <row r="34" spans="1:7" x14ac:dyDescent="0.25">
      <c r="A34" s="5" t="s">
        <v>62</v>
      </c>
      <c r="B34" s="5" t="s">
        <v>63</v>
      </c>
      <c r="C34" s="8">
        <f>INDEX('Mean Zone'!$C$4:$I$55,MATCH($B34,'Mean Zone'!$B$4:$B$55,0),MATCH("Some College (3)",'Mean Zone'!$C$2:$I$2,0))</f>
        <v>60852.444688527998</v>
      </c>
      <c r="D34" s="11">
        <f t="shared" si="0"/>
        <v>1.2308943310179608</v>
      </c>
      <c r="E34" s="8">
        <f>INDEX('Payroll per Employee'!$C$3:$T$54,MATCH($B34,'Payroll per Employee'!$B$3:$B$54,0),MATCH($I$1,'Payroll per Employee'!$C$2:$T$2,0))</f>
        <v>86762.683700335096</v>
      </c>
      <c r="F34" s="11">
        <f t="shared" si="1"/>
        <v>80337.942882308067</v>
      </c>
      <c r="G34" s="14">
        <f t="shared" si="2"/>
        <v>6424.7408180270286</v>
      </c>
    </row>
    <row r="35" spans="1:7" x14ac:dyDescent="0.25">
      <c r="A35" s="5" t="s">
        <v>64</v>
      </c>
      <c r="B35" s="5" t="s">
        <v>65</v>
      </c>
      <c r="C35" s="8">
        <f>INDEX('Mean Zone'!$C$4:$I$55,MATCH($B35,'Mean Zone'!$B$4:$B$55,0),MATCH("Some College (3)",'Mean Zone'!$C$2:$I$2,0))</f>
        <v>47150.666043009202</v>
      </c>
      <c r="D35" s="11">
        <f t="shared" si="0"/>
        <v>0.95374126435059092</v>
      </c>
      <c r="E35" s="8">
        <f>INDEX('Payroll per Employee'!$C$3:$T$54,MATCH($B35,'Payroll per Employee'!$B$3:$B$54,0),MATCH($I$1,'Payroll per Employee'!$C$2:$T$2,0))</f>
        <v>55955.775288413308</v>
      </c>
      <c r="F35" s="11">
        <f t="shared" si="1"/>
        <v>62248.731909043156</v>
      </c>
      <c r="G35" s="14">
        <f t="shared" si="2"/>
        <v>-6292.9566206298477</v>
      </c>
    </row>
    <row r="36" spans="1:7" x14ac:dyDescent="0.25">
      <c r="A36" s="5" t="s">
        <v>66</v>
      </c>
      <c r="B36" s="5" t="s">
        <v>67</v>
      </c>
      <c r="C36" s="8">
        <f>INDEX('Mean Zone'!$C$4:$I$55,MATCH($B36,'Mean Zone'!$B$4:$B$55,0),MATCH("Some College (3)",'Mean Zone'!$C$2:$I$2,0))</f>
        <v>59770.181448973402</v>
      </c>
      <c r="D36" s="11">
        <f t="shared" si="0"/>
        <v>1.2090028245541617</v>
      </c>
      <c r="E36" s="8">
        <f>INDEX('Payroll per Employee'!$C$3:$T$54,MATCH($B36,'Payroll per Employee'!$B$3:$B$54,0),MATCH($I$1,'Payroll per Employee'!$C$2:$T$2,0))</f>
        <v>85558.871638241573</v>
      </c>
      <c r="F36" s="11">
        <f t="shared" si="1"/>
        <v>78909.129253406325</v>
      </c>
      <c r="G36" s="14">
        <f t="shared" si="2"/>
        <v>6649.7423848352482</v>
      </c>
    </row>
    <row r="37" spans="1:7" x14ac:dyDescent="0.25">
      <c r="A37" s="5" t="s">
        <v>68</v>
      </c>
      <c r="B37" s="5" t="s">
        <v>69</v>
      </c>
      <c r="C37" s="8">
        <f>INDEX('Mean Zone'!$C$4:$I$55,MATCH($B37,'Mean Zone'!$B$4:$B$55,0),MATCH("Some College (3)",'Mean Zone'!$C$2:$I$2,0))</f>
        <v>48327.978767532499</v>
      </c>
      <c r="D37" s="11">
        <f t="shared" si="0"/>
        <v>0.97755538662404218</v>
      </c>
      <c r="E37" s="8">
        <f>INDEX('Payroll per Employee'!$C$3:$T$54,MATCH($B37,'Payroll per Employee'!$B$3:$B$54,0),MATCH($I$1,'Payroll per Employee'!$C$2:$T$2,0))</f>
        <v>46886.497735635436</v>
      </c>
      <c r="F37" s="11">
        <f t="shared" si="1"/>
        <v>63803.030719904207</v>
      </c>
      <c r="G37" s="14">
        <f t="shared" si="2"/>
        <v>-16916.532984268772</v>
      </c>
    </row>
    <row r="38" spans="1:7" x14ac:dyDescent="0.25">
      <c r="A38" s="5" t="s">
        <v>70</v>
      </c>
      <c r="B38" s="5" t="s">
        <v>71</v>
      </c>
      <c r="C38" s="8">
        <f>INDEX('Mean Zone'!$C$4:$I$55,MATCH($B38,'Mean Zone'!$B$4:$B$55,0),MATCH("Some College (3)",'Mean Zone'!$C$2:$I$2,0))</f>
        <v>46216.525912547702</v>
      </c>
      <c r="D38" s="11">
        <f t="shared" si="0"/>
        <v>0.93484592174197745</v>
      </c>
      <c r="E38" s="8">
        <f>INDEX('Payroll per Employee'!$C$3:$T$54,MATCH($B38,'Payroll per Employee'!$B$3:$B$54,0),MATCH($I$1,'Payroll per Employee'!$C$2:$T$2,0))</f>
        <v>49852.686213349967</v>
      </c>
      <c r="F38" s="11">
        <f t="shared" si="1"/>
        <v>61015.47173635471</v>
      </c>
      <c r="G38" s="14">
        <f t="shared" si="2"/>
        <v>-11162.785523004743</v>
      </c>
    </row>
    <row r="39" spans="1:7" x14ac:dyDescent="0.25">
      <c r="A39" s="5" t="s">
        <v>72</v>
      </c>
      <c r="B39" s="5" t="s">
        <v>73</v>
      </c>
      <c r="C39" s="8">
        <f>INDEX('Mean Zone'!$C$4:$I$55,MATCH($B39,'Mean Zone'!$B$4:$B$55,0),MATCH("Some College (3)",'Mean Zone'!$C$2:$I$2,0))</f>
        <v>48137.213854804999</v>
      </c>
      <c r="D39" s="11">
        <f t="shared" si="0"/>
        <v>0.9736966846304691</v>
      </c>
      <c r="E39" s="8">
        <f>INDEX('Payroll per Employee'!$C$3:$T$54,MATCH($B39,'Payroll per Employee'!$B$3:$B$54,0),MATCH($I$1,'Payroll per Employee'!$C$2:$T$2,0))</f>
        <v>59044.853311763058</v>
      </c>
      <c r="F39" s="11">
        <f t="shared" si="1"/>
        <v>63551.181172345438</v>
      </c>
      <c r="G39" s="14">
        <f t="shared" si="2"/>
        <v>-4506.3278605823798</v>
      </c>
    </row>
    <row r="40" spans="1:7" x14ac:dyDescent="0.25">
      <c r="A40" s="5" t="s">
        <v>74</v>
      </c>
      <c r="B40" s="5" t="s">
        <v>75</v>
      </c>
      <c r="C40" s="8">
        <f>INDEX('Mean Zone'!$C$4:$I$55,MATCH($B40,'Mean Zone'!$B$4:$B$55,0),MATCH("Some College (3)",'Mean Zone'!$C$2:$I$2,0))</f>
        <v>43702.368713921001</v>
      </c>
      <c r="D40" s="11">
        <f t="shared" si="0"/>
        <v>0.88399074478207762</v>
      </c>
      <c r="E40" s="8">
        <f>INDEX('Payroll per Employee'!$C$3:$T$54,MATCH($B40,'Payroll per Employee'!$B$3:$B$54,0),MATCH($I$1,'Payroll per Employee'!$C$2:$T$2,0))</f>
        <v>47889.001617832102</v>
      </c>
      <c r="F40" s="11">
        <f t="shared" si="1"/>
        <v>57696.258868995683</v>
      </c>
      <c r="G40" s="14">
        <f t="shared" si="2"/>
        <v>-9807.2572511635808</v>
      </c>
    </row>
    <row r="41" spans="1:7" x14ac:dyDescent="0.25">
      <c r="A41" s="5" t="s">
        <v>76</v>
      </c>
      <c r="B41" s="5" t="s">
        <v>77</v>
      </c>
      <c r="C41" s="8">
        <f>INDEX('Mean Zone'!$C$4:$I$55,MATCH($B41,'Mean Zone'!$B$4:$B$55,0),MATCH("Some College (3)",'Mean Zone'!$C$2:$I$2,0))</f>
        <v>52492.596847532397</v>
      </c>
      <c r="D41" s="11">
        <f t="shared" si="0"/>
        <v>1.0617953019103574</v>
      </c>
      <c r="E41" s="8">
        <f>INDEX('Payroll per Employee'!$C$3:$T$54,MATCH($B41,'Payroll per Employee'!$B$3:$B$54,0),MATCH($I$1,'Payroll per Employee'!$C$2:$T$2,0))</f>
        <v>68358.510695187171</v>
      </c>
      <c r="F41" s="11">
        <f t="shared" si="1"/>
        <v>69301.19683550045</v>
      </c>
      <c r="G41" s="14">
        <f t="shared" si="2"/>
        <v>-942.68614031327888</v>
      </c>
    </row>
    <row r="42" spans="1:7" x14ac:dyDescent="0.25">
      <c r="A42" s="5" t="s">
        <v>78</v>
      </c>
      <c r="B42" s="5" t="s">
        <v>79</v>
      </c>
      <c r="C42" s="8">
        <f>INDEX('Mean Zone'!$C$4:$I$55,MATCH($B42,'Mean Zone'!$B$4:$B$55,0),MATCH("Some College (3)",'Mean Zone'!$C$2:$I$2,0))</f>
        <v>51348.801209901801</v>
      </c>
      <c r="D42" s="11">
        <f t="shared" si="0"/>
        <v>1.0386591473415665</v>
      </c>
      <c r="E42" s="8">
        <f>INDEX('Payroll per Employee'!$C$3:$T$54,MATCH($B42,'Payroll per Employee'!$B$3:$B$54,0),MATCH($I$1,'Payroll per Employee'!$C$2:$T$2,0))</f>
        <v>65705.185118629786</v>
      </c>
      <c r="F42" s="11">
        <f t="shared" si="1"/>
        <v>67791.147583159996</v>
      </c>
      <c r="G42" s="14">
        <f t="shared" si="2"/>
        <v>-2085.9624645302101</v>
      </c>
    </row>
    <row r="43" spans="1:7" x14ac:dyDescent="0.25">
      <c r="A43" s="5" t="s">
        <v>80</v>
      </c>
      <c r="B43" s="5" t="s">
        <v>81</v>
      </c>
      <c r="C43" s="8">
        <f>INDEX('Mean Zone'!$C$4:$I$55,MATCH($B43,'Mean Zone'!$B$4:$B$55,0),MATCH("Some College (3)",'Mean Zone'!$C$2:$I$2,0))</f>
        <v>56403.118942182002</v>
      </c>
      <c r="D43" s="11">
        <f t="shared" si="0"/>
        <v>1.1408954843641959</v>
      </c>
      <c r="E43" s="8">
        <f>INDEX('Payroll per Employee'!$C$3:$T$54,MATCH($B43,'Payroll per Employee'!$B$3:$B$54,0),MATCH($I$1,'Payroll per Employee'!$C$2:$T$2,0))</f>
        <v>69590.660499537466</v>
      </c>
      <c r="F43" s="11">
        <f t="shared" si="1"/>
        <v>74463.903153841515</v>
      </c>
      <c r="G43" s="14">
        <f t="shared" si="2"/>
        <v>-4873.2426543040492</v>
      </c>
    </row>
    <row r="44" spans="1:7" x14ac:dyDescent="0.25">
      <c r="A44" s="5" t="s">
        <v>82</v>
      </c>
      <c r="B44" s="5" t="s">
        <v>83</v>
      </c>
      <c r="C44" s="8">
        <f>INDEX('Mean Zone'!$C$4:$I$55,MATCH($B44,'Mean Zone'!$B$4:$B$55,0),MATCH("Some College (3)",'Mean Zone'!$C$2:$I$2,0))</f>
        <v>45384.6077961595</v>
      </c>
      <c r="D44" s="11">
        <f t="shared" si="0"/>
        <v>0.91801827745299747</v>
      </c>
      <c r="E44" s="8">
        <f>INDEX('Payroll per Employee'!$C$3:$T$54,MATCH($B44,'Payroll per Employee'!$B$3:$B$54,0),MATCH($I$1,'Payroll per Employee'!$C$2:$T$2,0))</f>
        <v>41052.171786202431</v>
      </c>
      <c r="F44" s="11">
        <f t="shared" si="1"/>
        <v>59917.165982834958</v>
      </c>
      <c r="G44" s="14">
        <f t="shared" si="2"/>
        <v>-18864.994196632528</v>
      </c>
    </row>
    <row r="45" spans="1:7" x14ac:dyDescent="0.25">
      <c r="A45" s="5" t="s">
        <v>84</v>
      </c>
      <c r="B45" s="5" t="s">
        <v>85</v>
      </c>
      <c r="C45" s="8">
        <f>INDEX('Mean Zone'!$C$4:$I$55,MATCH($B45,'Mean Zone'!$B$4:$B$55,0),MATCH("Some College (3)",'Mean Zone'!$C$2:$I$2,0))</f>
        <v>44195.458806384398</v>
      </c>
      <c r="D45" s="11">
        <f t="shared" si="0"/>
        <v>0.89396473683122102</v>
      </c>
      <c r="E45" s="8">
        <f>INDEX('Payroll per Employee'!$C$3:$T$54,MATCH($B45,'Payroll per Employee'!$B$3:$B$54,0),MATCH($I$1,'Payroll per Employee'!$C$2:$T$2,0))</f>
        <v>44475.746550843127</v>
      </c>
      <c r="F45" s="11">
        <f t="shared" si="1"/>
        <v>58347.240828503127</v>
      </c>
      <c r="G45" s="14">
        <f t="shared" si="2"/>
        <v>-13871.49427766</v>
      </c>
    </row>
    <row r="46" spans="1:7" x14ac:dyDescent="0.25">
      <c r="A46" s="5" t="s">
        <v>86</v>
      </c>
      <c r="B46" s="5" t="s">
        <v>87</v>
      </c>
      <c r="C46" s="8">
        <f>INDEX('Mean Zone'!$C$4:$I$55,MATCH($B46,'Mean Zone'!$B$4:$B$55,0),MATCH("Some College (3)",'Mean Zone'!$C$2:$I$2,0))</f>
        <v>44905.0375067559</v>
      </c>
      <c r="D46" s="11">
        <f t="shared" si="0"/>
        <v>0.90831775755485733</v>
      </c>
      <c r="E46" s="8">
        <f>INDEX('Payroll per Employee'!$C$3:$T$54,MATCH($B46,'Payroll per Employee'!$B$3:$B$54,0),MATCH($I$1,'Payroll per Employee'!$C$2:$T$2,0))</f>
        <v>44336.851619234541</v>
      </c>
      <c r="F46" s="11">
        <f t="shared" si="1"/>
        <v>59284.032988501509</v>
      </c>
      <c r="G46" s="14">
        <f t="shared" si="2"/>
        <v>-14947.181369266968</v>
      </c>
    </row>
    <row r="47" spans="1:7" x14ac:dyDescent="0.25">
      <c r="A47" s="5" t="s">
        <v>88</v>
      </c>
      <c r="B47" s="5" t="s">
        <v>89</v>
      </c>
      <c r="C47" s="8">
        <f>INDEX('Mean Zone'!$C$4:$I$55,MATCH($B47,'Mean Zone'!$B$4:$B$55,0),MATCH("Some College (3)",'Mean Zone'!$C$2:$I$2,0))</f>
        <v>49958.668728666897</v>
      </c>
      <c r="D47" s="11">
        <f t="shared" si="0"/>
        <v>1.0105402081720025</v>
      </c>
      <c r="E47" s="8">
        <f>INDEX('Payroll per Employee'!$C$3:$T$54,MATCH($B47,'Payroll per Employee'!$B$3:$B$54,0),MATCH($I$1,'Payroll per Employee'!$C$2:$T$2,0))</f>
        <v>56014.417454822971</v>
      </c>
      <c r="F47" s="11">
        <f t="shared" si="1"/>
        <v>65955.882222040571</v>
      </c>
      <c r="G47" s="14">
        <f t="shared" si="2"/>
        <v>-9941.4647672175997</v>
      </c>
    </row>
    <row r="48" spans="1:7" x14ac:dyDescent="0.25">
      <c r="A48" s="5" t="s">
        <v>92</v>
      </c>
      <c r="B48" s="5" t="s">
        <v>93</v>
      </c>
      <c r="C48" s="8">
        <f>INDEX('Mean Zone'!$C$4:$I$55,MATCH($B48,'Mean Zone'!$B$4:$B$55,0),MATCH("Some College (3)",'Mean Zone'!$C$2:$I$2,0))</f>
        <v>47034.127047554102</v>
      </c>
      <c r="D48" s="11">
        <f t="shared" si="0"/>
        <v>0.95138396893571575</v>
      </c>
      <c r="E48" s="8">
        <f>INDEX('Payroll per Employee'!$C$3:$T$54,MATCH($B48,'Payroll per Employee'!$B$3:$B$54,0),MATCH($I$1,'Payroll per Employee'!$C$2:$T$2,0))</f>
        <v>47716.90841353617</v>
      </c>
      <c r="F48" s="11">
        <f t="shared" si="1"/>
        <v>62094.876082734852</v>
      </c>
      <c r="G48" s="14">
        <f t="shared" si="2"/>
        <v>-14377.967669198682</v>
      </c>
    </row>
    <row r="49" spans="1:7" x14ac:dyDescent="0.25">
      <c r="A49" s="5" t="s">
        <v>94</v>
      </c>
      <c r="B49" s="5" t="s">
        <v>95</v>
      </c>
      <c r="C49" s="8">
        <f>INDEX('Mean Zone'!$C$4:$I$55,MATCH($B49,'Mean Zone'!$B$4:$B$55,0),MATCH("Some College (3)",'Mean Zone'!$C$2:$I$2,0))</f>
        <v>48707.258560955001</v>
      </c>
      <c r="D49" s="11">
        <f t="shared" si="0"/>
        <v>0.98522727803256316</v>
      </c>
      <c r="E49" s="8">
        <f>INDEX('Payroll per Employee'!$C$3:$T$54,MATCH($B49,'Payroll per Employee'!$B$3:$B$54,0),MATCH($I$1,'Payroll per Employee'!$C$2:$T$2,0))</f>
        <v>49326.356940509912</v>
      </c>
      <c r="F49" s="11">
        <f t="shared" si="1"/>
        <v>64303.759302565973</v>
      </c>
      <c r="G49" s="14">
        <f t="shared" si="2"/>
        <v>-14977.402362056062</v>
      </c>
    </row>
    <row r="50" spans="1:7" x14ac:dyDescent="0.25">
      <c r="A50" s="5" t="s">
        <v>96</v>
      </c>
      <c r="B50" s="5" t="s">
        <v>97</v>
      </c>
      <c r="C50" s="8">
        <f>INDEX('Mean Zone'!$C$4:$I$55,MATCH($B50,'Mean Zone'!$B$4:$B$55,0),MATCH("Some College (3)",'Mean Zone'!$C$2:$I$2,0))</f>
        <v>52243.594779258601</v>
      </c>
      <c r="D50" s="11">
        <f t="shared" si="0"/>
        <v>1.0567586064116186</v>
      </c>
      <c r="E50" s="8">
        <f>INDEX('Payroll per Employee'!$C$3:$T$54,MATCH($B50,'Payroll per Employee'!$B$3:$B$54,0),MATCH($I$1,'Payroll per Employee'!$C$2:$T$2,0))</f>
        <v>53960.37973754244</v>
      </c>
      <c r="F50" s="11">
        <f t="shared" si="1"/>
        <v>68972.462073225106</v>
      </c>
      <c r="G50" s="14">
        <f t="shared" si="2"/>
        <v>-15012.082335682666</v>
      </c>
    </row>
    <row r="51" spans="1:7" x14ac:dyDescent="0.25">
      <c r="A51" s="5" t="s">
        <v>98</v>
      </c>
      <c r="B51" s="5" t="s">
        <v>99</v>
      </c>
      <c r="C51" s="8">
        <f>INDEX('Mean Zone'!$C$4:$I$55,MATCH($B51,'Mean Zone'!$B$4:$B$55,0),MATCH("Some College (3)",'Mean Zone'!$C$2:$I$2,0))</f>
        <v>56972.148769398496</v>
      </c>
      <c r="D51" s="11">
        <f t="shared" si="0"/>
        <v>1.1524055492775445</v>
      </c>
      <c r="E51" s="8">
        <f>INDEX('Payroll per Employee'!$C$3:$T$54,MATCH($B51,'Payroll per Employee'!$B$3:$B$54,0),MATCH($I$1,'Payroll per Employee'!$C$2:$T$2,0))</f>
        <v>75739.687135873566</v>
      </c>
      <c r="F51" s="11">
        <f t="shared" si="1"/>
        <v>75215.141431797936</v>
      </c>
      <c r="G51" s="14">
        <f t="shared" si="2"/>
        <v>524.54570407563006</v>
      </c>
    </row>
    <row r="52" spans="1:7" x14ac:dyDescent="0.25">
      <c r="A52" s="5" t="s">
        <v>100</v>
      </c>
      <c r="B52" s="5" t="s">
        <v>101</v>
      </c>
      <c r="C52" s="8">
        <f>INDEX('Mean Zone'!$C$4:$I$55,MATCH($B52,'Mean Zone'!$B$4:$B$55,0),MATCH("Some College (3)",'Mean Zone'!$C$2:$I$2,0))</f>
        <v>42544.299698741997</v>
      </c>
      <c r="D52" s="11">
        <f t="shared" si="0"/>
        <v>0.8605658751156644</v>
      </c>
      <c r="E52" s="8">
        <f>INDEX('Payroll per Employee'!$C$3:$T$54,MATCH($B52,'Payroll per Employee'!$B$3:$B$54,0),MATCH($I$1,'Payroll per Employee'!$C$2:$T$2,0))</f>
        <v>42100.395086487842</v>
      </c>
      <c r="F52" s="11">
        <f t="shared" si="1"/>
        <v>56167.365775687285</v>
      </c>
      <c r="G52" s="14">
        <f t="shared" si="2"/>
        <v>-14066.970689199443</v>
      </c>
    </row>
    <row r="53" spans="1:7" x14ac:dyDescent="0.25">
      <c r="A53" s="5" t="s">
        <v>102</v>
      </c>
      <c r="B53" s="5" t="s">
        <v>103</v>
      </c>
      <c r="C53" s="8">
        <f>INDEX('Mean Zone'!$C$4:$I$55,MATCH($B53,'Mean Zone'!$B$4:$B$55,0),MATCH("Some College (3)",'Mean Zone'!$C$2:$I$2,0))</f>
        <v>48843.105600012503</v>
      </c>
      <c r="D53" s="11">
        <f t="shared" si="0"/>
        <v>0.98797512737727455</v>
      </c>
      <c r="E53" s="8">
        <f>INDEX('Payroll per Employee'!$C$3:$T$54,MATCH($B53,'Payroll per Employee'!$B$3:$B$54,0),MATCH($I$1,'Payroll per Employee'!$C$2:$T$2,0))</f>
        <v>59838.762219863915</v>
      </c>
      <c r="F53" s="11">
        <f t="shared" si="1"/>
        <v>64483.105781091101</v>
      </c>
      <c r="G53" s="14">
        <f t="shared" si="2"/>
        <v>-4644.343561227186</v>
      </c>
    </row>
    <row r="54" spans="1:7" x14ac:dyDescent="0.25">
      <c r="A54" s="6" t="s">
        <v>104</v>
      </c>
      <c r="B54" s="6" t="s">
        <v>105</v>
      </c>
      <c r="C54" s="8">
        <f>INDEX('Mean Zone'!$C$4:$I$55,MATCH($B54,'Mean Zone'!$B$4:$B$55,0),MATCH("Some College (3)",'Mean Zone'!$C$2:$I$2,0))</f>
        <v>48417.197958199999</v>
      </c>
      <c r="D54" s="11">
        <f t="shared" si="0"/>
        <v>0.97936007001141867</v>
      </c>
      <c r="E54" s="8">
        <f>INDEX('Payroll per Employee'!$C$3:$T$54,MATCH($B54,'Payroll per Employee'!$B$3:$B$54,0),MATCH($I$1,'Payroll per Employee'!$C$2:$T$2,0))</f>
        <v>52953.199017199018</v>
      </c>
      <c r="F54" s="11">
        <f t="shared" si="1"/>
        <v>63920.818695071655</v>
      </c>
      <c r="G54" s="14">
        <f t="shared" si="2"/>
        <v>-10967.619677872637</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55:G63"/>
    <mergeCell ref="A1:G1"/>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13" sqref="C13"/>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147</v>
      </c>
      <c r="B1" s="39"/>
      <c r="C1" s="39"/>
      <c r="D1" s="39"/>
      <c r="E1" s="39"/>
      <c r="F1" s="39"/>
      <c r="G1" s="40"/>
      <c r="I1" t="s">
        <v>108</v>
      </c>
    </row>
    <row r="2" spans="1:9" ht="47.25" x14ac:dyDescent="0.25">
      <c r="A2" s="16" t="s">
        <v>0</v>
      </c>
      <c r="B2" s="16" t="s">
        <v>1</v>
      </c>
      <c r="C2" s="16" t="s">
        <v>138</v>
      </c>
      <c r="D2" s="16" t="s">
        <v>119</v>
      </c>
      <c r="E2" s="16" t="s">
        <v>148</v>
      </c>
      <c r="F2" s="16" t="s">
        <v>133</v>
      </c>
      <c r="G2" s="16" t="s">
        <v>125</v>
      </c>
    </row>
    <row r="3" spans="1:9" x14ac:dyDescent="0.25">
      <c r="A3" s="4" t="s">
        <v>90</v>
      </c>
      <c r="B3" s="4" t="s">
        <v>91</v>
      </c>
      <c r="C3" s="7">
        <f>INDEX('Mean Zone'!$C$4:$I$55,MATCH($B3,'Mean Zone'!$B$4:$B$55,0),MATCH("Some College (3)",'Mean Zone'!$C$2:$I$2,0))</f>
        <v>49437.58627777778</v>
      </c>
      <c r="D3" s="10">
        <f>C3/$C$3</f>
        <v>1</v>
      </c>
      <c r="E3" s="7">
        <f>INDEX('Payroll per Employee'!$C$3:$T$54,MATCH($B3,'Payroll per Employee'!$B$3:$B$54,0),MATCH($I$1,'Payroll per Employee'!$C$2:$T$2,0))</f>
        <v>70292.096806433619</v>
      </c>
      <c r="F3" s="10">
        <f>$E$3*D3</f>
        <v>70292.096806433619</v>
      </c>
      <c r="G3" s="13">
        <f>E3-F3</f>
        <v>0</v>
      </c>
    </row>
    <row r="4" spans="1:9" x14ac:dyDescent="0.25">
      <c r="A4" s="5" t="s">
        <v>2</v>
      </c>
      <c r="B4" s="5" t="s">
        <v>3</v>
      </c>
      <c r="C4" s="8">
        <f>INDEX('Mean Zone'!$C$4:$I$55,MATCH($B4,'Mean Zone'!$B$4:$B$55,0),MATCH("Some College (3)",'Mean Zone'!$C$2:$I$2,0))</f>
        <v>46683.653717435198</v>
      </c>
      <c r="D4" s="11">
        <f>C4/$C$3</f>
        <v>0.94429476097662002</v>
      </c>
      <c r="E4" s="8">
        <f>INDEX('Payroll per Employee'!$C$3:$T$54,MATCH($B4,'Payroll per Employee'!$B$3:$B$54,0),MATCH($I$1,'Payroll per Employee'!$C$2:$T$2,0))</f>
        <v>47858.12840466926</v>
      </c>
      <c r="F4" s="11">
        <f>$E$3*D4</f>
        <v>66376.458752376668</v>
      </c>
      <c r="G4" s="14">
        <f>E4-F4</f>
        <v>-18518.330347707408</v>
      </c>
    </row>
    <row r="5" spans="1:9" x14ac:dyDescent="0.25">
      <c r="A5" s="5" t="s">
        <v>4</v>
      </c>
      <c r="B5" s="5" t="s">
        <v>5</v>
      </c>
      <c r="C5" s="8">
        <f>INDEX('Mean Zone'!$C$4:$I$55,MATCH($B5,'Mean Zone'!$B$4:$B$55,0),MATCH("Some College (3)",'Mean Zone'!$C$2:$I$2,0))</f>
        <v>58564.453243552198</v>
      </c>
      <c r="D5" s="11">
        <f t="shared" ref="D5:D54" si="0">C5/$C$3</f>
        <v>1.1846139274375729</v>
      </c>
      <c r="E5" s="8">
        <f>INDEX('Payroll per Employee'!$C$3:$T$54,MATCH($B5,'Payroll per Employee'!$B$3:$B$54,0),MATCH($I$1,'Payroll per Employee'!$C$2:$T$2,0))</f>
        <v>84403.108462455304</v>
      </c>
      <c r="F5" s="11">
        <f t="shared" ref="F5:F54" si="1">$E$3*D5</f>
        <v>83268.996865691399</v>
      </c>
      <c r="G5" s="14">
        <f t="shared" ref="G5:G54" si="2">E5-F5</f>
        <v>1134.1115967639053</v>
      </c>
    </row>
    <row r="6" spans="1:9" x14ac:dyDescent="0.25">
      <c r="A6" s="5" t="s">
        <v>6</v>
      </c>
      <c r="B6" s="5" t="s">
        <v>7</v>
      </c>
      <c r="C6" s="8">
        <f>INDEX('Mean Zone'!$C$4:$I$55,MATCH($B6,'Mean Zone'!$B$4:$B$55,0),MATCH("Some College (3)",'Mean Zone'!$C$2:$I$2,0))</f>
        <v>49645.896090102899</v>
      </c>
      <c r="D6" s="11">
        <f t="shared" si="0"/>
        <v>1.0042135918844151</v>
      </c>
      <c r="E6" s="8">
        <f>INDEX('Payroll per Employee'!$C$3:$T$54,MATCH($B6,'Payroll per Employee'!$B$3:$B$54,0),MATCH($I$1,'Payroll per Employee'!$C$2:$T$2,0))</f>
        <v>67418.830422794112</v>
      </c>
      <c r="F6" s="11">
        <f t="shared" si="1"/>
        <v>70588.279015075721</v>
      </c>
      <c r="G6" s="14">
        <f t="shared" si="2"/>
        <v>-3169.4485922816093</v>
      </c>
    </row>
    <row r="7" spans="1:9" x14ac:dyDescent="0.25">
      <c r="A7" s="5" t="s">
        <v>8</v>
      </c>
      <c r="B7" s="5" t="s">
        <v>9</v>
      </c>
      <c r="C7" s="8">
        <f>INDEX('Mean Zone'!$C$4:$I$55,MATCH($B7,'Mean Zone'!$B$4:$B$55,0),MATCH("Some College (3)",'Mean Zone'!$C$2:$I$2,0))</f>
        <v>42839.910154723199</v>
      </c>
      <c r="D7" s="11">
        <f t="shared" si="0"/>
        <v>0.86654534293029917</v>
      </c>
      <c r="E7" s="8">
        <f>INDEX('Payroll per Employee'!$C$3:$T$54,MATCH($B7,'Payroll per Employee'!$B$3:$B$54,0),MATCH($I$1,'Payroll per Employee'!$C$2:$T$2,0))</f>
        <v>46066.779944289694</v>
      </c>
      <c r="F7" s="11">
        <f t="shared" si="1"/>
        <v>60911.28913242081</v>
      </c>
      <c r="G7" s="14">
        <f t="shared" si="2"/>
        <v>-14844.509188131116</v>
      </c>
    </row>
    <row r="8" spans="1:9" x14ac:dyDescent="0.25">
      <c r="A8" s="5" t="s">
        <v>10</v>
      </c>
      <c r="B8" s="5" t="s">
        <v>11</v>
      </c>
      <c r="C8" s="8">
        <f>INDEX('Mean Zone'!$C$4:$I$55,MATCH($B8,'Mean Zone'!$B$4:$B$55,0),MATCH("Some College (3)",'Mean Zone'!$C$2:$I$2,0))</f>
        <v>60373.531611879102</v>
      </c>
      <c r="D8" s="11">
        <f t="shared" si="0"/>
        <v>1.2212071049070823</v>
      </c>
      <c r="E8" s="8">
        <f>INDEX('Payroll per Employee'!$C$3:$T$54,MATCH($B8,'Payroll per Employee'!$B$3:$B$54,0),MATCH($I$1,'Payroll per Employee'!$C$2:$T$2,0))</f>
        <v>115481.18989844523</v>
      </c>
      <c r="F8" s="11">
        <f t="shared" si="1"/>
        <v>85841.208038833167</v>
      </c>
      <c r="G8" s="14">
        <f t="shared" si="2"/>
        <v>29639.98185961206</v>
      </c>
    </row>
    <row r="9" spans="1:9" x14ac:dyDescent="0.25">
      <c r="A9" s="5" t="s">
        <v>12</v>
      </c>
      <c r="B9" s="5" t="s">
        <v>13</v>
      </c>
      <c r="C9" s="8">
        <f>INDEX('Mean Zone'!$C$4:$I$55,MATCH($B9,'Mean Zone'!$B$4:$B$55,0),MATCH("Some College (3)",'Mean Zone'!$C$2:$I$2,0))</f>
        <v>53361.005101802999</v>
      </c>
      <c r="D9" s="11">
        <f t="shared" si="0"/>
        <v>1.0793610513664742</v>
      </c>
      <c r="E9" s="8">
        <f>INDEX('Payroll per Employee'!$C$3:$T$54,MATCH($B9,'Payroll per Employee'!$B$3:$B$54,0),MATCH($I$1,'Payroll per Employee'!$C$2:$T$2,0))</f>
        <v>73084.833002291824</v>
      </c>
      <c r="F9" s="11">
        <f t="shared" si="1"/>
        <v>75870.551511746176</v>
      </c>
      <c r="G9" s="14">
        <f t="shared" si="2"/>
        <v>-2785.7185094543529</v>
      </c>
    </row>
    <row r="10" spans="1:9" x14ac:dyDescent="0.25">
      <c r="A10" s="5" t="s">
        <v>14</v>
      </c>
      <c r="B10" s="5" t="s">
        <v>15</v>
      </c>
      <c r="C10" s="8">
        <f>INDEX('Mean Zone'!$C$4:$I$55,MATCH($B10,'Mean Zone'!$B$4:$B$55,0),MATCH("Some College (3)",'Mean Zone'!$C$2:$I$2,0))</f>
        <v>59593.620354343002</v>
      </c>
      <c r="D10" s="11">
        <f t="shared" si="0"/>
        <v>1.2054314306426883</v>
      </c>
      <c r="E10" s="8">
        <f>INDEX('Payroll per Employee'!$C$3:$T$54,MATCH($B10,'Payroll per Employee'!$B$3:$B$54,0),MATCH($I$1,'Payroll per Employee'!$C$2:$T$2,0))</f>
        <v>73985.103235747301</v>
      </c>
      <c r="F10" s="11">
        <f t="shared" si="1"/>
        <v>84732.302816253621</v>
      </c>
      <c r="G10" s="14">
        <f t="shared" si="2"/>
        <v>-10747.19958050632</v>
      </c>
    </row>
    <row r="11" spans="1:9" x14ac:dyDescent="0.25">
      <c r="A11" s="5" t="s">
        <v>16</v>
      </c>
      <c r="B11" s="5" t="s">
        <v>17</v>
      </c>
      <c r="C11" s="8">
        <f>INDEX('Mean Zone'!$C$4:$I$55,MATCH($B11,'Mean Zone'!$B$4:$B$55,0),MATCH("Some College (3)",'Mean Zone'!$C$2:$I$2,0))</f>
        <v>54672.489312706697</v>
      </c>
      <c r="D11" s="11">
        <f t="shared" si="0"/>
        <v>1.1058891307013912</v>
      </c>
      <c r="E11" s="8">
        <f>INDEX('Payroll per Employee'!$C$3:$T$54,MATCH($B11,'Payroll per Employee'!$B$3:$B$54,0),MATCH($I$1,'Payroll per Employee'!$C$2:$T$2,0))</f>
        <v>57844.06451612903</v>
      </c>
      <c r="F11" s="11">
        <f t="shared" si="1"/>
        <v>77735.265832444915</v>
      </c>
      <c r="G11" s="14">
        <f t="shared" si="2"/>
        <v>-19891.201316315884</v>
      </c>
    </row>
    <row r="12" spans="1:9" x14ac:dyDescent="0.25">
      <c r="A12" s="5" t="s">
        <v>18</v>
      </c>
      <c r="B12" s="5" t="s">
        <v>19</v>
      </c>
      <c r="C12" s="8">
        <f>INDEX('Mean Zone'!$C$4:$I$55,MATCH($B12,'Mean Zone'!$B$4:$B$55,0),MATCH("Some College (3)",'Mean Zone'!$C$2:$I$2,0))</f>
        <v>63345.233613189797</v>
      </c>
      <c r="D12" s="11">
        <f t="shared" si="0"/>
        <v>1.2813172806873767</v>
      </c>
      <c r="E12" s="8">
        <f>INDEX('Payroll per Employee'!$C$3:$T$54,MATCH($B12,'Payroll per Employee'!$B$3:$B$54,0),MATCH($I$1,'Payroll per Employee'!$C$2:$T$2,0))</f>
        <v>73339.505666486773</v>
      </c>
      <c r="F12" s="11">
        <f t="shared" si="1"/>
        <v>90066.478333833365</v>
      </c>
      <c r="G12" s="14">
        <f t="shared" si="2"/>
        <v>-16726.972667346592</v>
      </c>
    </row>
    <row r="13" spans="1:9" x14ac:dyDescent="0.25">
      <c r="A13" s="5" t="s">
        <v>20</v>
      </c>
      <c r="B13" s="5" t="s">
        <v>21</v>
      </c>
      <c r="C13" s="8">
        <f>INDEX('Mean Zone'!$C$4:$I$55,MATCH($B13,'Mean Zone'!$B$4:$B$55,0),MATCH("Some College (3)",'Mean Zone'!$C$2:$I$2,0))</f>
        <v>47934.573736139297</v>
      </c>
      <c r="D13" s="11">
        <f t="shared" si="0"/>
        <v>0.96959777661487312</v>
      </c>
      <c r="E13" s="8">
        <f>INDEX('Payroll per Employee'!$C$3:$T$54,MATCH($B13,'Payroll per Employee'!$B$3:$B$54,0),MATCH($I$1,'Payroll per Employee'!$C$2:$T$2,0))</f>
        <v>69892.618562436968</v>
      </c>
      <c r="F13" s="11">
        <f t="shared" si="1"/>
        <v>68155.060777115461</v>
      </c>
      <c r="G13" s="14">
        <f t="shared" si="2"/>
        <v>1737.5577853215073</v>
      </c>
    </row>
    <row r="14" spans="1:9" x14ac:dyDescent="0.25">
      <c r="A14" s="5" t="s">
        <v>22</v>
      </c>
      <c r="B14" s="5" t="s">
        <v>23</v>
      </c>
      <c r="C14" s="8">
        <f>INDEX('Mean Zone'!$C$4:$I$55,MATCH($B14,'Mean Zone'!$B$4:$B$55,0),MATCH("Some College (3)",'Mean Zone'!$C$2:$I$2,0))</f>
        <v>48132.523715711301</v>
      </c>
      <c r="D14" s="11">
        <f t="shared" si="0"/>
        <v>0.97360181472587171</v>
      </c>
      <c r="E14" s="8">
        <f>INDEX('Payroll per Employee'!$C$3:$T$54,MATCH($B14,'Payroll per Employee'!$B$3:$B$54,0),MATCH($I$1,'Payroll per Employee'!$C$2:$T$2,0))</f>
        <v>46025.895690143123</v>
      </c>
      <c r="F14" s="11">
        <f t="shared" si="1"/>
        <v>68436.513011630421</v>
      </c>
      <c r="G14" s="14">
        <f t="shared" si="2"/>
        <v>-22410.617321487298</v>
      </c>
    </row>
    <row r="15" spans="1:9" x14ac:dyDescent="0.25">
      <c r="A15" s="5" t="s">
        <v>24</v>
      </c>
      <c r="B15" s="5" t="s">
        <v>25</v>
      </c>
      <c r="C15" s="8">
        <f>INDEX('Mean Zone'!$C$4:$I$55,MATCH($B15,'Mean Zone'!$B$4:$B$55,0),MATCH("Some College (3)",'Mean Zone'!$C$2:$I$2,0))</f>
        <v>54131.097460776902</v>
      </c>
      <c r="D15" s="11">
        <f t="shared" si="0"/>
        <v>1.0949381136171863</v>
      </c>
      <c r="E15" s="8">
        <f>INDEX('Payroll per Employee'!$C$3:$T$54,MATCH($B15,'Payroll per Employee'!$B$3:$B$54,0),MATCH($I$1,'Payroll per Employee'!$C$2:$T$2,0))</f>
        <v>75614.879750130145</v>
      </c>
      <c r="F15" s="11">
        <f t="shared" si="1"/>
        <v>76965.495879433074</v>
      </c>
      <c r="G15" s="14">
        <f t="shared" si="2"/>
        <v>-1350.616129302929</v>
      </c>
    </row>
    <row r="16" spans="1:9" x14ac:dyDescent="0.25">
      <c r="A16" s="5" t="s">
        <v>26</v>
      </c>
      <c r="B16" s="5" t="s">
        <v>27</v>
      </c>
      <c r="C16" s="8">
        <f>INDEX('Mean Zone'!$C$4:$I$55,MATCH($B16,'Mean Zone'!$B$4:$B$55,0),MATCH("Some College (3)",'Mean Zone'!$C$2:$I$2,0))</f>
        <v>43949.933549584799</v>
      </c>
      <c r="D16" s="11">
        <f t="shared" si="0"/>
        <v>0.8889983686226266</v>
      </c>
      <c r="E16" s="8">
        <f>INDEX('Payroll per Employee'!$C$3:$T$54,MATCH($B16,'Payroll per Employee'!$B$3:$B$54,0),MATCH($I$1,'Payroll per Employee'!$C$2:$T$2,0))</f>
        <v>61362.897637795279</v>
      </c>
      <c r="F16" s="11">
        <f t="shared" si="1"/>
        <v>62489.55938798323</v>
      </c>
      <c r="G16" s="14">
        <f t="shared" si="2"/>
        <v>-1126.6617501879518</v>
      </c>
    </row>
    <row r="17" spans="1:7" x14ac:dyDescent="0.25">
      <c r="A17" s="5" t="s">
        <v>28</v>
      </c>
      <c r="B17" s="5" t="s">
        <v>29</v>
      </c>
      <c r="C17" s="8">
        <f>INDEX('Mean Zone'!$C$4:$I$55,MATCH($B17,'Mean Zone'!$B$4:$B$55,0),MATCH("Some College (3)",'Mean Zone'!$C$2:$I$2,0))</f>
        <v>52542.083562543899</v>
      </c>
      <c r="D17" s="11">
        <f t="shared" si="0"/>
        <v>1.0627962956630346</v>
      </c>
      <c r="E17" s="8">
        <f>INDEX('Payroll per Employee'!$C$3:$T$54,MATCH($B17,'Payroll per Employee'!$B$3:$B$54,0),MATCH($I$1,'Payroll per Employee'!$C$2:$T$2,0))</f>
        <v>73174.951212712578</v>
      </c>
      <c r="F17" s="11">
        <f t="shared" si="1"/>
        <v>74706.180100265075</v>
      </c>
      <c r="G17" s="14">
        <f t="shared" si="2"/>
        <v>-1531.2288875524973</v>
      </c>
    </row>
    <row r="18" spans="1:7" x14ac:dyDescent="0.25">
      <c r="A18" s="5" t="s">
        <v>30</v>
      </c>
      <c r="B18" s="5" t="s">
        <v>31</v>
      </c>
      <c r="C18" s="8">
        <f>INDEX('Mean Zone'!$C$4:$I$55,MATCH($B18,'Mean Zone'!$B$4:$B$55,0),MATCH("Some College (3)",'Mean Zone'!$C$2:$I$2,0))</f>
        <v>47226.751395553998</v>
      </c>
      <c r="D18" s="11">
        <f t="shared" si="0"/>
        <v>0.9552802827022816</v>
      </c>
      <c r="E18" s="8">
        <f>INDEX('Payroll per Employee'!$C$3:$T$54,MATCH($B18,'Payroll per Employee'!$B$3:$B$54,0),MATCH($I$1,'Payroll per Employee'!$C$2:$T$2,0))</f>
        <v>51990.780269058298</v>
      </c>
      <c r="F18" s="11">
        <f t="shared" si="1"/>
        <v>67148.654108986055</v>
      </c>
      <c r="G18" s="14">
        <f t="shared" si="2"/>
        <v>-15157.873839927757</v>
      </c>
    </row>
    <row r="19" spans="1:7" x14ac:dyDescent="0.25">
      <c r="A19" s="5" t="s">
        <v>32</v>
      </c>
      <c r="B19" s="5" t="s">
        <v>33</v>
      </c>
      <c r="C19" s="8">
        <f>INDEX('Mean Zone'!$C$4:$I$55,MATCH($B19,'Mean Zone'!$B$4:$B$55,0),MATCH("Some College (3)",'Mean Zone'!$C$2:$I$2,0))</f>
        <v>45147.310632663401</v>
      </c>
      <c r="D19" s="11">
        <f t="shared" si="0"/>
        <v>0.91321834320534256</v>
      </c>
      <c r="E19" s="8">
        <f>INDEX('Payroll per Employee'!$C$3:$T$54,MATCH($B19,'Payroll per Employee'!$B$3:$B$54,0),MATCH($I$1,'Payroll per Employee'!$C$2:$T$2,0))</f>
        <v>59166.141495233314</v>
      </c>
      <c r="F19" s="11">
        <f t="shared" si="1"/>
        <v>64192.032186000863</v>
      </c>
      <c r="G19" s="14">
        <f t="shared" si="2"/>
        <v>-5025.8906907675482</v>
      </c>
    </row>
    <row r="20" spans="1:7" x14ac:dyDescent="0.25">
      <c r="A20" s="5" t="s">
        <v>34</v>
      </c>
      <c r="B20" s="5" t="s">
        <v>35</v>
      </c>
      <c r="C20" s="8">
        <f>INDEX('Mean Zone'!$C$4:$I$55,MATCH($B20,'Mean Zone'!$B$4:$B$55,0),MATCH("Some College (3)",'Mean Zone'!$C$2:$I$2,0))</f>
        <v>46511.530185424599</v>
      </c>
      <c r="D20" s="11">
        <f t="shared" si="0"/>
        <v>0.94081312797286698</v>
      </c>
      <c r="E20" s="8">
        <f>INDEX('Payroll per Employee'!$C$3:$T$54,MATCH($B20,'Payroll per Employee'!$B$3:$B$54,0),MATCH($I$1,'Payroll per Employee'!$C$2:$T$2,0))</f>
        <v>57266.906855210575</v>
      </c>
      <c r="F20" s="11">
        <f t="shared" si="1"/>
        <v>66131.727468232391</v>
      </c>
      <c r="G20" s="14">
        <f t="shared" si="2"/>
        <v>-8864.8206130218168</v>
      </c>
    </row>
    <row r="21" spans="1:7" x14ac:dyDescent="0.25">
      <c r="A21" s="5" t="s">
        <v>36</v>
      </c>
      <c r="B21" s="5" t="s">
        <v>37</v>
      </c>
      <c r="C21" s="8">
        <f>INDEX('Mean Zone'!$C$4:$I$55,MATCH($B21,'Mean Zone'!$B$4:$B$55,0),MATCH("Some College (3)",'Mean Zone'!$C$2:$I$2,0))</f>
        <v>44225.401416750203</v>
      </c>
      <c r="D21" s="11">
        <f t="shared" si="0"/>
        <v>0.89457040172346647</v>
      </c>
      <c r="E21" s="8">
        <f>INDEX('Payroll per Employee'!$C$3:$T$54,MATCH($B21,'Payroll per Employee'!$B$3:$B$54,0),MATCH($I$1,'Payroll per Employee'!$C$2:$T$2,0))</f>
        <v>50308.69255367748</v>
      </c>
      <c r="F21" s="11">
        <f t="shared" si="1"/>
        <v>62881.229278116116</v>
      </c>
      <c r="G21" s="14">
        <f t="shared" si="2"/>
        <v>-12572.536724438636</v>
      </c>
    </row>
    <row r="22" spans="1:7" x14ac:dyDescent="0.25">
      <c r="A22" s="5" t="s">
        <v>38</v>
      </c>
      <c r="B22" s="5" t="s">
        <v>39</v>
      </c>
      <c r="C22" s="8">
        <f>INDEX('Mean Zone'!$C$4:$I$55,MATCH($B22,'Mean Zone'!$B$4:$B$55,0),MATCH("Some College (3)",'Mean Zone'!$C$2:$I$2,0))</f>
        <v>45675.031780169898</v>
      </c>
      <c r="D22" s="11">
        <f t="shared" si="0"/>
        <v>0.92389283577747905</v>
      </c>
      <c r="E22" s="8">
        <f>INDEX('Payroll per Employee'!$C$3:$T$54,MATCH($B22,'Payroll per Employee'!$B$3:$B$54,0),MATCH($I$1,'Payroll per Employee'!$C$2:$T$2,0))</f>
        <v>50013.271422877639</v>
      </c>
      <c r="F22" s="11">
        <f t="shared" si="1"/>
        <v>64942.364651241034</v>
      </c>
      <c r="G22" s="14">
        <f t="shared" si="2"/>
        <v>-14929.093228363396</v>
      </c>
    </row>
    <row r="23" spans="1:7" x14ac:dyDescent="0.25">
      <c r="A23" s="5" t="s">
        <v>40</v>
      </c>
      <c r="B23" s="5" t="s">
        <v>41</v>
      </c>
      <c r="C23" s="8">
        <f>INDEX('Mean Zone'!$C$4:$I$55,MATCH($B23,'Mean Zone'!$B$4:$B$55,0),MATCH("Some College (3)",'Mean Zone'!$C$2:$I$2,0))</f>
        <v>45987.470848118202</v>
      </c>
      <c r="D23" s="11">
        <f t="shared" si="0"/>
        <v>0.93021270475718176</v>
      </c>
      <c r="E23" s="8">
        <f>INDEX('Payroll per Employee'!$C$3:$T$54,MATCH($B23,'Payroll per Employee'!$B$3:$B$54,0),MATCH($I$1,'Payroll per Employee'!$C$2:$T$2,0))</f>
        <v>45799.499122293739</v>
      </c>
      <c r="F23" s="11">
        <f t="shared" si="1"/>
        <v>65386.601493366274</v>
      </c>
      <c r="G23" s="14">
        <f t="shared" si="2"/>
        <v>-19587.102371072535</v>
      </c>
    </row>
    <row r="24" spans="1:7" x14ac:dyDescent="0.25">
      <c r="A24" s="5" t="s">
        <v>42</v>
      </c>
      <c r="B24" s="5" t="s">
        <v>43</v>
      </c>
      <c r="C24" s="8">
        <f>INDEX('Mean Zone'!$C$4:$I$55,MATCH($B24,'Mean Zone'!$B$4:$B$55,0),MATCH("Some College (3)",'Mean Zone'!$C$2:$I$2,0))</f>
        <v>55909.371073892202</v>
      </c>
      <c r="D24" s="11">
        <f t="shared" si="0"/>
        <v>1.130908187138244</v>
      </c>
      <c r="E24" s="8">
        <f>INDEX('Payroll per Employee'!$C$3:$T$54,MATCH($B24,'Payroll per Employee'!$B$3:$B$54,0),MATCH($I$1,'Payroll per Employee'!$C$2:$T$2,0))</f>
        <v>70274.180064308675</v>
      </c>
      <c r="F24" s="11">
        <f t="shared" si="1"/>
        <v>79493.907769509795</v>
      </c>
      <c r="G24" s="14">
        <f t="shared" si="2"/>
        <v>-9219.7277052011195</v>
      </c>
    </row>
    <row r="25" spans="1:7" x14ac:dyDescent="0.25">
      <c r="A25" s="5" t="s">
        <v>44</v>
      </c>
      <c r="B25" s="5" t="s">
        <v>45</v>
      </c>
      <c r="C25" s="8">
        <f>INDEX('Mean Zone'!$C$4:$I$55,MATCH($B25,'Mean Zone'!$B$4:$B$55,0),MATCH("Some College (3)",'Mean Zone'!$C$2:$I$2,0))</f>
        <v>59061.547743619398</v>
      </c>
      <c r="D25" s="11">
        <f t="shared" si="0"/>
        <v>1.1946689187406303</v>
      </c>
      <c r="E25" s="8">
        <f>INDEX('Payroll per Employee'!$C$3:$T$54,MATCH($B25,'Payroll per Employee'!$B$3:$B$54,0),MATCH($I$1,'Payroll per Employee'!$C$2:$T$2,0))</f>
        <v>73361.913468358427</v>
      </c>
      <c r="F25" s="11">
        <f t="shared" si="1"/>
        <v>83975.783287753758</v>
      </c>
      <c r="G25" s="14">
        <f t="shared" si="2"/>
        <v>-10613.869819395331</v>
      </c>
    </row>
    <row r="26" spans="1:7" x14ac:dyDescent="0.25">
      <c r="A26" s="5" t="s">
        <v>46</v>
      </c>
      <c r="B26" s="5" t="s">
        <v>47</v>
      </c>
      <c r="C26" s="8">
        <f>INDEX('Mean Zone'!$C$4:$I$55,MATCH($B26,'Mean Zone'!$B$4:$B$55,0),MATCH("Some College (3)",'Mean Zone'!$C$2:$I$2,0))</f>
        <v>49239.767014465899</v>
      </c>
      <c r="D26" s="11">
        <f t="shared" si="0"/>
        <v>0.99599860595538825</v>
      </c>
      <c r="E26" s="8">
        <f>INDEX('Payroll per Employee'!$C$3:$T$54,MATCH($B26,'Payroll per Employee'!$B$3:$B$54,0),MATCH($I$1,'Payroll per Employee'!$C$2:$T$2,0))</f>
        <v>69623.497134123041</v>
      </c>
      <c r="F26" s="11">
        <f t="shared" si="1"/>
        <v>70010.830428889079</v>
      </c>
      <c r="G26" s="14">
        <f t="shared" si="2"/>
        <v>-387.33329476603831</v>
      </c>
    </row>
    <row r="27" spans="1:7" x14ac:dyDescent="0.25">
      <c r="A27" s="5" t="s">
        <v>48</v>
      </c>
      <c r="B27" s="5" t="s">
        <v>49</v>
      </c>
      <c r="C27" s="8">
        <f>INDEX('Mean Zone'!$C$4:$I$55,MATCH($B27,'Mean Zone'!$B$4:$B$55,0),MATCH("Some College (3)",'Mean Zone'!$C$2:$I$2,0))</f>
        <v>51778.116651032899</v>
      </c>
      <c r="D27" s="11">
        <f t="shared" si="0"/>
        <v>1.0473431360524814</v>
      </c>
      <c r="E27" s="8">
        <f>INDEX('Payroll per Employee'!$C$3:$T$54,MATCH($B27,'Payroll per Employee'!$B$3:$B$54,0),MATCH($I$1,'Payroll per Employee'!$C$2:$T$2,0))</f>
        <v>54695.798454820288</v>
      </c>
      <c r="F27" s="11">
        <f t="shared" si="1"/>
        <v>73619.945108954795</v>
      </c>
      <c r="G27" s="14">
        <f t="shared" si="2"/>
        <v>-18924.146654134507</v>
      </c>
    </row>
    <row r="28" spans="1:7" x14ac:dyDescent="0.25">
      <c r="A28" s="5" t="s">
        <v>50</v>
      </c>
      <c r="B28" s="5" t="s">
        <v>51</v>
      </c>
      <c r="C28" s="8">
        <f>INDEX('Mean Zone'!$C$4:$I$55,MATCH($B28,'Mean Zone'!$B$4:$B$55,0),MATCH("Some College (3)",'Mean Zone'!$C$2:$I$2,0))</f>
        <v>43218.396342139</v>
      </c>
      <c r="D28" s="11">
        <f t="shared" si="0"/>
        <v>0.87420118165367811</v>
      </c>
      <c r="E28" s="8">
        <f>INDEX('Payroll per Employee'!$C$3:$T$54,MATCH($B28,'Payroll per Employee'!$B$3:$B$54,0),MATCH($I$1,'Payroll per Employee'!$C$2:$T$2,0))</f>
        <v>39506.001662510389</v>
      </c>
      <c r="F28" s="11">
        <f t="shared" si="1"/>
        <v>61449.434089099006</v>
      </c>
      <c r="G28" s="14">
        <f t="shared" si="2"/>
        <v>-21943.432426588617</v>
      </c>
    </row>
    <row r="29" spans="1:7" x14ac:dyDescent="0.25">
      <c r="A29" s="5" t="s">
        <v>52</v>
      </c>
      <c r="B29" s="5" t="s">
        <v>53</v>
      </c>
      <c r="C29" s="8">
        <f>INDEX('Mean Zone'!$C$4:$I$55,MATCH($B29,'Mean Zone'!$B$4:$B$55,0),MATCH("Some College (3)",'Mean Zone'!$C$2:$I$2,0))</f>
        <v>45952.459724251501</v>
      </c>
      <c r="D29" s="11">
        <f t="shared" si="0"/>
        <v>0.92950451638265263</v>
      </c>
      <c r="E29" s="8">
        <f>INDEX('Payroll per Employee'!$C$3:$T$54,MATCH($B29,'Payroll per Employee'!$B$3:$B$54,0),MATCH($I$1,'Payroll per Employee'!$C$2:$T$2,0))</f>
        <v>58432.105134805584</v>
      </c>
      <c r="F29" s="11">
        <f t="shared" si="1"/>
        <v>65336.821447586684</v>
      </c>
      <c r="G29" s="14">
        <f t="shared" si="2"/>
        <v>-6904.7163127811</v>
      </c>
    </row>
    <row r="30" spans="1:7" x14ac:dyDescent="0.25">
      <c r="A30" s="5" t="s">
        <v>54</v>
      </c>
      <c r="B30" s="5" t="s">
        <v>55</v>
      </c>
      <c r="C30" s="8">
        <f>INDEX('Mean Zone'!$C$4:$I$55,MATCH($B30,'Mean Zone'!$B$4:$B$55,0),MATCH("Some College (3)",'Mean Zone'!$C$2:$I$2,0))</f>
        <v>45200.160335984197</v>
      </c>
      <c r="D30" s="11">
        <f t="shared" si="0"/>
        <v>0.9142873618872791</v>
      </c>
      <c r="E30" s="8">
        <f>INDEX('Payroll per Employee'!$C$3:$T$54,MATCH($B30,'Payroll per Employee'!$B$3:$B$54,0),MATCH($I$1,'Payroll per Employee'!$C$2:$T$2,0))</f>
        <v>59159.679144385023</v>
      </c>
      <c r="F30" s="11">
        <f t="shared" si="1"/>
        <v>64267.175750679431</v>
      </c>
      <c r="G30" s="14">
        <f t="shared" si="2"/>
        <v>-5107.4966062944077</v>
      </c>
    </row>
    <row r="31" spans="1:7" x14ac:dyDescent="0.25">
      <c r="A31" s="5" t="s">
        <v>56</v>
      </c>
      <c r="B31" s="5" t="s">
        <v>57</v>
      </c>
      <c r="C31" s="8">
        <f>INDEX('Mean Zone'!$C$4:$I$55,MATCH($B31,'Mean Zone'!$B$4:$B$55,0),MATCH("Some College (3)",'Mean Zone'!$C$2:$I$2,0))</f>
        <v>46807.015453786596</v>
      </c>
      <c r="D31" s="11">
        <f t="shared" si="0"/>
        <v>0.94679006355183593</v>
      </c>
      <c r="E31" s="8">
        <f>INDEX('Payroll per Employee'!$C$3:$T$54,MATCH($B31,'Payroll per Employee'!$B$3:$B$54,0),MATCH($I$1,'Payroll per Employee'!$C$2:$T$2,0))</f>
        <v>67205.438723712839</v>
      </c>
      <c r="F31" s="11">
        <f t="shared" si="1"/>
        <v>66551.858802555085</v>
      </c>
      <c r="G31" s="14">
        <f t="shared" si="2"/>
        <v>653.57992115775414</v>
      </c>
    </row>
    <row r="32" spans="1:7" x14ac:dyDescent="0.25">
      <c r="A32" s="5" t="s">
        <v>58</v>
      </c>
      <c r="B32" s="5" t="s">
        <v>59</v>
      </c>
      <c r="C32" s="8">
        <f>INDEX('Mean Zone'!$C$4:$I$55,MATCH($B32,'Mean Zone'!$B$4:$B$55,0),MATCH("Some College (3)",'Mean Zone'!$C$2:$I$2,0))</f>
        <v>54083.815676540798</v>
      </c>
      <c r="D32" s="11">
        <f t="shared" si="0"/>
        <v>1.0939817201563398</v>
      </c>
      <c r="E32" s="8">
        <f>INDEX('Payroll per Employee'!$C$3:$T$54,MATCH($B32,'Payroll per Employee'!$B$3:$B$54,0),MATCH($I$1,'Payroll per Employee'!$C$2:$T$2,0))</f>
        <v>105712.12629957644</v>
      </c>
      <c r="F32" s="11">
        <f t="shared" si="1"/>
        <v>76898.268977698201</v>
      </c>
      <c r="G32" s="14">
        <f t="shared" si="2"/>
        <v>28813.85732187824</v>
      </c>
    </row>
    <row r="33" spans="1:7" x14ac:dyDescent="0.25">
      <c r="A33" s="5" t="s">
        <v>60</v>
      </c>
      <c r="B33" s="5" t="s">
        <v>61</v>
      </c>
      <c r="C33" s="8">
        <f>INDEX('Mean Zone'!$C$4:$I$55,MATCH($B33,'Mean Zone'!$B$4:$B$55,0),MATCH("Some College (3)",'Mean Zone'!$C$2:$I$2,0))</f>
        <v>51333.409560147396</v>
      </c>
      <c r="D33" s="11">
        <f t="shared" si="0"/>
        <v>1.0383478123652203</v>
      </c>
      <c r="E33" s="8">
        <f>INDEX('Payroll per Employee'!$C$3:$T$54,MATCH($B33,'Payroll per Employee'!$B$3:$B$54,0),MATCH($I$1,'Payroll per Employee'!$C$2:$T$2,0))</f>
        <v>58485.109311740889</v>
      </c>
      <c r="F33" s="11">
        <f t="shared" si="1"/>
        <v>72987.644945524633</v>
      </c>
      <c r="G33" s="14">
        <f t="shared" si="2"/>
        <v>-14502.535633783744</v>
      </c>
    </row>
    <row r="34" spans="1:7" x14ac:dyDescent="0.25">
      <c r="A34" s="5" t="s">
        <v>62</v>
      </c>
      <c r="B34" s="5" t="s">
        <v>63</v>
      </c>
      <c r="C34" s="8">
        <f>INDEX('Mean Zone'!$C$4:$I$55,MATCH($B34,'Mean Zone'!$B$4:$B$55,0),MATCH("Some College (3)",'Mean Zone'!$C$2:$I$2,0))</f>
        <v>60852.444688527998</v>
      </c>
      <c r="D34" s="11">
        <f t="shared" si="0"/>
        <v>1.2308943310179608</v>
      </c>
      <c r="E34" s="8">
        <f>INDEX('Payroll per Employee'!$C$3:$T$54,MATCH($B34,'Payroll per Employee'!$B$3:$B$54,0),MATCH($I$1,'Payroll per Employee'!$C$2:$T$2,0))</f>
        <v>85743.934817763409</v>
      </c>
      <c r="F34" s="11">
        <f t="shared" si="1"/>
        <v>86522.143474404846</v>
      </c>
      <c r="G34" s="14">
        <f t="shared" si="2"/>
        <v>-778.20865664143639</v>
      </c>
    </row>
    <row r="35" spans="1:7" x14ac:dyDescent="0.25">
      <c r="A35" s="5" t="s">
        <v>64</v>
      </c>
      <c r="B35" s="5" t="s">
        <v>65</v>
      </c>
      <c r="C35" s="8">
        <f>INDEX('Mean Zone'!$C$4:$I$55,MATCH($B35,'Mean Zone'!$B$4:$B$55,0),MATCH("Some College (3)",'Mean Zone'!$C$2:$I$2,0))</f>
        <v>47150.666043009202</v>
      </c>
      <c r="D35" s="11">
        <f t="shared" si="0"/>
        <v>0.95374126435059092</v>
      </c>
      <c r="E35" s="8">
        <f>INDEX('Payroll per Employee'!$C$3:$T$54,MATCH($B35,'Payroll per Employee'!$B$3:$B$54,0),MATCH($I$1,'Payroll per Employee'!$C$2:$T$2,0))</f>
        <v>61227.935081148564</v>
      </c>
      <c r="F35" s="11">
        <f t="shared" si="1"/>
        <v>67040.47328202214</v>
      </c>
      <c r="G35" s="14">
        <f t="shared" si="2"/>
        <v>-5812.538200873576</v>
      </c>
    </row>
    <row r="36" spans="1:7" x14ac:dyDescent="0.25">
      <c r="A36" s="5" t="s">
        <v>66</v>
      </c>
      <c r="B36" s="5" t="s">
        <v>67</v>
      </c>
      <c r="C36" s="8">
        <f>INDEX('Mean Zone'!$C$4:$I$55,MATCH($B36,'Mean Zone'!$B$4:$B$55,0),MATCH("Some College (3)",'Mean Zone'!$C$2:$I$2,0))</f>
        <v>59770.181448973402</v>
      </c>
      <c r="D36" s="11">
        <f t="shared" si="0"/>
        <v>1.2090028245541617</v>
      </c>
      <c r="E36" s="8">
        <f>INDEX('Payroll per Employee'!$C$3:$T$54,MATCH($B36,'Payroll per Employee'!$B$3:$B$54,0),MATCH($I$1,'Payroll per Employee'!$C$2:$T$2,0))</f>
        <v>90348.732476635516</v>
      </c>
      <c r="F36" s="11">
        <f t="shared" si="1"/>
        <v>84983.343582812813</v>
      </c>
      <c r="G36" s="14">
        <f t="shared" si="2"/>
        <v>5365.3888938227028</v>
      </c>
    </row>
    <row r="37" spans="1:7" x14ac:dyDescent="0.25">
      <c r="A37" s="5" t="s">
        <v>68</v>
      </c>
      <c r="B37" s="5" t="s">
        <v>69</v>
      </c>
      <c r="C37" s="8">
        <f>INDEX('Mean Zone'!$C$4:$I$55,MATCH($B37,'Mean Zone'!$B$4:$B$55,0),MATCH("Some College (3)",'Mean Zone'!$C$2:$I$2,0))</f>
        <v>48327.978767532499</v>
      </c>
      <c r="D37" s="11">
        <f t="shared" si="0"/>
        <v>0.97755538662404218</v>
      </c>
      <c r="E37" s="8">
        <f>INDEX('Payroll per Employee'!$C$3:$T$54,MATCH($B37,'Payroll per Employee'!$B$3:$B$54,0),MATCH($I$1,'Payroll per Employee'!$C$2:$T$2,0))</f>
        <v>44789.43510423672</v>
      </c>
      <c r="F37" s="11">
        <f t="shared" si="1"/>
        <v>68714.417870227815</v>
      </c>
      <c r="G37" s="14">
        <f t="shared" si="2"/>
        <v>-23924.982765991095</v>
      </c>
    </row>
    <row r="38" spans="1:7" x14ac:dyDescent="0.25">
      <c r="A38" s="5" t="s">
        <v>70</v>
      </c>
      <c r="B38" s="5" t="s">
        <v>71</v>
      </c>
      <c r="C38" s="8">
        <f>INDEX('Mean Zone'!$C$4:$I$55,MATCH($B38,'Mean Zone'!$B$4:$B$55,0),MATCH("Some College (3)",'Mean Zone'!$C$2:$I$2,0))</f>
        <v>46216.525912547702</v>
      </c>
      <c r="D38" s="11">
        <f t="shared" si="0"/>
        <v>0.93484592174197745</v>
      </c>
      <c r="E38" s="8">
        <f>INDEX('Payroll per Employee'!$C$3:$T$54,MATCH($B38,'Payroll per Employee'!$B$3:$B$54,0),MATCH($I$1,'Payroll per Employee'!$C$2:$T$2,0))</f>
        <v>54780.692307692305</v>
      </c>
      <c r="F38" s="11">
        <f t="shared" si="1"/>
        <v>65712.280030186739</v>
      </c>
      <c r="G38" s="14">
        <f t="shared" si="2"/>
        <v>-10931.587722494434</v>
      </c>
    </row>
    <row r="39" spans="1:7" x14ac:dyDescent="0.25">
      <c r="A39" s="5" t="s">
        <v>72</v>
      </c>
      <c r="B39" s="5" t="s">
        <v>73</v>
      </c>
      <c r="C39" s="8">
        <f>INDEX('Mean Zone'!$C$4:$I$55,MATCH($B39,'Mean Zone'!$B$4:$B$55,0),MATCH("Some College (3)",'Mean Zone'!$C$2:$I$2,0))</f>
        <v>48137.213854804999</v>
      </c>
      <c r="D39" s="11">
        <f t="shared" si="0"/>
        <v>0.9736966846304691</v>
      </c>
      <c r="E39" s="8">
        <f>INDEX('Payroll per Employee'!$C$3:$T$54,MATCH($B39,'Payroll per Employee'!$B$3:$B$54,0),MATCH($I$1,'Payroll per Employee'!$C$2:$T$2,0))</f>
        <v>57289.202526315792</v>
      </c>
      <c r="F39" s="11">
        <f t="shared" si="1"/>
        <v>68443.181616148402</v>
      </c>
      <c r="G39" s="14">
        <f t="shared" si="2"/>
        <v>-11153.97908983261</v>
      </c>
    </row>
    <row r="40" spans="1:7" x14ac:dyDescent="0.25">
      <c r="A40" s="5" t="s">
        <v>74</v>
      </c>
      <c r="B40" s="5" t="s">
        <v>75</v>
      </c>
      <c r="C40" s="8">
        <f>INDEX('Mean Zone'!$C$4:$I$55,MATCH($B40,'Mean Zone'!$B$4:$B$55,0),MATCH("Some College (3)",'Mean Zone'!$C$2:$I$2,0))</f>
        <v>43702.368713921001</v>
      </c>
      <c r="D40" s="11">
        <f t="shared" si="0"/>
        <v>0.88399074478207762</v>
      </c>
      <c r="E40" s="8">
        <f>INDEX('Payroll per Employee'!$C$3:$T$54,MATCH($B40,'Payroll per Employee'!$B$3:$B$54,0),MATCH($I$1,'Payroll per Employee'!$C$2:$T$2,0))</f>
        <v>61384.823714349877</v>
      </c>
      <c r="F40" s="11">
        <f t="shared" si="1"/>
        <v>62137.563008213154</v>
      </c>
      <c r="G40" s="14">
        <f t="shared" si="2"/>
        <v>-752.73929386327654</v>
      </c>
    </row>
    <row r="41" spans="1:7" x14ac:dyDescent="0.25">
      <c r="A41" s="5" t="s">
        <v>76</v>
      </c>
      <c r="B41" s="5" t="s">
        <v>77</v>
      </c>
      <c r="C41" s="8">
        <f>INDEX('Mean Zone'!$C$4:$I$55,MATCH($B41,'Mean Zone'!$B$4:$B$55,0),MATCH("Some College (3)",'Mean Zone'!$C$2:$I$2,0))</f>
        <v>52492.596847532397</v>
      </c>
      <c r="D41" s="11">
        <f t="shared" si="0"/>
        <v>1.0617953019103574</v>
      </c>
      <c r="E41" s="8">
        <f>INDEX('Payroll per Employee'!$C$3:$T$54,MATCH($B41,'Payroll per Employee'!$B$3:$B$54,0),MATCH($I$1,'Payroll per Employee'!$C$2:$T$2,0))</f>
        <v>80098.287461773696</v>
      </c>
      <c r="F41" s="11">
        <f t="shared" si="1"/>
        <v>74635.818150499254</v>
      </c>
      <c r="G41" s="14">
        <f t="shared" si="2"/>
        <v>5462.4693112744426</v>
      </c>
    </row>
    <row r="42" spans="1:7" x14ac:dyDescent="0.25">
      <c r="A42" s="5" t="s">
        <v>78</v>
      </c>
      <c r="B42" s="5" t="s">
        <v>79</v>
      </c>
      <c r="C42" s="8">
        <f>INDEX('Mean Zone'!$C$4:$I$55,MATCH($B42,'Mean Zone'!$B$4:$B$55,0),MATCH("Some College (3)",'Mean Zone'!$C$2:$I$2,0))</f>
        <v>51348.801209901801</v>
      </c>
      <c r="D42" s="11">
        <f t="shared" si="0"/>
        <v>1.0386591473415665</v>
      </c>
      <c r="E42" s="8">
        <f>INDEX('Payroll per Employee'!$C$3:$T$54,MATCH($B42,'Payroll per Employee'!$B$3:$B$54,0),MATCH($I$1,'Payroll per Employee'!$C$2:$T$2,0))</f>
        <v>74152.812579071033</v>
      </c>
      <c r="F42" s="11">
        <f t="shared" si="1"/>
        <v>73009.529333821192</v>
      </c>
      <c r="G42" s="14">
        <f t="shared" si="2"/>
        <v>1143.2832452498405</v>
      </c>
    </row>
    <row r="43" spans="1:7" x14ac:dyDescent="0.25">
      <c r="A43" s="5" t="s">
        <v>80</v>
      </c>
      <c r="B43" s="5" t="s">
        <v>81</v>
      </c>
      <c r="C43" s="8">
        <f>INDEX('Mean Zone'!$C$4:$I$55,MATCH($B43,'Mean Zone'!$B$4:$B$55,0),MATCH("Some College (3)",'Mean Zone'!$C$2:$I$2,0))</f>
        <v>56403.118942182002</v>
      </c>
      <c r="D43" s="11">
        <f t="shared" si="0"/>
        <v>1.1408954843641959</v>
      </c>
      <c r="E43" s="8">
        <f>INDEX('Payroll per Employee'!$C$3:$T$54,MATCH($B43,'Payroll per Employee'!$B$3:$B$54,0),MATCH($I$1,'Payroll per Employee'!$C$2:$T$2,0))</f>
        <v>68854.840089086865</v>
      </c>
      <c r="F43" s="11">
        <f t="shared" si="1"/>
        <v>80195.935832951029</v>
      </c>
      <c r="G43" s="14">
        <f t="shared" si="2"/>
        <v>-11341.095743864164</v>
      </c>
    </row>
    <row r="44" spans="1:7" x14ac:dyDescent="0.25">
      <c r="A44" s="5" t="s">
        <v>82</v>
      </c>
      <c r="B44" s="5" t="s">
        <v>83</v>
      </c>
      <c r="C44" s="8">
        <f>INDEX('Mean Zone'!$C$4:$I$55,MATCH($B44,'Mean Zone'!$B$4:$B$55,0),MATCH("Some College (3)",'Mean Zone'!$C$2:$I$2,0))</f>
        <v>45384.6077961595</v>
      </c>
      <c r="D44" s="11">
        <f t="shared" si="0"/>
        <v>0.91801827745299747</v>
      </c>
      <c r="E44" s="8">
        <f>INDEX('Payroll per Employee'!$C$3:$T$54,MATCH($B44,'Payroll per Employee'!$B$3:$B$54,0),MATCH($I$1,'Payroll per Employee'!$C$2:$T$2,0))</f>
        <v>41185.904309715123</v>
      </c>
      <c r="F44" s="11">
        <f t="shared" si="1"/>
        <v>64529.429628801532</v>
      </c>
      <c r="G44" s="14">
        <f t="shared" si="2"/>
        <v>-23343.52531908641</v>
      </c>
    </row>
    <row r="45" spans="1:7" x14ac:dyDescent="0.25">
      <c r="A45" s="5" t="s">
        <v>84</v>
      </c>
      <c r="B45" s="5" t="s">
        <v>85</v>
      </c>
      <c r="C45" s="8">
        <f>INDEX('Mean Zone'!$C$4:$I$55,MATCH($B45,'Mean Zone'!$B$4:$B$55,0),MATCH("Some College (3)",'Mean Zone'!$C$2:$I$2,0))</f>
        <v>44195.458806384398</v>
      </c>
      <c r="D45" s="11">
        <f t="shared" si="0"/>
        <v>0.89396473683122102</v>
      </c>
      <c r="E45" s="8">
        <f>INDEX('Payroll per Employee'!$C$3:$T$54,MATCH($B45,'Payroll per Employee'!$B$3:$B$54,0),MATCH($I$1,'Payroll per Employee'!$C$2:$T$2,0))</f>
        <v>47312.410958904111</v>
      </c>
      <c r="F45" s="11">
        <f t="shared" si="1"/>
        <v>62838.655822878143</v>
      </c>
      <c r="G45" s="14">
        <f t="shared" si="2"/>
        <v>-15526.244863974032</v>
      </c>
    </row>
    <row r="46" spans="1:7" x14ac:dyDescent="0.25">
      <c r="A46" s="5" t="s">
        <v>86</v>
      </c>
      <c r="B46" s="5" t="s">
        <v>87</v>
      </c>
      <c r="C46" s="8">
        <f>INDEX('Mean Zone'!$C$4:$I$55,MATCH($B46,'Mean Zone'!$B$4:$B$55,0),MATCH("Some College (3)",'Mean Zone'!$C$2:$I$2,0))</f>
        <v>44905.0375067559</v>
      </c>
      <c r="D46" s="11">
        <f t="shared" si="0"/>
        <v>0.90831775755485733</v>
      </c>
      <c r="E46" s="8">
        <f>INDEX('Payroll per Employee'!$C$3:$T$54,MATCH($B46,'Payroll per Employee'!$B$3:$B$54,0),MATCH($I$1,'Payroll per Employee'!$C$2:$T$2,0))</f>
        <v>48726.741676234211</v>
      </c>
      <c r="F46" s="11">
        <f t="shared" si="1"/>
        <v>63847.559745048733</v>
      </c>
      <c r="G46" s="14">
        <f t="shared" si="2"/>
        <v>-15120.818068814522</v>
      </c>
    </row>
    <row r="47" spans="1:7" x14ac:dyDescent="0.25">
      <c r="A47" s="5" t="s">
        <v>88</v>
      </c>
      <c r="B47" s="5" t="s">
        <v>89</v>
      </c>
      <c r="C47" s="8">
        <f>INDEX('Mean Zone'!$C$4:$I$55,MATCH($B47,'Mean Zone'!$B$4:$B$55,0),MATCH("Some College (3)",'Mean Zone'!$C$2:$I$2,0))</f>
        <v>49958.668728666897</v>
      </c>
      <c r="D47" s="11">
        <f t="shared" si="0"/>
        <v>1.0105402081720025</v>
      </c>
      <c r="E47" s="8">
        <f>INDEX('Payroll per Employee'!$C$3:$T$54,MATCH($B47,'Payroll per Employee'!$B$3:$B$54,0),MATCH($I$1,'Payroll per Employee'!$C$2:$T$2,0))</f>
        <v>64497.83769733573</v>
      </c>
      <c r="F47" s="11">
        <f t="shared" si="1"/>
        <v>71032.990139619986</v>
      </c>
      <c r="G47" s="14">
        <f t="shared" si="2"/>
        <v>-6535.1524422842558</v>
      </c>
    </row>
    <row r="48" spans="1:7" x14ac:dyDescent="0.25">
      <c r="A48" s="5" t="s">
        <v>92</v>
      </c>
      <c r="B48" s="5" t="s">
        <v>93</v>
      </c>
      <c r="C48" s="8">
        <f>INDEX('Mean Zone'!$C$4:$I$55,MATCH($B48,'Mean Zone'!$B$4:$B$55,0),MATCH("Some College (3)",'Mean Zone'!$C$2:$I$2,0))</f>
        <v>47034.127047554102</v>
      </c>
      <c r="D48" s="11">
        <f t="shared" si="0"/>
        <v>0.95138396893571575</v>
      </c>
      <c r="E48" s="8">
        <f>INDEX('Payroll per Employee'!$C$3:$T$54,MATCH($B48,'Payroll per Employee'!$B$3:$B$54,0),MATCH($I$1,'Payroll per Employee'!$C$2:$T$2,0))</f>
        <v>55589.183922046286</v>
      </c>
      <c r="F48" s="11">
        <f t="shared" si="1"/>
        <v>66874.774044518374</v>
      </c>
      <c r="G48" s="14">
        <f t="shared" si="2"/>
        <v>-11285.590122472087</v>
      </c>
    </row>
    <row r="49" spans="1:7" x14ac:dyDescent="0.25">
      <c r="A49" s="5" t="s">
        <v>94</v>
      </c>
      <c r="B49" s="5" t="s">
        <v>95</v>
      </c>
      <c r="C49" s="8">
        <f>INDEX('Mean Zone'!$C$4:$I$55,MATCH($B49,'Mean Zone'!$B$4:$B$55,0),MATCH("Some College (3)",'Mean Zone'!$C$2:$I$2,0))</f>
        <v>48707.258560955001</v>
      </c>
      <c r="D49" s="11">
        <f t="shared" si="0"/>
        <v>0.98522727803256316</v>
      </c>
      <c r="E49" s="8">
        <f>INDEX('Payroll per Employee'!$C$3:$T$54,MATCH($B49,'Payroll per Employee'!$B$3:$B$54,0),MATCH($I$1,'Payroll per Employee'!$C$2:$T$2,0))</f>
        <v>51655.145299145297</v>
      </c>
      <c r="F49" s="11">
        <f t="shared" si="1"/>
        <v>69253.691203804017</v>
      </c>
      <c r="G49" s="14">
        <f t="shared" si="2"/>
        <v>-17598.54590465872</v>
      </c>
    </row>
    <row r="50" spans="1:7" x14ac:dyDescent="0.25">
      <c r="A50" s="5" t="s">
        <v>96</v>
      </c>
      <c r="B50" s="5" t="s">
        <v>97</v>
      </c>
      <c r="C50" s="8">
        <f>INDEX('Mean Zone'!$C$4:$I$55,MATCH($B50,'Mean Zone'!$B$4:$B$55,0),MATCH("Some College (3)",'Mean Zone'!$C$2:$I$2,0))</f>
        <v>52243.594779258601</v>
      </c>
      <c r="D50" s="11">
        <f t="shared" si="0"/>
        <v>1.0567586064116186</v>
      </c>
      <c r="E50" s="8">
        <f>INDEX('Payroll per Employee'!$C$3:$T$54,MATCH($B50,'Payroll per Employee'!$B$3:$B$54,0),MATCH($I$1,'Payroll per Employee'!$C$2:$T$2,0))</f>
        <v>60809.887791311019</v>
      </c>
      <c r="F50" s="11">
        <f t="shared" si="1"/>
        <v>74281.778262917374</v>
      </c>
      <c r="G50" s="14">
        <f t="shared" si="2"/>
        <v>-13471.890471606355</v>
      </c>
    </row>
    <row r="51" spans="1:7" x14ac:dyDescent="0.25">
      <c r="A51" s="5" t="s">
        <v>98</v>
      </c>
      <c r="B51" s="5" t="s">
        <v>99</v>
      </c>
      <c r="C51" s="8">
        <f>INDEX('Mean Zone'!$C$4:$I$55,MATCH($B51,'Mean Zone'!$B$4:$B$55,0),MATCH("Some College (3)",'Mean Zone'!$C$2:$I$2,0))</f>
        <v>56972.148769398496</v>
      </c>
      <c r="D51" s="11">
        <f t="shared" si="0"/>
        <v>1.1524055492775445</v>
      </c>
      <c r="E51" s="8">
        <f>INDEX('Payroll per Employee'!$C$3:$T$54,MATCH($B51,'Payroll per Employee'!$B$3:$B$54,0),MATCH($I$1,'Payroll per Employee'!$C$2:$T$2,0))</f>
        <v>86944.246596231344</v>
      </c>
      <c r="F51" s="11">
        <f t="shared" si="1"/>
        <v>81005.002430088469</v>
      </c>
      <c r="G51" s="14">
        <f t="shared" si="2"/>
        <v>5939.2441661428747</v>
      </c>
    </row>
    <row r="52" spans="1:7" x14ac:dyDescent="0.25">
      <c r="A52" s="5" t="s">
        <v>100</v>
      </c>
      <c r="B52" s="5" t="s">
        <v>101</v>
      </c>
      <c r="C52" s="8">
        <f>INDEX('Mean Zone'!$C$4:$I$55,MATCH($B52,'Mean Zone'!$B$4:$B$55,0),MATCH("Some College (3)",'Mean Zone'!$C$2:$I$2,0))</f>
        <v>42544.299698741997</v>
      </c>
      <c r="D52" s="11">
        <f t="shared" si="0"/>
        <v>0.8605658751156644</v>
      </c>
      <c r="E52" s="8">
        <f>INDEX('Payroll per Employee'!$C$3:$T$54,MATCH($B52,'Payroll per Employee'!$B$3:$B$54,0),MATCH($I$1,'Payroll per Employee'!$C$2:$T$2,0))</f>
        <v>40969.699421965321</v>
      </c>
      <c r="F52" s="11">
        <f t="shared" si="1"/>
        <v>60490.979801943547</v>
      </c>
      <c r="G52" s="14">
        <f t="shared" si="2"/>
        <v>-19521.280379978227</v>
      </c>
    </row>
    <row r="53" spans="1:7" x14ac:dyDescent="0.25">
      <c r="A53" s="5" t="s">
        <v>102</v>
      </c>
      <c r="B53" s="5" t="s">
        <v>103</v>
      </c>
      <c r="C53" s="8">
        <f>INDEX('Mean Zone'!$C$4:$I$55,MATCH($B53,'Mean Zone'!$B$4:$B$55,0),MATCH("Some College (3)",'Mean Zone'!$C$2:$I$2,0))</f>
        <v>48843.105600012503</v>
      </c>
      <c r="D53" s="11">
        <f t="shared" si="0"/>
        <v>0.98797512737727455</v>
      </c>
      <c r="E53" s="8">
        <f>INDEX('Payroll per Employee'!$C$3:$T$54,MATCH($B53,'Payroll per Employee'!$B$3:$B$54,0),MATCH($I$1,'Payroll per Employee'!$C$2:$T$2,0))</f>
        <v>58386.795207373274</v>
      </c>
      <c r="F53" s="11">
        <f t="shared" si="1"/>
        <v>69446.843295951971</v>
      </c>
      <c r="G53" s="14">
        <f t="shared" si="2"/>
        <v>-11060.048088578696</v>
      </c>
    </row>
    <row r="54" spans="1:7" x14ac:dyDescent="0.25">
      <c r="A54" s="6" t="s">
        <v>104</v>
      </c>
      <c r="B54" s="6" t="s">
        <v>105</v>
      </c>
      <c r="C54" s="8">
        <f>INDEX('Mean Zone'!$C$4:$I$55,MATCH($B54,'Mean Zone'!$B$4:$B$55,0),MATCH("Some College (3)",'Mean Zone'!$C$2:$I$2,0))</f>
        <v>48417.197958199999</v>
      </c>
      <c r="D54" s="11">
        <f t="shared" si="0"/>
        <v>0.97936007001141867</v>
      </c>
      <c r="E54" s="8">
        <f>INDEX('Payroll per Employee'!$C$3:$T$54,MATCH($B54,'Payroll per Employee'!$B$3:$B$54,0),MATCH($I$1,'Payroll per Employee'!$C$2:$T$2,0))</f>
        <v>58545.605263157893</v>
      </c>
      <c r="F54" s="11">
        <f t="shared" si="1"/>
        <v>68841.272849598245</v>
      </c>
      <c r="G54" s="14">
        <f t="shared" si="2"/>
        <v>-10295.667586440351</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55:G63"/>
    <mergeCell ref="A1:G1"/>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149</v>
      </c>
      <c r="B1" s="39"/>
      <c r="C1" s="39"/>
      <c r="D1" s="39"/>
      <c r="E1" s="39"/>
      <c r="F1" s="39"/>
      <c r="G1" s="40"/>
      <c r="I1" t="s">
        <v>167</v>
      </c>
    </row>
    <row r="2" spans="1:9" ht="47.25" x14ac:dyDescent="0.25">
      <c r="A2" s="16" t="s">
        <v>0</v>
      </c>
      <c r="B2" s="16" t="s">
        <v>1</v>
      </c>
      <c r="C2" s="16" t="s">
        <v>138</v>
      </c>
      <c r="D2" s="16" t="s">
        <v>119</v>
      </c>
      <c r="E2" s="16" t="s">
        <v>150</v>
      </c>
      <c r="F2" s="16" t="s">
        <v>133</v>
      </c>
      <c r="G2" s="16" t="s">
        <v>125</v>
      </c>
    </row>
    <row r="3" spans="1:9" x14ac:dyDescent="0.25">
      <c r="A3" s="4" t="s">
        <v>90</v>
      </c>
      <c r="B3" s="4" t="s">
        <v>91</v>
      </c>
      <c r="C3" s="7">
        <f>INDEX('Mean Zone'!$C$4:$I$55,MATCH($B3,'Mean Zone'!$B$4:$B$55,0),MATCH("Some College (3)",'Mean Zone'!$C$2:$I$2,0))</f>
        <v>49437.58627777778</v>
      </c>
      <c r="D3" s="10">
        <f>C3/$C$3</f>
        <v>1</v>
      </c>
      <c r="E3" s="7">
        <f>INDEX('Payroll per Employee'!$C$3:$T$54,MATCH($B3,'Payroll per Employee'!$B$3:$B$54,0),MATCH($I$1,'Payroll per Employee'!$C$2:$T$2,0))</f>
        <v>52636.590841455247</v>
      </c>
      <c r="F3" s="10">
        <f>$E$3*D3</f>
        <v>52636.590841455247</v>
      </c>
      <c r="G3" s="13">
        <f>E3-F3</f>
        <v>0</v>
      </c>
    </row>
    <row r="4" spans="1:9" x14ac:dyDescent="0.25">
      <c r="A4" s="5" t="s">
        <v>2</v>
      </c>
      <c r="B4" s="5" t="s">
        <v>3</v>
      </c>
      <c r="C4" s="8">
        <f>INDEX('Mean Zone'!$C$4:$I$55,MATCH($B4,'Mean Zone'!$B$4:$B$55,0),MATCH("Some College (3)",'Mean Zone'!$C$2:$I$2,0))</f>
        <v>46683.653717435198</v>
      </c>
      <c r="D4" s="11">
        <f>C4/$C$3</f>
        <v>0.94429476097662002</v>
      </c>
      <c r="E4" s="8">
        <f>INDEX('Payroll per Employee'!$C$3:$T$54,MATCH($B4,'Payroll per Employee'!$B$3:$B$54,0),MATCH($I$1,'Payroll per Employee'!$C$2:$T$2,0))</f>
        <v>43069.189349112428</v>
      </c>
      <c r="F4" s="11">
        <f>$E$3*D4</f>
        <v>49704.456967256127</v>
      </c>
      <c r="G4" s="14">
        <f>E4-F4</f>
        <v>-6635.2676181436982</v>
      </c>
    </row>
    <row r="5" spans="1:9" x14ac:dyDescent="0.25">
      <c r="A5" s="5" t="s">
        <v>4</v>
      </c>
      <c r="B5" s="5" t="s">
        <v>5</v>
      </c>
      <c r="C5" s="8">
        <f>INDEX('Mean Zone'!$C$4:$I$55,MATCH($B5,'Mean Zone'!$B$4:$B$55,0),MATCH("Some College (3)",'Mean Zone'!$C$2:$I$2,0))</f>
        <v>58564.453243552198</v>
      </c>
      <c r="D5" s="11">
        <f t="shared" ref="D5:D54" si="0">C5/$C$3</f>
        <v>1.1846139274375729</v>
      </c>
      <c r="E5" s="8">
        <f>INDEX('Payroll per Employee'!$C$3:$T$54,MATCH($B5,'Payroll per Employee'!$B$3:$B$54,0),MATCH($I$1,'Payroll per Employee'!$C$2:$T$2,0))</f>
        <v>58994.691292875992</v>
      </c>
      <c r="F5" s="11">
        <f t="shared" ref="F5:F54" si="1">$E$3*D5</f>
        <v>62354.03860362088</v>
      </c>
      <c r="G5" s="14">
        <f t="shared" ref="G5:G54" si="2">E5-F5</f>
        <v>-3359.3473107448881</v>
      </c>
    </row>
    <row r="6" spans="1:9" x14ac:dyDescent="0.25">
      <c r="A6" s="5" t="s">
        <v>6</v>
      </c>
      <c r="B6" s="5" t="s">
        <v>7</v>
      </c>
      <c r="C6" s="8">
        <f>INDEX('Mean Zone'!$C$4:$I$55,MATCH($B6,'Mean Zone'!$B$4:$B$55,0),MATCH("Some College (3)",'Mean Zone'!$C$2:$I$2,0))</f>
        <v>49645.896090102899</v>
      </c>
      <c r="D6" s="11">
        <f t="shared" si="0"/>
        <v>1.0042135918844151</v>
      </c>
      <c r="E6" s="8">
        <f>INDEX('Payroll per Employee'!$C$3:$T$54,MATCH($B6,'Payroll per Employee'!$B$3:$B$54,0),MATCH($I$1,'Payroll per Employee'!$C$2:$T$2,0))</f>
        <v>52430.745358090186</v>
      </c>
      <c r="F6" s="11">
        <f t="shared" si="1"/>
        <v>52858.379953448079</v>
      </c>
      <c r="G6" s="14">
        <f t="shared" si="2"/>
        <v>-427.63459535789298</v>
      </c>
    </row>
    <row r="7" spans="1:9" x14ac:dyDescent="0.25">
      <c r="A7" s="5" t="s">
        <v>8</v>
      </c>
      <c r="B7" s="5" t="s">
        <v>9</v>
      </c>
      <c r="C7" s="8">
        <f>INDEX('Mean Zone'!$C$4:$I$55,MATCH($B7,'Mean Zone'!$B$4:$B$55,0),MATCH("Some College (3)",'Mean Zone'!$C$2:$I$2,0))</f>
        <v>42839.910154723199</v>
      </c>
      <c r="D7" s="11">
        <f t="shared" si="0"/>
        <v>0.86654534293029917</v>
      </c>
      <c r="E7" s="8">
        <f>INDEX('Payroll per Employee'!$C$3:$T$54,MATCH($B7,'Payroll per Employee'!$B$3:$B$54,0),MATCH($I$1,'Payroll per Employee'!$C$2:$T$2,0))</f>
        <v>34597.734545454543</v>
      </c>
      <c r="F7" s="11">
        <f t="shared" si="1"/>
        <v>45611.992661390679</v>
      </c>
      <c r="G7" s="14">
        <f t="shared" si="2"/>
        <v>-11014.258115936136</v>
      </c>
    </row>
    <row r="8" spans="1:9" x14ac:dyDescent="0.25">
      <c r="A8" s="5" t="s">
        <v>10</v>
      </c>
      <c r="B8" s="5" t="s">
        <v>11</v>
      </c>
      <c r="C8" s="8">
        <f>INDEX('Mean Zone'!$C$4:$I$55,MATCH($B8,'Mean Zone'!$B$4:$B$55,0),MATCH("Some College (3)",'Mean Zone'!$C$2:$I$2,0))</f>
        <v>60373.531611879102</v>
      </c>
      <c r="D8" s="11">
        <f t="shared" si="0"/>
        <v>1.2212071049070823</v>
      </c>
      <c r="E8" s="8">
        <f>INDEX('Payroll per Employee'!$C$3:$T$54,MATCH($B8,'Payroll per Employee'!$B$3:$B$54,0),MATCH($I$1,'Payroll per Employee'!$C$2:$T$2,0))</f>
        <v>71207.147540983613</v>
      </c>
      <c r="F8" s="11">
        <f t="shared" si="1"/>
        <v>64280.178713672205</v>
      </c>
      <c r="G8" s="14">
        <f t="shared" si="2"/>
        <v>6926.9688273114079</v>
      </c>
    </row>
    <row r="9" spans="1:9" x14ac:dyDescent="0.25">
      <c r="A9" s="5" t="s">
        <v>12</v>
      </c>
      <c r="B9" s="5" t="s">
        <v>13</v>
      </c>
      <c r="C9" s="8">
        <f>INDEX('Mean Zone'!$C$4:$I$55,MATCH($B9,'Mean Zone'!$B$4:$B$55,0),MATCH("Some College (3)",'Mean Zone'!$C$2:$I$2,0))</f>
        <v>53361.005101802999</v>
      </c>
      <c r="D9" s="11">
        <f t="shared" si="0"/>
        <v>1.0793610513664742</v>
      </c>
      <c r="E9" s="8">
        <f>INDEX('Payroll per Employee'!$C$3:$T$54,MATCH($B9,'Payroll per Employee'!$B$3:$B$54,0),MATCH($I$1,'Payroll per Employee'!$C$2:$T$2,0))</f>
        <v>60493.415759686548</v>
      </c>
      <c r="F9" s="11">
        <f t="shared" si="1"/>
        <v>56813.886030980066</v>
      </c>
      <c r="G9" s="14">
        <f t="shared" si="2"/>
        <v>3679.5297287064823</v>
      </c>
    </row>
    <row r="10" spans="1:9" x14ac:dyDescent="0.25">
      <c r="A10" s="5" t="s">
        <v>14</v>
      </c>
      <c r="B10" s="5" t="s">
        <v>15</v>
      </c>
      <c r="C10" s="8">
        <f>INDEX('Mean Zone'!$C$4:$I$55,MATCH($B10,'Mean Zone'!$B$4:$B$55,0),MATCH("Some College (3)",'Mean Zone'!$C$2:$I$2,0))</f>
        <v>59593.620354343002</v>
      </c>
      <c r="D10" s="11">
        <f t="shared" si="0"/>
        <v>1.2054314306426883</v>
      </c>
      <c r="E10" s="8">
        <f>INDEX('Payroll per Employee'!$C$3:$T$54,MATCH($B10,'Payroll per Employee'!$B$3:$B$54,0),MATCH($I$1,'Payroll per Employee'!$C$2:$T$2,0))</f>
        <v>54549.711700064639</v>
      </c>
      <c r="F10" s="11">
        <f t="shared" si="1"/>
        <v>63449.801002169224</v>
      </c>
      <c r="G10" s="14">
        <f t="shared" si="2"/>
        <v>-8900.0893021045849</v>
      </c>
    </row>
    <row r="11" spans="1:9" x14ac:dyDescent="0.25">
      <c r="A11" s="5" t="s">
        <v>16</v>
      </c>
      <c r="B11" s="5" t="s">
        <v>17</v>
      </c>
      <c r="C11" s="8">
        <f>INDEX('Mean Zone'!$C$4:$I$55,MATCH($B11,'Mean Zone'!$B$4:$B$55,0),MATCH("Some College (3)",'Mean Zone'!$C$2:$I$2,0))</f>
        <v>54672.489312706697</v>
      </c>
      <c r="D11" s="11">
        <f t="shared" si="0"/>
        <v>1.1058891307013912</v>
      </c>
      <c r="E11" s="8">
        <f>INDEX('Payroll per Employee'!$C$3:$T$54,MATCH($B11,'Payroll per Employee'!$B$3:$B$54,0),MATCH($I$1,'Payroll per Employee'!$C$2:$T$2,0))</f>
        <v>51215.163934426229</v>
      </c>
      <c r="F11" s="11">
        <f t="shared" si="1"/>
        <v>58210.233688741748</v>
      </c>
      <c r="G11" s="14">
        <f t="shared" si="2"/>
        <v>-6995.0697543155184</v>
      </c>
    </row>
    <row r="12" spans="1:9" x14ac:dyDescent="0.25">
      <c r="A12" s="5" t="s">
        <v>18</v>
      </c>
      <c r="B12" s="5" t="s">
        <v>19</v>
      </c>
      <c r="C12" s="8">
        <f>INDEX('Mean Zone'!$C$4:$I$55,MATCH($B12,'Mean Zone'!$B$4:$B$55,0),MATCH("Some College (3)",'Mean Zone'!$C$2:$I$2,0))</f>
        <v>63345.233613189797</v>
      </c>
      <c r="D12" s="11">
        <f t="shared" si="0"/>
        <v>1.2813172806873767</v>
      </c>
      <c r="E12" s="8">
        <f>INDEX('Payroll per Employee'!$C$3:$T$54,MATCH($B12,'Payroll per Employee'!$B$3:$B$54,0),MATCH($I$1,'Payroll per Employee'!$C$2:$T$2,0))</f>
        <v>69756.342494714583</v>
      </c>
      <c r="F12" s="11">
        <f t="shared" si="1"/>
        <v>67444.173441627514</v>
      </c>
      <c r="G12" s="14">
        <f t="shared" si="2"/>
        <v>2312.1690530870692</v>
      </c>
    </row>
    <row r="13" spans="1:9" x14ac:dyDescent="0.25">
      <c r="A13" s="5" t="s">
        <v>20</v>
      </c>
      <c r="B13" s="5" t="s">
        <v>21</v>
      </c>
      <c r="C13" s="8">
        <f>INDEX('Mean Zone'!$C$4:$I$55,MATCH($B13,'Mean Zone'!$B$4:$B$55,0),MATCH("Some College (3)",'Mean Zone'!$C$2:$I$2,0))</f>
        <v>47934.573736139297</v>
      </c>
      <c r="D13" s="11">
        <f t="shared" si="0"/>
        <v>0.96959777661487312</v>
      </c>
      <c r="E13" s="8">
        <f>INDEX('Payroll per Employee'!$C$3:$T$54,MATCH($B13,'Payroll per Employee'!$B$3:$B$54,0),MATCH($I$1,'Payroll per Employee'!$C$2:$T$2,0))</f>
        <v>47696.468833652005</v>
      </c>
      <c r="F13" s="11">
        <f t="shared" si="1"/>
        <v>51036.3214484618</v>
      </c>
      <c r="G13" s="14">
        <f t="shared" si="2"/>
        <v>-3339.8526148097953</v>
      </c>
    </row>
    <row r="14" spans="1:9" x14ac:dyDescent="0.25">
      <c r="A14" s="5" t="s">
        <v>22</v>
      </c>
      <c r="B14" s="5" t="s">
        <v>23</v>
      </c>
      <c r="C14" s="8">
        <f>INDEX('Mean Zone'!$C$4:$I$55,MATCH($B14,'Mean Zone'!$B$4:$B$55,0),MATCH("Some College (3)",'Mean Zone'!$C$2:$I$2,0))</f>
        <v>48132.523715711301</v>
      </c>
      <c r="D14" s="11">
        <f t="shared" si="0"/>
        <v>0.97360181472587171</v>
      </c>
      <c r="E14" s="8">
        <f>INDEX('Payroll per Employee'!$C$3:$T$54,MATCH($B14,'Payroll per Employee'!$B$3:$B$54,0),MATCH($I$1,'Payroll per Employee'!$C$2:$T$2,0))</f>
        <v>46480.455865921787</v>
      </c>
      <c r="F14" s="11">
        <f t="shared" si="1"/>
        <v>51247.080364224028</v>
      </c>
      <c r="G14" s="14">
        <f t="shared" si="2"/>
        <v>-4766.6244983022407</v>
      </c>
    </row>
    <row r="15" spans="1:9" x14ac:dyDescent="0.25">
      <c r="A15" s="5" t="s">
        <v>24</v>
      </c>
      <c r="B15" s="5" t="s">
        <v>25</v>
      </c>
      <c r="C15" s="8">
        <f>INDEX('Mean Zone'!$C$4:$I$55,MATCH($B15,'Mean Zone'!$B$4:$B$55,0),MATCH("Some College (3)",'Mean Zone'!$C$2:$I$2,0))</f>
        <v>54131.097460776902</v>
      </c>
      <c r="D15" s="11">
        <f t="shared" si="0"/>
        <v>1.0949381136171863</v>
      </c>
      <c r="E15" s="8">
        <f>INDEX('Payroll per Employee'!$C$3:$T$54,MATCH($B15,'Payroll per Employee'!$B$3:$B$54,0),MATCH($I$1,'Payroll per Employee'!$C$2:$T$2,0))</f>
        <v>46782.109090909093</v>
      </c>
      <c r="F15" s="11">
        <f t="shared" si="1"/>
        <v>57633.809483182675</v>
      </c>
      <c r="G15" s="14">
        <f t="shared" si="2"/>
        <v>-10851.700392273582</v>
      </c>
    </row>
    <row r="16" spans="1:9" x14ac:dyDescent="0.25">
      <c r="A16" s="5" t="s">
        <v>26</v>
      </c>
      <c r="B16" s="5" t="s">
        <v>27</v>
      </c>
      <c r="C16" s="8">
        <f>INDEX('Mean Zone'!$C$4:$I$55,MATCH($B16,'Mean Zone'!$B$4:$B$55,0),MATCH("Some College (3)",'Mean Zone'!$C$2:$I$2,0))</f>
        <v>43949.933549584799</v>
      </c>
      <c r="D16" s="11">
        <f t="shared" si="0"/>
        <v>0.8889983686226266</v>
      </c>
      <c r="E16" s="8">
        <f>INDEX('Payroll per Employee'!$C$3:$T$54,MATCH($B16,'Payroll per Employee'!$B$3:$B$54,0),MATCH($I$1,'Payroll per Employee'!$C$2:$T$2,0))</f>
        <v>41732.097087378643</v>
      </c>
      <c r="F16" s="11">
        <f t="shared" si="1"/>
        <v>46793.843387910405</v>
      </c>
      <c r="G16" s="14">
        <f t="shared" si="2"/>
        <v>-5061.7463005317622</v>
      </c>
    </row>
    <row r="17" spans="1:7" x14ac:dyDescent="0.25">
      <c r="A17" s="5" t="s">
        <v>28</v>
      </c>
      <c r="B17" s="5" t="s">
        <v>29</v>
      </c>
      <c r="C17" s="8">
        <f>INDEX('Mean Zone'!$C$4:$I$55,MATCH($B17,'Mean Zone'!$B$4:$B$55,0),MATCH("Some College (3)",'Mean Zone'!$C$2:$I$2,0))</f>
        <v>52542.083562543899</v>
      </c>
      <c r="D17" s="11">
        <f t="shared" si="0"/>
        <v>1.0627962956630346</v>
      </c>
      <c r="E17" s="8">
        <f>INDEX('Payroll per Employee'!$C$3:$T$54,MATCH($B17,'Payroll per Employee'!$B$3:$B$54,0),MATCH($I$1,'Payroll per Employee'!$C$2:$T$2,0))</f>
        <v>52921.584360902256</v>
      </c>
      <c r="F17" s="11">
        <f t="shared" si="1"/>
        <v>55941.973762629452</v>
      </c>
      <c r="G17" s="14">
        <f t="shared" si="2"/>
        <v>-3020.3894017271959</v>
      </c>
    </row>
    <row r="18" spans="1:7" x14ac:dyDescent="0.25">
      <c r="A18" s="5" t="s">
        <v>30</v>
      </c>
      <c r="B18" s="5" t="s">
        <v>31</v>
      </c>
      <c r="C18" s="8">
        <f>INDEX('Mean Zone'!$C$4:$I$55,MATCH($B18,'Mean Zone'!$B$4:$B$55,0),MATCH("Some College (3)",'Mean Zone'!$C$2:$I$2,0))</f>
        <v>47226.751395553998</v>
      </c>
      <c r="D18" s="11">
        <f t="shared" si="0"/>
        <v>0.9552802827022816</v>
      </c>
      <c r="E18" s="8">
        <f>INDEX('Payroll per Employee'!$C$3:$T$54,MATCH($B18,'Payroll per Employee'!$B$3:$B$54,0),MATCH($I$1,'Payroll per Employee'!$C$2:$T$2,0))</f>
        <v>39365.075204765453</v>
      </c>
      <c r="F18" s="11">
        <f t="shared" si="1"/>
        <v>50282.697379509693</v>
      </c>
      <c r="G18" s="14">
        <f t="shared" si="2"/>
        <v>-10917.62217474424</v>
      </c>
    </row>
    <row r="19" spans="1:7" x14ac:dyDescent="0.25">
      <c r="A19" s="5" t="s">
        <v>32</v>
      </c>
      <c r="B19" s="5" t="s">
        <v>33</v>
      </c>
      <c r="C19" s="8">
        <f>INDEX('Mean Zone'!$C$4:$I$55,MATCH($B19,'Mean Zone'!$B$4:$B$55,0),MATCH("Some College (3)",'Mean Zone'!$C$2:$I$2,0))</f>
        <v>45147.310632663401</v>
      </c>
      <c r="D19" s="11">
        <f t="shared" si="0"/>
        <v>0.91321834320534256</v>
      </c>
      <c r="E19" s="8">
        <f>INDEX('Payroll per Employee'!$C$3:$T$54,MATCH($B19,'Payroll per Employee'!$B$3:$B$54,0),MATCH($I$1,'Payroll per Employee'!$C$2:$T$2,0))</f>
        <v>52778.854503464201</v>
      </c>
      <c r="F19" s="11">
        <f t="shared" si="1"/>
        <v>48068.700280211269</v>
      </c>
      <c r="G19" s="14">
        <f t="shared" si="2"/>
        <v>4710.1542232529318</v>
      </c>
    </row>
    <row r="20" spans="1:7" x14ac:dyDescent="0.25">
      <c r="A20" s="5" t="s">
        <v>34</v>
      </c>
      <c r="B20" s="5" t="s">
        <v>35</v>
      </c>
      <c r="C20" s="8">
        <f>INDEX('Mean Zone'!$C$4:$I$55,MATCH($B20,'Mean Zone'!$B$4:$B$55,0),MATCH("Some College (3)",'Mean Zone'!$C$2:$I$2,0))</f>
        <v>46511.530185424599</v>
      </c>
      <c r="D20" s="11">
        <f t="shared" si="0"/>
        <v>0.94081312797286698</v>
      </c>
      <c r="E20" s="8">
        <f>INDEX('Payroll per Employee'!$C$3:$T$54,MATCH($B20,'Payroll per Employee'!$B$3:$B$54,0),MATCH($I$1,'Payroll per Employee'!$C$2:$T$2,0))</f>
        <v>39932.387999999999</v>
      </c>
      <c r="F20" s="11">
        <f t="shared" si="1"/>
        <v>49521.195675377472</v>
      </c>
      <c r="G20" s="14">
        <f t="shared" si="2"/>
        <v>-9588.8076753774731</v>
      </c>
    </row>
    <row r="21" spans="1:7" x14ac:dyDescent="0.25">
      <c r="A21" s="5" t="s">
        <v>36</v>
      </c>
      <c r="B21" s="5" t="s">
        <v>37</v>
      </c>
      <c r="C21" s="8">
        <f>INDEX('Mean Zone'!$C$4:$I$55,MATCH($B21,'Mean Zone'!$B$4:$B$55,0),MATCH("Some College (3)",'Mean Zone'!$C$2:$I$2,0))</f>
        <v>44225.401416750203</v>
      </c>
      <c r="D21" s="11">
        <f t="shared" si="0"/>
        <v>0.89457040172346647</v>
      </c>
      <c r="E21" s="8">
        <f>INDEX('Payroll per Employee'!$C$3:$T$54,MATCH($B21,'Payroll per Employee'!$B$3:$B$54,0),MATCH($I$1,'Payroll per Employee'!$C$2:$T$2,0))</f>
        <v>40971.43548387097</v>
      </c>
      <c r="F21" s="11">
        <f t="shared" si="1"/>
        <v>47087.136214394355</v>
      </c>
      <c r="G21" s="14">
        <f t="shared" si="2"/>
        <v>-6115.7007305233856</v>
      </c>
    </row>
    <row r="22" spans="1:7" x14ac:dyDescent="0.25">
      <c r="A22" s="5" t="s">
        <v>38</v>
      </c>
      <c r="B22" s="5" t="s">
        <v>39</v>
      </c>
      <c r="C22" s="8">
        <f>INDEX('Mean Zone'!$C$4:$I$55,MATCH($B22,'Mean Zone'!$B$4:$B$55,0),MATCH("Some College (3)",'Mean Zone'!$C$2:$I$2,0))</f>
        <v>45675.031780169898</v>
      </c>
      <c r="D22" s="11">
        <f t="shared" si="0"/>
        <v>0.92389283577747905</v>
      </c>
      <c r="E22" s="8">
        <f>INDEX('Payroll per Employee'!$C$3:$T$54,MATCH($B22,'Payroll per Employee'!$B$3:$B$54,0),MATCH($I$1,'Payroll per Employee'!$C$2:$T$2,0))</f>
        <v>40190.45521774856</v>
      </c>
      <c r="F22" s="11">
        <f t="shared" si="1"/>
        <v>48630.569178170968</v>
      </c>
      <c r="G22" s="14">
        <f t="shared" si="2"/>
        <v>-8440.1139604224081</v>
      </c>
    </row>
    <row r="23" spans="1:7" x14ac:dyDescent="0.25">
      <c r="A23" s="5" t="s">
        <v>40</v>
      </c>
      <c r="B23" s="5" t="s">
        <v>41</v>
      </c>
      <c r="C23" s="8">
        <f>INDEX('Mean Zone'!$C$4:$I$55,MATCH($B23,'Mean Zone'!$B$4:$B$55,0),MATCH("Some College (3)",'Mean Zone'!$C$2:$I$2,0))</f>
        <v>45987.470848118202</v>
      </c>
      <c r="D23" s="11">
        <f t="shared" si="0"/>
        <v>0.93021270475718176</v>
      </c>
      <c r="E23" s="8">
        <f>INDEX('Payroll per Employee'!$C$3:$T$54,MATCH($B23,'Payroll per Employee'!$B$3:$B$54,0),MATCH($I$1,'Payroll per Employee'!$C$2:$T$2,0))</f>
        <v>43361.660377358494</v>
      </c>
      <c r="F23" s="11">
        <f t="shared" si="1"/>
        <v>48963.225535827187</v>
      </c>
      <c r="G23" s="14">
        <f t="shared" si="2"/>
        <v>-5601.565158468693</v>
      </c>
    </row>
    <row r="24" spans="1:7" x14ac:dyDescent="0.25">
      <c r="A24" s="5" t="s">
        <v>42</v>
      </c>
      <c r="B24" s="5" t="s">
        <v>43</v>
      </c>
      <c r="C24" s="8">
        <f>INDEX('Mean Zone'!$C$4:$I$55,MATCH($B24,'Mean Zone'!$B$4:$B$55,0),MATCH("Some College (3)",'Mean Zone'!$C$2:$I$2,0))</f>
        <v>55909.371073892202</v>
      </c>
      <c r="D24" s="11">
        <f t="shared" si="0"/>
        <v>1.130908187138244</v>
      </c>
      <c r="E24" s="8">
        <f>INDEX('Payroll per Employee'!$C$3:$T$54,MATCH($B24,'Payroll per Employee'!$B$3:$B$54,0),MATCH($I$1,'Payroll per Employee'!$C$2:$T$2,0))</f>
        <v>47591.524705882352</v>
      </c>
      <c r="F24" s="11">
        <f t="shared" si="1"/>
        <v>59527.151525647656</v>
      </c>
      <c r="G24" s="14">
        <f t="shared" si="2"/>
        <v>-11935.626819765304</v>
      </c>
    </row>
    <row r="25" spans="1:7" x14ac:dyDescent="0.25">
      <c r="A25" s="5" t="s">
        <v>44</v>
      </c>
      <c r="B25" s="5" t="s">
        <v>45</v>
      </c>
      <c r="C25" s="8">
        <f>INDEX('Mean Zone'!$C$4:$I$55,MATCH($B25,'Mean Zone'!$B$4:$B$55,0),MATCH("Some College (3)",'Mean Zone'!$C$2:$I$2,0))</f>
        <v>59061.547743619398</v>
      </c>
      <c r="D25" s="11">
        <f t="shared" si="0"/>
        <v>1.1946689187406303</v>
      </c>
      <c r="E25" s="8">
        <f>INDEX('Payroll per Employee'!$C$3:$T$54,MATCH($B25,'Payroll per Employee'!$B$3:$B$54,0),MATCH($I$1,'Payroll per Employee'!$C$2:$T$2,0))</f>
        <v>56228.214729370011</v>
      </c>
      <c r="F25" s="11">
        <f t="shared" si="1"/>
        <v>62883.299066754305</v>
      </c>
      <c r="G25" s="14">
        <f t="shared" si="2"/>
        <v>-6655.0843373842945</v>
      </c>
    </row>
    <row r="26" spans="1:7" x14ac:dyDescent="0.25">
      <c r="A26" s="5" t="s">
        <v>46</v>
      </c>
      <c r="B26" s="5" t="s">
        <v>47</v>
      </c>
      <c r="C26" s="8">
        <f>INDEX('Mean Zone'!$C$4:$I$55,MATCH($B26,'Mean Zone'!$B$4:$B$55,0),MATCH("Some College (3)",'Mean Zone'!$C$2:$I$2,0))</f>
        <v>49239.767014465899</v>
      </c>
      <c r="D26" s="11">
        <f t="shared" si="0"/>
        <v>0.99599860595538825</v>
      </c>
      <c r="E26" s="8">
        <f>INDEX('Payroll per Employee'!$C$3:$T$54,MATCH($B26,'Payroll per Employee'!$B$3:$B$54,0),MATCH($I$1,'Payroll per Employee'!$C$2:$T$2,0))</f>
        <v>49438.887762490951</v>
      </c>
      <c r="F26" s="11">
        <f t="shared" si="1"/>
        <v>52425.971100333583</v>
      </c>
      <c r="G26" s="14">
        <f t="shared" si="2"/>
        <v>-2987.0833378426323</v>
      </c>
    </row>
    <row r="27" spans="1:7" x14ac:dyDescent="0.25">
      <c r="A27" s="5" t="s">
        <v>48</v>
      </c>
      <c r="B27" s="5" t="s">
        <v>49</v>
      </c>
      <c r="C27" s="8">
        <f>INDEX('Mean Zone'!$C$4:$I$55,MATCH($B27,'Mean Zone'!$B$4:$B$55,0),MATCH("Some College (3)",'Mean Zone'!$C$2:$I$2,0))</f>
        <v>51778.116651032899</v>
      </c>
      <c r="D27" s="11">
        <f t="shared" si="0"/>
        <v>1.0473431360524814</v>
      </c>
      <c r="E27" s="8">
        <f>INDEX('Payroll per Employee'!$C$3:$T$54,MATCH($B27,'Payroll per Employee'!$B$3:$B$54,0),MATCH($I$1,'Payroll per Employee'!$C$2:$T$2,0))</f>
        <v>56407.752808988764</v>
      </c>
      <c r="F27" s="11">
        <f t="shared" si="1"/>
        <v>55128.57212300106</v>
      </c>
      <c r="G27" s="14">
        <f t="shared" si="2"/>
        <v>1279.1806859877033</v>
      </c>
    </row>
    <row r="28" spans="1:7" x14ac:dyDescent="0.25">
      <c r="A28" s="5" t="s">
        <v>50</v>
      </c>
      <c r="B28" s="5" t="s">
        <v>51</v>
      </c>
      <c r="C28" s="8">
        <f>INDEX('Mean Zone'!$C$4:$I$55,MATCH($B28,'Mean Zone'!$B$4:$B$55,0),MATCH("Some College (3)",'Mean Zone'!$C$2:$I$2,0))</f>
        <v>43218.396342139</v>
      </c>
      <c r="D28" s="11">
        <f t="shared" si="0"/>
        <v>0.87420118165367811</v>
      </c>
      <c r="E28" s="8">
        <f>INDEX('Payroll per Employee'!$C$3:$T$54,MATCH($B28,'Payroll per Employee'!$B$3:$B$54,0),MATCH($I$1,'Payroll per Employee'!$C$2:$T$2,0))</f>
        <v>37006.857142857145</v>
      </c>
      <c r="F28" s="11">
        <f t="shared" si="1"/>
        <v>46014.969911821347</v>
      </c>
      <c r="G28" s="14">
        <f t="shared" si="2"/>
        <v>-9008.1127689642017</v>
      </c>
    </row>
    <row r="29" spans="1:7" x14ac:dyDescent="0.25">
      <c r="A29" s="5" t="s">
        <v>52</v>
      </c>
      <c r="B29" s="5" t="s">
        <v>53</v>
      </c>
      <c r="C29" s="8">
        <f>INDEX('Mean Zone'!$C$4:$I$55,MATCH($B29,'Mean Zone'!$B$4:$B$55,0),MATCH("Some College (3)",'Mean Zone'!$C$2:$I$2,0))</f>
        <v>45952.459724251501</v>
      </c>
      <c r="D29" s="11">
        <f t="shared" si="0"/>
        <v>0.92950451638265263</v>
      </c>
      <c r="E29" s="8">
        <f>INDEX('Payroll per Employee'!$C$3:$T$54,MATCH($B29,'Payroll per Employee'!$B$3:$B$54,0),MATCH($I$1,'Payroll per Employee'!$C$2:$T$2,0))</f>
        <v>39901.719685039367</v>
      </c>
      <c r="F29" s="11">
        <f t="shared" si="1"/>
        <v>48925.948914118424</v>
      </c>
      <c r="G29" s="14">
        <f t="shared" si="2"/>
        <v>-9024.2292290790574</v>
      </c>
    </row>
    <row r="30" spans="1:7" x14ac:dyDescent="0.25">
      <c r="A30" s="5" t="s">
        <v>54</v>
      </c>
      <c r="B30" s="5" t="s">
        <v>55</v>
      </c>
      <c r="C30" s="8">
        <f>INDEX('Mean Zone'!$C$4:$I$55,MATCH($B30,'Mean Zone'!$B$4:$B$55,0),MATCH("Some College (3)",'Mean Zone'!$C$2:$I$2,0))</f>
        <v>45200.160335984197</v>
      </c>
      <c r="D30" s="11">
        <f t="shared" si="0"/>
        <v>0.9142873618872791</v>
      </c>
      <c r="E30" s="8">
        <f>INDEX('Payroll per Employee'!$C$3:$T$54,MATCH($B30,'Payroll per Employee'!$B$3:$B$54,0),MATCH($I$1,'Payroll per Employee'!$C$2:$T$2,0))</f>
        <v>44803.199999999997</v>
      </c>
      <c r="F30" s="11">
        <f t="shared" si="1"/>
        <v>48124.969779174236</v>
      </c>
      <c r="G30" s="14">
        <f t="shared" si="2"/>
        <v>-3321.7697791742394</v>
      </c>
    </row>
    <row r="31" spans="1:7" x14ac:dyDescent="0.25">
      <c r="A31" s="5" t="s">
        <v>56</v>
      </c>
      <c r="B31" s="5" t="s">
        <v>57</v>
      </c>
      <c r="C31" s="8">
        <f>INDEX('Mean Zone'!$C$4:$I$55,MATCH($B31,'Mean Zone'!$B$4:$B$55,0),MATCH("Some College (3)",'Mean Zone'!$C$2:$I$2,0))</f>
        <v>46807.015453786596</v>
      </c>
      <c r="D31" s="11">
        <f t="shared" si="0"/>
        <v>0.94679006355183593</v>
      </c>
      <c r="E31" s="8">
        <f>INDEX('Payroll per Employee'!$C$3:$T$54,MATCH($B31,'Payroll per Employee'!$B$3:$B$54,0),MATCH($I$1,'Payroll per Employee'!$C$2:$T$2,0))</f>
        <v>39429.725490196077</v>
      </c>
      <c r="F31" s="11">
        <f t="shared" si="1"/>
        <v>49835.801187933401</v>
      </c>
      <c r="G31" s="14">
        <f t="shared" si="2"/>
        <v>-10406.075697737324</v>
      </c>
    </row>
    <row r="32" spans="1:7" x14ac:dyDescent="0.25">
      <c r="A32" s="5" t="s">
        <v>58</v>
      </c>
      <c r="B32" s="5" t="s">
        <v>59</v>
      </c>
      <c r="C32" s="8">
        <f>INDEX('Mean Zone'!$C$4:$I$55,MATCH($B32,'Mean Zone'!$B$4:$B$55,0),MATCH("Some College (3)",'Mean Zone'!$C$2:$I$2,0))</f>
        <v>54083.815676540798</v>
      </c>
      <c r="D32" s="11">
        <f t="shared" si="0"/>
        <v>1.0939817201563398</v>
      </c>
      <c r="E32" s="8">
        <f>INDEX('Payroll per Employee'!$C$3:$T$54,MATCH($B32,'Payroll per Employee'!$B$3:$B$54,0),MATCH($I$1,'Payroll per Employee'!$C$2:$T$2,0))</f>
        <v>66709.607766990288</v>
      </c>
      <c r="F32" s="11">
        <f t="shared" si="1"/>
        <v>57583.468191900647</v>
      </c>
      <c r="G32" s="14">
        <f t="shared" si="2"/>
        <v>9126.1395750896409</v>
      </c>
    </row>
    <row r="33" spans="1:7" x14ac:dyDescent="0.25">
      <c r="A33" s="5" t="s">
        <v>60</v>
      </c>
      <c r="B33" s="5" t="s">
        <v>61</v>
      </c>
      <c r="C33" s="8">
        <f>INDEX('Mean Zone'!$C$4:$I$55,MATCH($B33,'Mean Zone'!$B$4:$B$55,0),MATCH("Some College (3)",'Mean Zone'!$C$2:$I$2,0))</f>
        <v>51333.409560147396</v>
      </c>
      <c r="D33" s="11">
        <f t="shared" si="0"/>
        <v>1.0383478123652203</v>
      </c>
      <c r="E33" s="8">
        <f>INDEX('Payroll per Employee'!$C$3:$T$54,MATCH($B33,'Payroll per Employee'!$B$3:$B$54,0),MATCH($I$1,'Payroll per Employee'!$C$2:$T$2,0))</f>
        <v>45744.42966751918</v>
      </c>
      <c r="F33" s="11">
        <f t="shared" si="1"/>
        <v>54655.088950588244</v>
      </c>
      <c r="G33" s="14">
        <f t="shared" si="2"/>
        <v>-8910.6592830690643</v>
      </c>
    </row>
    <row r="34" spans="1:7" x14ac:dyDescent="0.25">
      <c r="A34" s="5" t="s">
        <v>62</v>
      </c>
      <c r="B34" s="5" t="s">
        <v>63</v>
      </c>
      <c r="C34" s="8">
        <f>INDEX('Mean Zone'!$C$4:$I$55,MATCH($B34,'Mean Zone'!$B$4:$B$55,0),MATCH("Some College (3)",'Mean Zone'!$C$2:$I$2,0))</f>
        <v>60852.444688527998</v>
      </c>
      <c r="D34" s="11">
        <f t="shared" si="0"/>
        <v>1.2308943310179608</v>
      </c>
      <c r="E34" s="8">
        <f>INDEX('Payroll per Employee'!$C$3:$T$54,MATCH($B34,'Payroll per Employee'!$B$3:$B$54,0),MATCH($I$1,'Payroll per Employee'!$C$2:$T$2,0))</f>
        <v>54432.424153166423</v>
      </c>
      <c r="F34" s="11">
        <f t="shared" si="1"/>
        <v>64790.081270859177</v>
      </c>
      <c r="G34" s="14">
        <f t="shared" si="2"/>
        <v>-10357.657117692754</v>
      </c>
    </row>
    <row r="35" spans="1:7" x14ac:dyDescent="0.25">
      <c r="A35" s="5" t="s">
        <v>64</v>
      </c>
      <c r="B35" s="5" t="s">
        <v>65</v>
      </c>
      <c r="C35" s="8">
        <f>INDEX('Mean Zone'!$C$4:$I$55,MATCH($B35,'Mean Zone'!$B$4:$B$55,0),MATCH("Some College (3)",'Mean Zone'!$C$2:$I$2,0))</f>
        <v>47150.666043009202</v>
      </c>
      <c r="D35" s="11">
        <f t="shared" si="0"/>
        <v>0.95374126435059092</v>
      </c>
      <c r="E35" s="8">
        <f>INDEX('Payroll per Employee'!$C$3:$T$54,MATCH($B35,'Payroll per Employee'!$B$3:$B$54,0),MATCH($I$1,'Payroll per Employee'!$C$2:$T$2,0))</f>
        <v>47729.195604395602</v>
      </c>
      <c r="F35" s="11">
        <f t="shared" si="1"/>
        <v>50201.688700234263</v>
      </c>
      <c r="G35" s="14">
        <f t="shared" si="2"/>
        <v>-2472.4930958386612</v>
      </c>
    </row>
    <row r="36" spans="1:7" x14ac:dyDescent="0.25">
      <c r="A36" s="5" t="s">
        <v>66</v>
      </c>
      <c r="B36" s="5" t="s">
        <v>67</v>
      </c>
      <c r="C36" s="8">
        <f>INDEX('Mean Zone'!$C$4:$I$55,MATCH($B36,'Mean Zone'!$B$4:$B$55,0),MATCH("Some College (3)",'Mean Zone'!$C$2:$I$2,0))</f>
        <v>59770.181448973402</v>
      </c>
      <c r="D36" s="11">
        <f t="shared" si="0"/>
        <v>1.2090028245541617</v>
      </c>
      <c r="E36" s="8">
        <f>INDEX('Payroll per Employee'!$C$3:$T$54,MATCH($B36,'Payroll per Employee'!$B$3:$B$54,0),MATCH($I$1,'Payroll per Employee'!$C$2:$T$2,0))</f>
        <v>60311.553759094582</v>
      </c>
      <c r="F36" s="11">
        <f t="shared" si="1"/>
        <v>63637.787002221114</v>
      </c>
      <c r="G36" s="14">
        <f t="shared" si="2"/>
        <v>-3326.2332431265313</v>
      </c>
    </row>
    <row r="37" spans="1:7" x14ac:dyDescent="0.25">
      <c r="A37" s="5" t="s">
        <v>68</v>
      </c>
      <c r="B37" s="5" t="s">
        <v>69</v>
      </c>
      <c r="C37" s="8">
        <f>INDEX('Mean Zone'!$C$4:$I$55,MATCH($B37,'Mean Zone'!$B$4:$B$55,0),MATCH("Some College (3)",'Mean Zone'!$C$2:$I$2,0))</f>
        <v>48327.978767532499</v>
      </c>
      <c r="D37" s="11">
        <f t="shared" si="0"/>
        <v>0.97755538662404218</v>
      </c>
      <c r="E37" s="8">
        <f>INDEX('Payroll per Employee'!$C$3:$T$54,MATCH($B37,'Payroll per Employee'!$B$3:$B$54,0),MATCH($I$1,'Payroll per Employee'!$C$2:$T$2,0))</f>
        <v>43039.046703296706</v>
      </c>
      <c r="F37" s="11">
        <f t="shared" si="1"/>
        <v>51455.182910590302</v>
      </c>
      <c r="G37" s="14">
        <f t="shared" si="2"/>
        <v>-8416.1362072935954</v>
      </c>
    </row>
    <row r="38" spans="1:7" x14ac:dyDescent="0.25">
      <c r="A38" s="5" t="s">
        <v>70</v>
      </c>
      <c r="B38" s="5" t="s">
        <v>71</v>
      </c>
      <c r="C38" s="8">
        <f>INDEX('Mean Zone'!$C$4:$I$55,MATCH($B38,'Mean Zone'!$B$4:$B$55,0),MATCH("Some College (3)",'Mean Zone'!$C$2:$I$2,0))</f>
        <v>46216.525912547702</v>
      </c>
      <c r="D38" s="11">
        <f t="shared" si="0"/>
        <v>0.93484592174197745</v>
      </c>
      <c r="E38" s="8">
        <f>INDEX('Payroll per Employee'!$C$3:$T$54,MATCH($B38,'Payroll per Employee'!$B$3:$B$54,0),MATCH($I$1,'Payroll per Employee'!$C$2:$T$2,0))</f>
        <v>41536.643835616436</v>
      </c>
      <c r="F38" s="11">
        <f t="shared" si="1"/>
        <v>49207.102282535561</v>
      </c>
      <c r="G38" s="14">
        <f t="shared" si="2"/>
        <v>-7670.458446919125</v>
      </c>
    </row>
    <row r="39" spans="1:7" x14ac:dyDescent="0.25">
      <c r="A39" s="5" t="s">
        <v>72</v>
      </c>
      <c r="B39" s="5" t="s">
        <v>73</v>
      </c>
      <c r="C39" s="8">
        <f>INDEX('Mean Zone'!$C$4:$I$55,MATCH($B39,'Mean Zone'!$B$4:$B$55,0),MATCH("Some College (3)",'Mean Zone'!$C$2:$I$2,0))</f>
        <v>48137.213854804999</v>
      </c>
      <c r="D39" s="11">
        <f t="shared" si="0"/>
        <v>0.9736966846304691</v>
      </c>
      <c r="E39" s="8">
        <f>INDEX('Payroll per Employee'!$C$3:$T$54,MATCH($B39,'Payroll per Employee'!$B$3:$B$54,0),MATCH($I$1,'Payroll per Employee'!$C$2:$T$2,0))</f>
        <v>45220.826587132513</v>
      </c>
      <c r="F39" s="11">
        <f t="shared" si="1"/>
        <v>51252.07399257549</v>
      </c>
      <c r="G39" s="14">
        <f t="shared" si="2"/>
        <v>-6031.2474054429767</v>
      </c>
    </row>
    <row r="40" spans="1:7" x14ac:dyDescent="0.25">
      <c r="A40" s="5" t="s">
        <v>74</v>
      </c>
      <c r="B40" s="5" t="s">
        <v>75</v>
      </c>
      <c r="C40" s="8">
        <f>INDEX('Mean Zone'!$C$4:$I$55,MATCH($B40,'Mean Zone'!$B$4:$B$55,0),MATCH("Some College (3)",'Mean Zone'!$C$2:$I$2,0))</f>
        <v>43702.368713921001</v>
      </c>
      <c r="D40" s="11">
        <f t="shared" si="0"/>
        <v>0.88399074478207762</v>
      </c>
      <c r="E40" s="8">
        <f>INDEX('Payroll per Employee'!$C$3:$T$54,MATCH($B40,'Payroll per Employee'!$B$3:$B$54,0),MATCH($I$1,'Payroll per Employee'!$C$2:$T$2,0))</f>
        <v>37428.023888520242</v>
      </c>
      <c r="F40" s="11">
        <f t="shared" si="1"/>
        <v>46530.25914072751</v>
      </c>
      <c r="G40" s="14">
        <f t="shared" si="2"/>
        <v>-9102.2352522072688</v>
      </c>
    </row>
    <row r="41" spans="1:7" x14ac:dyDescent="0.25">
      <c r="A41" s="5" t="s">
        <v>76</v>
      </c>
      <c r="B41" s="5" t="s">
        <v>77</v>
      </c>
      <c r="C41" s="8">
        <f>INDEX('Mean Zone'!$C$4:$I$55,MATCH($B41,'Mean Zone'!$B$4:$B$55,0),MATCH("Some College (3)",'Mean Zone'!$C$2:$I$2,0))</f>
        <v>52492.596847532397</v>
      </c>
      <c r="D41" s="11">
        <f t="shared" si="0"/>
        <v>1.0617953019103574</v>
      </c>
      <c r="E41" s="8">
        <f>INDEX('Payroll per Employee'!$C$3:$T$54,MATCH($B41,'Payroll per Employee'!$B$3:$B$54,0),MATCH($I$1,'Payroll per Employee'!$C$2:$T$2,0))</f>
        <v>53314.145354185835</v>
      </c>
      <c r="F41" s="11">
        <f t="shared" si="1"/>
        <v>55889.284864034926</v>
      </c>
      <c r="G41" s="14">
        <f t="shared" si="2"/>
        <v>-2575.1395098490902</v>
      </c>
    </row>
    <row r="42" spans="1:7" x14ac:dyDescent="0.25">
      <c r="A42" s="5" t="s">
        <v>78</v>
      </c>
      <c r="B42" s="5" t="s">
        <v>79</v>
      </c>
      <c r="C42" s="8">
        <f>INDEX('Mean Zone'!$C$4:$I$55,MATCH($B42,'Mean Zone'!$B$4:$B$55,0),MATCH("Some College (3)",'Mean Zone'!$C$2:$I$2,0))</f>
        <v>51348.801209901801</v>
      </c>
      <c r="D42" s="11">
        <f t="shared" si="0"/>
        <v>1.0386591473415665</v>
      </c>
      <c r="E42" s="8">
        <f>INDEX('Payroll per Employee'!$C$3:$T$54,MATCH($B42,'Payroll per Employee'!$B$3:$B$54,0),MATCH($I$1,'Payroll per Employee'!$C$2:$T$2,0))</f>
        <v>48091.887509697437</v>
      </c>
      <c r="F42" s="11">
        <f t="shared" si="1"/>
        <v>54671.476562352815</v>
      </c>
      <c r="G42" s="14">
        <f t="shared" si="2"/>
        <v>-6579.5890526553776</v>
      </c>
    </row>
    <row r="43" spans="1:7" x14ac:dyDescent="0.25">
      <c r="A43" s="5" t="s">
        <v>80</v>
      </c>
      <c r="B43" s="5" t="s">
        <v>81</v>
      </c>
      <c r="C43" s="8">
        <f>INDEX('Mean Zone'!$C$4:$I$55,MATCH($B43,'Mean Zone'!$B$4:$B$55,0),MATCH("Some College (3)",'Mean Zone'!$C$2:$I$2,0))</f>
        <v>56403.118942182002</v>
      </c>
      <c r="D43" s="11">
        <f t="shared" si="0"/>
        <v>1.1408954843641959</v>
      </c>
      <c r="E43" s="8">
        <f>INDEX('Payroll per Employee'!$C$3:$T$54,MATCH($B43,'Payroll per Employee'!$B$3:$B$54,0),MATCH($I$1,'Payroll per Employee'!$C$2:$T$2,0))</f>
        <v>48366.402555910543</v>
      </c>
      <c r="F43" s="11">
        <f t="shared" si="1"/>
        <v>60052.84880334208</v>
      </c>
      <c r="G43" s="14">
        <f t="shared" si="2"/>
        <v>-11686.446247431537</v>
      </c>
    </row>
    <row r="44" spans="1:7" x14ac:dyDescent="0.25">
      <c r="A44" s="5" t="s">
        <v>82</v>
      </c>
      <c r="B44" s="5" t="s">
        <v>83</v>
      </c>
      <c r="C44" s="8">
        <f>INDEX('Mean Zone'!$C$4:$I$55,MATCH($B44,'Mean Zone'!$B$4:$B$55,0),MATCH("Some College (3)",'Mean Zone'!$C$2:$I$2,0))</f>
        <v>45384.6077961595</v>
      </c>
      <c r="D44" s="11">
        <f t="shared" si="0"/>
        <v>0.91801827745299747</v>
      </c>
      <c r="E44" s="8">
        <f>INDEX('Payroll per Employee'!$C$3:$T$54,MATCH($B44,'Payroll per Employee'!$B$3:$B$54,0),MATCH($I$1,'Payroll per Employee'!$C$2:$T$2,0))</f>
        <v>41345.339026473099</v>
      </c>
      <c r="F44" s="11">
        <f t="shared" si="1"/>
        <v>48321.352455270971</v>
      </c>
      <c r="G44" s="14">
        <f t="shared" si="2"/>
        <v>-6976.0134287978726</v>
      </c>
    </row>
    <row r="45" spans="1:7" x14ac:dyDescent="0.25">
      <c r="A45" s="5" t="s">
        <v>84</v>
      </c>
      <c r="B45" s="5" t="s">
        <v>85</v>
      </c>
      <c r="C45" s="8">
        <f>INDEX('Mean Zone'!$C$4:$I$55,MATCH($B45,'Mean Zone'!$B$4:$B$55,0),MATCH("Some College (3)",'Mean Zone'!$C$2:$I$2,0))</f>
        <v>44195.458806384398</v>
      </c>
      <c r="D45" s="11">
        <f t="shared" si="0"/>
        <v>0.89396473683122102</v>
      </c>
      <c r="E45" s="8">
        <f>INDEX('Payroll per Employee'!$C$3:$T$54,MATCH($B45,'Payroll per Employee'!$B$3:$B$54,0),MATCH($I$1,'Payroll per Employee'!$C$2:$T$2,0))</f>
        <v>38009.538461538461</v>
      </c>
      <c r="F45" s="11">
        <f t="shared" si="1"/>
        <v>47055.256079274201</v>
      </c>
      <c r="G45" s="14">
        <f t="shared" si="2"/>
        <v>-9045.7176177357396</v>
      </c>
    </row>
    <row r="46" spans="1:7" x14ac:dyDescent="0.25">
      <c r="A46" s="5" t="s">
        <v>86</v>
      </c>
      <c r="B46" s="5" t="s">
        <v>87</v>
      </c>
      <c r="C46" s="8">
        <f>INDEX('Mean Zone'!$C$4:$I$55,MATCH($B46,'Mean Zone'!$B$4:$B$55,0),MATCH("Some College (3)",'Mean Zone'!$C$2:$I$2,0))</f>
        <v>44905.0375067559</v>
      </c>
      <c r="D46" s="11">
        <f t="shared" si="0"/>
        <v>0.90831775755485733</v>
      </c>
      <c r="E46" s="8">
        <f>INDEX('Payroll per Employee'!$C$3:$T$54,MATCH($B46,'Payroll per Employee'!$B$3:$B$54,0),MATCH($I$1,'Payroll per Employee'!$C$2:$T$2,0))</f>
        <v>43228.136272545089</v>
      </c>
      <c r="F46" s="11">
        <f t="shared" si="1"/>
        <v>47810.750158443174</v>
      </c>
      <c r="G46" s="14">
        <f t="shared" si="2"/>
        <v>-4582.6138858980848</v>
      </c>
    </row>
    <row r="47" spans="1:7" x14ac:dyDescent="0.25">
      <c r="A47" s="5" t="s">
        <v>88</v>
      </c>
      <c r="B47" s="5" t="s">
        <v>89</v>
      </c>
      <c r="C47" s="8">
        <f>INDEX('Mean Zone'!$C$4:$I$55,MATCH($B47,'Mean Zone'!$B$4:$B$55,0),MATCH("Some College (3)",'Mean Zone'!$C$2:$I$2,0))</f>
        <v>49958.668728666897</v>
      </c>
      <c r="D47" s="11">
        <f t="shared" si="0"/>
        <v>1.0105402081720025</v>
      </c>
      <c r="E47" s="8">
        <f>INDEX('Payroll per Employee'!$C$3:$T$54,MATCH($B47,'Payroll per Employee'!$B$3:$B$54,0),MATCH($I$1,'Payroll per Employee'!$C$2:$T$2,0))</f>
        <v>41321.052528227789</v>
      </c>
      <c r="F47" s="11">
        <f t="shared" si="1"/>
        <v>53191.391466388704</v>
      </c>
      <c r="G47" s="14">
        <f t="shared" si="2"/>
        <v>-11870.338938160916</v>
      </c>
    </row>
    <row r="48" spans="1:7" x14ac:dyDescent="0.25">
      <c r="A48" s="5" t="s">
        <v>92</v>
      </c>
      <c r="B48" s="5" t="s">
        <v>93</v>
      </c>
      <c r="C48" s="8">
        <f>INDEX('Mean Zone'!$C$4:$I$55,MATCH($B48,'Mean Zone'!$B$4:$B$55,0),MATCH("Some College (3)",'Mean Zone'!$C$2:$I$2,0))</f>
        <v>47034.127047554102</v>
      </c>
      <c r="D48" s="11">
        <f t="shared" si="0"/>
        <v>0.95138396893571575</v>
      </c>
      <c r="E48" s="8">
        <f>INDEX('Payroll per Employee'!$C$3:$T$54,MATCH($B48,'Payroll per Employee'!$B$3:$B$54,0),MATCH($I$1,'Payroll per Employee'!$C$2:$T$2,0))</f>
        <v>46629.468085106382</v>
      </c>
      <c r="F48" s="11">
        <f t="shared" si="1"/>
        <v>50077.608705989041</v>
      </c>
      <c r="G48" s="14">
        <f t="shared" si="2"/>
        <v>-3448.1406208826593</v>
      </c>
    </row>
    <row r="49" spans="1:7" x14ac:dyDescent="0.25">
      <c r="A49" s="5" t="s">
        <v>94</v>
      </c>
      <c r="B49" s="5" t="s">
        <v>95</v>
      </c>
      <c r="C49" s="8">
        <f>INDEX('Mean Zone'!$C$4:$I$55,MATCH($B49,'Mean Zone'!$B$4:$B$55,0),MATCH("Some College (3)",'Mean Zone'!$C$2:$I$2,0))</f>
        <v>48707.258560955001</v>
      </c>
      <c r="D49" s="11">
        <f t="shared" si="0"/>
        <v>0.98522727803256316</v>
      </c>
      <c r="E49" s="8">
        <f>INDEX('Payroll per Employee'!$C$3:$T$54,MATCH($B49,'Payroll per Employee'!$B$3:$B$54,0),MATCH($I$1,'Payroll per Employee'!$C$2:$T$2,0))</f>
        <v>43072.333333333336</v>
      </c>
      <c r="F49" s="11">
        <f t="shared" si="1"/>
        <v>51859.005119640693</v>
      </c>
      <c r="G49" s="14">
        <f t="shared" si="2"/>
        <v>-8786.6717863073573</v>
      </c>
    </row>
    <row r="50" spans="1:7" x14ac:dyDescent="0.25">
      <c r="A50" s="5" t="s">
        <v>96</v>
      </c>
      <c r="B50" s="5" t="s">
        <v>97</v>
      </c>
      <c r="C50" s="8">
        <f>INDEX('Mean Zone'!$C$4:$I$55,MATCH($B50,'Mean Zone'!$B$4:$B$55,0),MATCH("Some College (3)",'Mean Zone'!$C$2:$I$2,0))</f>
        <v>52243.594779258601</v>
      </c>
      <c r="D50" s="11">
        <f t="shared" si="0"/>
        <v>1.0567586064116186</v>
      </c>
      <c r="E50" s="8">
        <f>INDEX('Payroll per Employee'!$C$3:$T$54,MATCH($B50,'Payroll per Employee'!$B$3:$B$54,0),MATCH($I$1,'Payroll per Employee'!$C$2:$T$2,0))</f>
        <v>50329.664670658683</v>
      </c>
      <c r="F50" s="11">
        <f t="shared" si="1"/>
        <v>55624.170383874814</v>
      </c>
      <c r="G50" s="14">
        <f t="shared" si="2"/>
        <v>-5294.505713216131</v>
      </c>
    </row>
    <row r="51" spans="1:7" x14ac:dyDescent="0.25">
      <c r="A51" s="5" t="s">
        <v>98</v>
      </c>
      <c r="B51" s="5" t="s">
        <v>99</v>
      </c>
      <c r="C51" s="8">
        <f>INDEX('Mean Zone'!$C$4:$I$55,MATCH($B51,'Mean Zone'!$B$4:$B$55,0),MATCH("Some College (3)",'Mean Zone'!$C$2:$I$2,0))</f>
        <v>56972.148769398496</v>
      </c>
      <c r="D51" s="11">
        <f t="shared" si="0"/>
        <v>1.1524055492775445</v>
      </c>
      <c r="E51" s="8">
        <f>INDEX('Payroll per Employee'!$C$3:$T$54,MATCH($B51,'Payroll per Employee'!$B$3:$B$54,0),MATCH($I$1,'Payroll per Employee'!$C$2:$T$2,0))</f>
        <v>59736.861205145564</v>
      </c>
      <c r="F51" s="11">
        <f t="shared" si="1"/>
        <v>60658.699380744598</v>
      </c>
      <c r="G51" s="14">
        <f t="shared" si="2"/>
        <v>-921.838175599034</v>
      </c>
    </row>
    <row r="52" spans="1:7" x14ac:dyDescent="0.25">
      <c r="A52" s="5" t="s">
        <v>100</v>
      </c>
      <c r="B52" s="5" t="s">
        <v>101</v>
      </c>
      <c r="C52" s="8">
        <f>INDEX('Mean Zone'!$C$4:$I$55,MATCH($B52,'Mean Zone'!$B$4:$B$55,0),MATCH("Some College (3)",'Mean Zone'!$C$2:$I$2,0))</f>
        <v>42544.299698741997</v>
      </c>
      <c r="D52" s="11">
        <f t="shared" si="0"/>
        <v>0.8605658751156644</v>
      </c>
      <c r="E52" s="8">
        <f>INDEX('Payroll per Employee'!$C$3:$T$54,MATCH($B52,'Payroll per Employee'!$B$3:$B$54,0),MATCH($I$1,'Payroll per Employee'!$C$2:$T$2,0))</f>
        <v>34534.081871345028</v>
      </c>
      <c r="F52" s="11">
        <f t="shared" si="1"/>
        <v>45297.253860582103</v>
      </c>
      <c r="G52" s="14">
        <f t="shared" si="2"/>
        <v>-10763.171989237075</v>
      </c>
    </row>
    <row r="53" spans="1:7" x14ac:dyDescent="0.25">
      <c r="A53" s="5" t="s">
        <v>102</v>
      </c>
      <c r="B53" s="5" t="s">
        <v>103</v>
      </c>
      <c r="C53" s="8">
        <f>INDEX('Mean Zone'!$C$4:$I$55,MATCH($B53,'Mean Zone'!$B$4:$B$55,0),MATCH("Some College (3)",'Mean Zone'!$C$2:$I$2,0))</f>
        <v>48843.105600012503</v>
      </c>
      <c r="D53" s="11">
        <f t="shared" si="0"/>
        <v>0.98797512737727455</v>
      </c>
      <c r="E53" s="8">
        <f>INDEX('Payroll per Employee'!$C$3:$T$54,MATCH($B53,'Payroll per Employee'!$B$3:$B$54,0),MATCH($I$1,'Payroll per Employee'!$C$2:$T$2,0))</f>
        <v>47229.4802259887</v>
      </c>
      <c r="F53" s="11">
        <f t="shared" si="1"/>
        <v>52003.642541292233</v>
      </c>
      <c r="G53" s="14">
        <f t="shared" si="2"/>
        <v>-4774.1623153035325</v>
      </c>
    </row>
    <row r="54" spans="1:7" x14ac:dyDescent="0.25">
      <c r="A54" s="6" t="s">
        <v>104</v>
      </c>
      <c r="B54" s="6" t="s">
        <v>105</v>
      </c>
      <c r="C54" s="8">
        <f>INDEX('Mean Zone'!$C$4:$I$55,MATCH($B54,'Mean Zone'!$B$4:$B$55,0),MATCH("Some College (3)",'Mean Zone'!$C$2:$I$2,0))</f>
        <v>48417.197958199999</v>
      </c>
      <c r="D54" s="11">
        <f t="shared" si="0"/>
        <v>0.97936007001141867</v>
      </c>
      <c r="E54" s="8">
        <f>INDEX('Payroll per Employee'!$C$3:$T$54,MATCH($B54,'Payroll per Employee'!$B$3:$B$54,0),MATCH($I$1,'Payroll per Employee'!$C$2:$T$2,0))</f>
        <v>43857.0989010989</v>
      </c>
      <c r="F54" s="11">
        <f t="shared" si="1"/>
        <v>51550.175291650012</v>
      </c>
      <c r="G54" s="14">
        <f t="shared" si="2"/>
        <v>-7693.0763905511121</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55:G63"/>
    <mergeCell ref="A1:G1"/>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151</v>
      </c>
      <c r="B1" s="39"/>
      <c r="C1" s="39"/>
      <c r="D1" s="39"/>
      <c r="E1" s="39"/>
      <c r="F1" s="39"/>
      <c r="G1" s="40"/>
      <c r="I1" t="s">
        <v>168</v>
      </c>
    </row>
    <row r="2" spans="1:9" ht="47.25" x14ac:dyDescent="0.25">
      <c r="A2" s="16" t="s">
        <v>0</v>
      </c>
      <c r="B2" s="16" t="s">
        <v>1</v>
      </c>
      <c r="C2" s="16" t="s">
        <v>138</v>
      </c>
      <c r="D2" s="16" t="s">
        <v>119</v>
      </c>
      <c r="E2" s="16" t="s">
        <v>152</v>
      </c>
      <c r="F2" s="16" t="s">
        <v>133</v>
      </c>
      <c r="G2" s="16" t="s">
        <v>125</v>
      </c>
    </row>
    <row r="3" spans="1:9" x14ac:dyDescent="0.25">
      <c r="A3" s="4" t="s">
        <v>90</v>
      </c>
      <c r="B3" s="4" t="s">
        <v>91</v>
      </c>
      <c r="C3" s="7">
        <f>INDEX('Mean Zone'!$C$4:$I$55,MATCH($B3,'Mean Zone'!$B$4:$B$55,0),MATCH("Some College (3)",'Mean Zone'!$C$2:$I$2,0))</f>
        <v>49437.58627777778</v>
      </c>
      <c r="D3" s="10">
        <f>C3/$C$3</f>
        <v>1</v>
      </c>
      <c r="E3" s="7">
        <f>INDEX('Payroll per Employee'!$C$3:$T$54,MATCH($B3,'Payroll per Employee'!$B$3:$B$54,0),MATCH($I$1,'Payroll per Employee'!$C$2:$T$2,0))</f>
        <v>39990.330676709062</v>
      </c>
      <c r="F3" s="10">
        <f>$E$3*D3</f>
        <v>39990.330676709062</v>
      </c>
      <c r="G3" s="13">
        <f>E3-F3</f>
        <v>0</v>
      </c>
    </row>
    <row r="4" spans="1:9" x14ac:dyDescent="0.25">
      <c r="A4" s="5" t="s">
        <v>2</v>
      </c>
      <c r="B4" s="5" t="s">
        <v>3</v>
      </c>
      <c r="C4" s="8">
        <f>INDEX('Mean Zone'!$C$4:$I$55,MATCH($B4,'Mean Zone'!$B$4:$B$55,0),MATCH("Some College (3)",'Mean Zone'!$C$2:$I$2,0))</f>
        <v>46683.653717435198</v>
      </c>
      <c r="D4" s="11">
        <f>C4/$C$3</f>
        <v>0.94429476097662002</v>
      </c>
      <c r="E4" s="8">
        <f>INDEX('Payroll per Employee'!$C$3:$T$54,MATCH($B4,'Payroll per Employee'!$B$3:$B$54,0),MATCH($I$1,'Payroll per Employee'!$C$2:$T$2,0))</f>
        <v>30504.185900314325</v>
      </c>
      <c r="F4" s="11">
        <f>$E$3*D4</f>
        <v>37762.659747738981</v>
      </c>
      <c r="G4" s="14">
        <f>E4-F4</f>
        <v>-7258.4738474246551</v>
      </c>
    </row>
    <row r="5" spans="1:9" x14ac:dyDescent="0.25">
      <c r="A5" s="5" t="s">
        <v>4</v>
      </c>
      <c r="B5" s="5" t="s">
        <v>5</v>
      </c>
      <c r="C5" s="8">
        <f>INDEX('Mean Zone'!$C$4:$I$55,MATCH($B5,'Mean Zone'!$B$4:$B$55,0),MATCH("Some College (3)",'Mean Zone'!$C$2:$I$2,0))</f>
        <v>58564.453243552198</v>
      </c>
      <c r="D5" s="11">
        <f t="shared" ref="D5:D54" si="0">C5/$C$3</f>
        <v>1.1846139274375729</v>
      </c>
      <c r="E5" s="8">
        <f>INDEX('Payroll per Employee'!$C$3:$T$54,MATCH($B5,'Payroll per Employee'!$B$3:$B$54,0),MATCH($I$1,'Payroll per Employee'!$C$2:$T$2,0))</f>
        <v>46044.765217391301</v>
      </c>
      <c r="F5" s="11">
        <f t="shared" ref="F5:F54" si="1">$E$3*D5</f>
        <v>47373.10268246357</v>
      </c>
      <c r="G5" s="14">
        <f t="shared" ref="G5:G54" si="2">E5-F5</f>
        <v>-1328.337465072269</v>
      </c>
    </row>
    <row r="6" spans="1:9" x14ac:dyDescent="0.25">
      <c r="A6" s="5" t="s">
        <v>6</v>
      </c>
      <c r="B6" s="5" t="s">
        <v>7</v>
      </c>
      <c r="C6" s="8">
        <f>INDEX('Mean Zone'!$C$4:$I$55,MATCH($B6,'Mean Zone'!$B$4:$B$55,0),MATCH("Some College (3)",'Mean Zone'!$C$2:$I$2,0))</f>
        <v>49645.896090102899</v>
      </c>
      <c r="D6" s="11">
        <f t="shared" si="0"/>
        <v>1.0042135918844151</v>
      </c>
      <c r="E6" s="8">
        <f>INDEX('Payroll per Employee'!$C$3:$T$54,MATCH($B6,'Payroll per Employee'!$B$3:$B$54,0),MATCH($I$1,'Payroll per Employee'!$C$2:$T$2,0))</f>
        <v>39183.80563319716</v>
      </c>
      <c r="F6" s="11">
        <f t="shared" si="1"/>
        <v>40158.833609503519</v>
      </c>
      <c r="G6" s="14">
        <f t="shared" si="2"/>
        <v>-975.02797630635905</v>
      </c>
    </row>
    <row r="7" spans="1:9" x14ac:dyDescent="0.25">
      <c r="A7" s="5" t="s">
        <v>8</v>
      </c>
      <c r="B7" s="5" t="s">
        <v>9</v>
      </c>
      <c r="C7" s="8">
        <f>INDEX('Mean Zone'!$C$4:$I$55,MATCH($B7,'Mean Zone'!$B$4:$B$55,0),MATCH("Some College (3)",'Mean Zone'!$C$2:$I$2,0))</f>
        <v>42839.910154723199</v>
      </c>
      <c r="D7" s="11">
        <f t="shared" si="0"/>
        <v>0.86654534293029917</v>
      </c>
      <c r="E7" s="8">
        <f>INDEX('Payroll per Employee'!$C$3:$T$54,MATCH($B7,'Payroll per Employee'!$B$3:$B$54,0),MATCH($I$1,'Payroll per Employee'!$C$2:$T$2,0))</f>
        <v>31577.355246523388</v>
      </c>
      <c r="F7" s="11">
        <f t="shared" si="1"/>
        <v>34653.434810144914</v>
      </c>
      <c r="G7" s="14">
        <f t="shared" si="2"/>
        <v>-3076.0795636215262</v>
      </c>
    </row>
    <row r="8" spans="1:9" x14ac:dyDescent="0.25">
      <c r="A8" s="5" t="s">
        <v>10</v>
      </c>
      <c r="B8" s="5" t="s">
        <v>11</v>
      </c>
      <c r="C8" s="8">
        <f>INDEX('Mean Zone'!$C$4:$I$55,MATCH($B8,'Mean Zone'!$B$4:$B$55,0),MATCH("Some College (3)",'Mean Zone'!$C$2:$I$2,0))</f>
        <v>60373.531611879102</v>
      </c>
      <c r="D8" s="11">
        <f t="shared" si="0"/>
        <v>1.2212071049070823</v>
      </c>
      <c r="E8" s="8">
        <f>INDEX('Payroll per Employee'!$C$3:$T$54,MATCH($B8,'Payroll per Employee'!$B$3:$B$54,0),MATCH($I$1,'Payroll per Employee'!$C$2:$T$2,0))</f>
        <v>49028.712216549924</v>
      </c>
      <c r="F8" s="11">
        <f t="shared" si="1"/>
        <v>48836.475949980755</v>
      </c>
      <c r="G8" s="14">
        <f t="shared" si="2"/>
        <v>192.23626656916895</v>
      </c>
    </row>
    <row r="9" spans="1:9" x14ac:dyDescent="0.25">
      <c r="A9" s="5" t="s">
        <v>12</v>
      </c>
      <c r="B9" s="5" t="s">
        <v>13</v>
      </c>
      <c r="C9" s="8">
        <f>INDEX('Mean Zone'!$C$4:$I$55,MATCH($B9,'Mean Zone'!$B$4:$B$55,0),MATCH("Some College (3)",'Mean Zone'!$C$2:$I$2,0))</f>
        <v>53361.005101802999</v>
      </c>
      <c r="D9" s="11">
        <f t="shared" si="0"/>
        <v>1.0793610513664742</v>
      </c>
      <c r="E9" s="8">
        <f>INDEX('Payroll per Employee'!$C$3:$T$54,MATCH($B9,'Payroll per Employee'!$B$3:$B$54,0),MATCH($I$1,'Payroll per Employee'!$C$2:$T$2,0))</f>
        <v>42648.905874409182</v>
      </c>
      <c r="F9" s="11">
        <f t="shared" si="1"/>
        <v>43164.005363705655</v>
      </c>
      <c r="G9" s="14">
        <f t="shared" si="2"/>
        <v>-515.09948929647362</v>
      </c>
    </row>
    <row r="10" spans="1:9" x14ac:dyDescent="0.25">
      <c r="A10" s="5" t="s">
        <v>14</v>
      </c>
      <c r="B10" s="5" t="s">
        <v>15</v>
      </c>
      <c r="C10" s="8">
        <f>INDEX('Mean Zone'!$C$4:$I$55,MATCH($B10,'Mean Zone'!$B$4:$B$55,0),MATCH("Some College (3)",'Mean Zone'!$C$2:$I$2,0))</f>
        <v>59593.620354343002</v>
      </c>
      <c r="D10" s="11">
        <f t="shared" si="0"/>
        <v>1.2054314306426883</v>
      </c>
      <c r="E10" s="8">
        <f>INDEX('Payroll per Employee'!$C$3:$T$54,MATCH($B10,'Payroll per Employee'!$B$3:$B$54,0),MATCH($I$1,'Payroll per Employee'!$C$2:$T$2,0))</f>
        <v>46818.37413394919</v>
      </c>
      <c r="F10" s="11">
        <f t="shared" si="1"/>
        <v>48205.601519499593</v>
      </c>
      <c r="G10" s="14">
        <f t="shared" si="2"/>
        <v>-1387.2273855504027</v>
      </c>
    </row>
    <row r="11" spans="1:9" x14ac:dyDescent="0.25">
      <c r="A11" s="5" t="s">
        <v>16</v>
      </c>
      <c r="B11" s="5" t="s">
        <v>17</v>
      </c>
      <c r="C11" s="8">
        <f>INDEX('Mean Zone'!$C$4:$I$55,MATCH($B11,'Mean Zone'!$B$4:$B$55,0),MATCH("Some College (3)",'Mean Zone'!$C$2:$I$2,0))</f>
        <v>54672.489312706697</v>
      </c>
      <c r="D11" s="11">
        <f t="shared" si="0"/>
        <v>1.1058891307013912</v>
      </c>
      <c r="E11" s="8">
        <f>INDEX('Payroll per Employee'!$C$3:$T$54,MATCH($B11,'Payroll per Employee'!$B$3:$B$54,0),MATCH($I$1,'Payroll per Employee'!$C$2:$T$2,0))</f>
        <v>35496.686940966014</v>
      </c>
      <c r="F11" s="11">
        <f t="shared" si="1"/>
        <v>44224.872028526959</v>
      </c>
      <c r="G11" s="14">
        <f t="shared" si="2"/>
        <v>-8728.1850875609452</v>
      </c>
    </row>
    <row r="12" spans="1:9" x14ac:dyDescent="0.25">
      <c r="A12" s="5" t="s">
        <v>18</v>
      </c>
      <c r="B12" s="5" t="s">
        <v>19</v>
      </c>
      <c r="C12" s="8">
        <f>INDEX('Mean Zone'!$C$4:$I$55,MATCH($B12,'Mean Zone'!$B$4:$B$55,0),MATCH("Some College (3)",'Mean Zone'!$C$2:$I$2,0))</f>
        <v>63345.233613189797</v>
      </c>
      <c r="D12" s="11">
        <f t="shared" si="0"/>
        <v>1.2813172806873767</v>
      </c>
      <c r="E12" s="8">
        <f>INDEX('Payroll per Employee'!$C$3:$T$54,MATCH($B12,'Payroll per Employee'!$B$3:$B$54,0),MATCH($I$1,'Payroll per Employee'!$C$2:$T$2,0))</f>
        <v>53406.244343891405</v>
      </c>
      <c r="F12" s="11">
        <f t="shared" si="1"/>
        <v>51240.301756469838</v>
      </c>
      <c r="G12" s="14">
        <f t="shared" si="2"/>
        <v>2165.9425874215667</v>
      </c>
    </row>
    <row r="13" spans="1:9" x14ac:dyDescent="0.25">
      <c r="A13" s="5" t="s">
        <v>20</v>
      </c>
      <c r="B13" s="5" t="s">
        <v>21</v>
      </c>
      <c r="C13" s="8">
        <f>INDEX('Mean Zone'!$C$4:$I$55,MATCH($B13,'Mean Zone'!$B$4:$B$55,0),MATCH("Some College (3)",'Mean Zone'!$C$2:$I$2,0))</f>
        <v>47934.573736139297</v>
      </c>
      <c r="D13" s="11">
        <f t="shared" si="0"/>
        <v>0.96959777661487312</v>
      </c>
      <c r="E13" s="8">
        <f>INDEX('Payroll per Employee'!$C$3:$T$54,MATCH($B13,'Payroll per Employee'!$B$3:$B$54,0),MATCH($I$1,'Payroll per Employee'!$C$2:$T$2,0))</f>
        <v>36160.904267079371</v>
      </c>
      <c r="F13" s="11">
        <f t="shared" si="1"/>
        <v>38774.535710230659</v>
      </c>
      <c r="G13" s="14">
        <f t="shared" si="2"/>
        <v>-2613.6314431512874</v>
      </c>
    </row>
    <row r="14" spans="1:9" x14ac:dyDescent="0.25">
      <c r="A14" s="5" t="s">
        <v>22</v>
      </c>
      <c r="B14" s="5" t="s">
        <v>23</v>
      </c>
      <c r="C14" s="8">
        <f>INDEX('Mean Zone'!$C$4:$I$55,MATCH($B14,'Mean Zone'!$B$4:$B$55,0),MATCH("Some College (3)",'Mean Zone'!$C$2:$I$2,0))</f>
        <v>48132.523715711301</v>
      </c>
      <c r="D14" s="11">
        <f t="shared" si="0"/>
        <v>0.97360181472587171</v>
      </c>
      <c r="E14" s="8">
        <f>INDEX('Payroll per Employee'!$C$3:$T$54,MATCH($B14,'Payroll per Employee'!$B$3:$B$54,0),MATCH($I$1,'Payroll per Employee'!$C$2:$T$2,0))</f>
        <v>31898.435471100554</v>
      </c>
      <c r="F14" s="11">
        <f t="shared" si="1"/>
        <v>38934.658518331642</v>
      </c>
      <c r="G14" s="14">
        <f t="shared" si="2"/>
        <v>-7036.2230472310875</v>
      </c>
    </row>
    <row r="15" spans="1:9" x14ac:dyDescent="0.25">
      <c r="A15" s="5" t="s">
        <v>24</v>
      </c>
      <c r="B15" s="5" t="s">
        <v>25</v>
      </c>
      <c r="C15" s="8">
        <f>INDEX('Mean Zone'!$C$4:$I$55,MATCH($B15,'Mean Zone'!$B$4:$B$55,0),MATCH("Some College (3)",'Mean Zone'!$C$2:$I$2,0))</f>
        <v>54131.097460776902</v>
      </c>
      <c r="D15" s="11">
        <f t="shared" si="0"/>
        <v>1.0949381136171863</v>
      </c>
      <c r="E15" s="8">
        <f>INDEX('Payroll per Employee'!$C$3:$T$54,MATCH($B15,'Payroll per Employee'!$B$3:$B$54,0),MATCH($I$1,'Payroll per Employee'!$C$2:$T$2,0))</f>
        <v>39373.346393588603</v>
      </c>
      <c r="F15" s="11">
        <f t="shared" si="1"/>
        <v>43786.937234083314</v>
      </c>
      <c r="G15" s="14">
        <f t="shared" si="2"/>
        <v>-4413.5908404947113</v>
      </c>
    </row>
    <row r="16" spans="1:9" x14ac:dyDescent="0.25">
      <c r="A16" s="5" t="s">
        <v>26</v>
      </c>
      <c r="B16" s="5" t="s">
        <v>27</v>
      </c>
      <c r="C16" s="8">
        <f>INDEX('Mean Zone'!$C$4:$I$55,MATCH($B16,'Mean Zone'!$B$4:$B$55,0),MATCH("Some College (3)",'Mean Zone'!$C$2:$I$2,0))</f>
        <v>43949.933549584799</v>
      </c>
      <c r="D16" s="11">
        <f t="shared" si="0"/>
        <v>0.8889983686226266</v>
      </c>
      <c r="E16" s="8">
        <f>INDEX('Payroll per Employee'!$C$3:$T$54,MATCH($B16,'Payroll per Employee'!$B$3:$B$54,0),MATCH($I$1,'Payroll per Employee'!$C$2:$T$2,0))</f>
        <v>36634.158357771259</v>
      </c>
      <c r="F16" s="11">
        <f t="shared" si="1"/>
        <v>35551.338732273733</v>
      </c>
      <c r="G16" s="14">
        <f t="shared" si="2"/>
        <v>1082.8196254975264</v>
      </c>
    </row>
    <row r="17" spans="1:7" x14ac:dyDescent="0.25">
      <c r="A17" s="5" t="s">
        <v>28</v>
      </c>
      <c r="B17" s="5" t="s">
        <v>29</v>
      </c>
      <c r="C17" s="8">
        <f>INDEX('Mean Zone'!$C$4:$I$55,MATCH($B17,'Mean Zone'!$B$4:$B$55,0),MATCH("Some College (3)",'Mean Zone'!$C$2:$I$2,0))</f>
        <v>52542.083562543899</v>
      </c>
      <c r="D17" s="11">
        <f t="shared" si="0"/>
        <v>1.0627962956630346</v>
      </c>
      <c r="E17" s="8">
        <f>INDEX('Payroll per Employee'!$C$3:$T$54,MATCH($B17,'Payroll per Employee'!$B$3:$B$54,0),MATCH($I$1,'Payroll per Employee'!$C$2:$T$2,0))</f>
        <v>41185.692520011042</v>
      </c>
      <c r="F17" s="11">
        <f t="shared" si="1"/>
        <v>42501.575305546205</v>
      </c>
      <c r="G17" s="14">
        <f t="shared" si="2"/>
        <v>-1315.8827855351628</v>
      </c>
    </row>
    <row r="18" spans="1:7" x14ac:dyDescent="0.25">
      <c r="A18" s="5" t="s">
        <v>30</v>
      </c>
      <c r="B18" s="5" t="s">
        <v>31</v>
      </c>
      <c r="C18" s="8">
        <f>INDEX('Mean Zone'!$C$4:$I$55,MATCH($B18,'Mean Zone'!$B$4:$B$55,0),MATCH("Some College (3)",'Mean Zone'!$C$2:$I$2,0))</f>
        <v>47226.751395553998</v>
      </c>
      <c r="D18" s="11">
        <f t="shared" si="0"/>
        <v>0.9552802827022816</v>
      </c>
      <c r="E18" s="8">
        <f>INDEX('Payroll per Employee'!$C$3:$T$54,MATCH($B18,'Payroll per Employee'!$B$3:$B$54,0),MATCH($I$1,'Payroll per Employee'!$C$2:$T$2,0))</f>
        <v>34420.601809954751</v>
      </c>
      <c r="F18" s="11">
        <f t="shared" si="1"/>
        <v>38201.974394204357</v>
      </c>
      <c r="G18" s="14">
        <f t="shared" si="2"/>
        <v>-3781.372584249606</v>
      </c>
    </row>
    <row r="19" spans="1:7" x14ac:dyDescent="0.25">
      <c r="A19" s="5" t="s">
        <v>32</v>
      </c>
      <c r="B19" s="5" t="s">
        <v>33</v>
      </c>
      <c r="C19" s="8">
        <f>INDEX('Mean Zone'!$C$4:$I$55,MATCH($B19,'Mean Zone'!$B$4:$B$55,0),MATCH("Some College (3)",'Mean Zone'!$C$2:$I$2,0))</f>
        <v>45147.310632663401</v>
      </c>
      <c r="D19" s="11">
        <f t="shared" si="0"/>
        <v>0.91321834320534256</v>
      </c>
      <c r="E19" s="8">
        <f>INDEX('Payroll per Employee'!$C$3:$T$54,MATCH($B19,'Payroll per Employee'!$B$3:$B$54,0),MATCH($I$1,'Payroll per Employee'!$C$2:$T$2,0))</f>
        <v>40981.594244604319</v>
      </c>
      <c r="F19" s="11">
        <f t="shared" si="1"/>
        <v>36519.903524818037</v>
      </c>
      <c r="G19" s="14">
        <f t="shared" si="2"/>
        <v>4461.690719786282</v>
      </c>
    </row>
    <row r="20" spans="1:7" x14ac:dyDescent="0.25">
      <c r="A20" s="5" t="s">
        <v>34</v>
      </c>
      <c r="B20" s="5" t="s">
        <v>35</v>
      </c>
      <c r="C20" s="8">
        <f>INDEX('Mean Zone'!$C$4:$I$55,MATCH($B20,'Mean Zone'!$B$4:$B$55,0),MATCH("Some College (3)",'Mean Zone'!$C$2:$I$2,0))</f>
        <v>46511.530185424599</v>
      </c>
      <c r="D20" s="11">
        <f t="shared" si="0"/>
        <v>0.94081312797286698</v>
      </c>
      <c r="E20" s="8">
        <f>INDEX('Payroll per Employee'!$C$3:$T$54,MATCH($B20,'Payroll per Employee'!$B$3:$B$54,0),MATCH($I$1,'Payroll per Employee'!$C$2:$T$2,0))</f>
        <v>36287.208077893978</v>
      </c>
      <c r="F20" s="11">
        <f t="shared" si="1"/>
        <v>37623.428092623952</v>
      </c>
      <c r="G20" s="14">
        <f t="shared" si="2"/>
        <v>-1336.2200147299736</v>
      </c>
    </row>
    <row r="21" spans="1:7" x14ac:dyDescent="0.25">
      <c r="A21" s="5" t="s">
        <v>36</v>
      </c>
      <c r="B21" s="5" t="s">
        <v>37</v>
      </c>
      <c r="C21" s="8">
        <f>INDEX('Mean Zone'!$C$4:$I$55,MATCH($B21,'Mean Zone'!$B$4:$B$55,0),MATCH("Some College (3)",'Mean Zone'!$C$2:$I$2,0))</f>
        <v>44225.401416750203</v>
      </c>
      <c r="D21" s="11">
        <f t="shared" si="0"/>
        <v>0.89457040172346647</v>
      </c>
      <c r="E21" s="8">
        <f>INDEX('Payroll per Employee'!$C$3:$T$54,MATCH($B21,'Payroll per Employee'!$B$3:$B$54,0),MATCH($I$1,'Payroll per Employee'!$C$2:$T$2,0))</f>
        <v>26552.657766990291</v>
      </c>
      <c r="F21" s="11">
        <f t="shared" si="1"/>
        <v>35774.166178517888</v>
      </c>
      <c r="G21" s="14">
        <f t="shared" si="2"/>
        <v>-9221.5084115275968</v>
      </c>
    </row>
    <row r="22" spans="1:7" x14ac:dyDescent="0.25">
      <c r="A22" s="5" t="s">
        <v>38</v>
      </c>
      <c r="B22" s="5" t="s">
        <v>39</v>
      </c>
      <c r="C22" s="8">
        <f>INDEX('Mean Zone'!$C$4:$I$55,MATCH($B22,'Mean Zone'!$B$4:$B$55,0),MATCH("Some College (3)",'Mean Zone'!$C$2:$I$2,0))</f>
        <v>45675.031780169898</v>
      </c>
      <c r="D22" s="11">
        <f t="shared" si="0"/>
        <v>0.92389283577747905</v>
      </c>
      <c r="E22" s="8">
        <f>INDEX('Payroll per Employee'!$C$3:$T$54,MATCH($B22,'Payroll per Employee'!$B$3:$B$54,0),MATCH($I$1,'Payroll per Employee'!$C$2:$T$2,0))</f>
        <v>32958.144208037826</v>
      </c>
      <c r="F22" s="11">
        <f t="shared" si="1"/>
        <v>36946.780012583848</v>
      </c>
      <c r="G22" s="14">
        <f t="shared" si="2"/>
        <v>-3988.635804546022</v>
      </c>
    </row>
    <row r="23" spans="1:7" x14ac:dyDescent="0.25">
      <c r="A23" s="5" t="s">
        <v>40</v>
      </c>
      <c r="B23" s="5" t="s">
        <v>41</v>
      </c>
      <c r="C23" s="8">
        <f>INDEX('Mean Zone'!$C$4:$I$55,MATCH($B23,'Mean Zone'!$B$4:$B$55,0),MATCH("Some College (3)",'Mean Zone'!$C$2:$I$2,0))</f>
        <v>45987.470848118202</v>
      </c>
      <c r="D23" s="11">
        <f t="shared" si="0"/>
        <v>0.93021270475718176</v>
      </c>
      <c r="E23" s="8">
        <f>INDEX('Payroll per Employee'!$C$3:$T$54,MATCH($B23,'Payroll per Employee'!$B$3:$B$54,0),MATCH($I$1,'Payroll per Employee'!$C$2:$T$2,0))</f>
        <v>36622.432889963726</v>
      </c>
      <c r="F23" s="11">
        <f t="shared" si="1"/>
        <v>37199.513662915633</v>
      </c>
      <c r="G23" s="14">
        <f t="shared" si="2"/>
        <v>-577.08077295190742</v>
      </c>
    </row>
    <row r="24" spans="1:7" x14ac:dyDescent="0.25">
      <c r="A24" s="5" t="s">
        <v>42</v>
      </c>
      <c r="B24" s="5" t="s">
        <v>43</v>
      </c>
      <c r="C24" s="8">
        <f>INDEX('Mean Zone'!$C$4:$I$55,MATCH($B24,'Mean Zone'!$B$4:$B$55,0),MATCH("Some College (3)",'Mean Zone'!$C$2:$I$2,0))</f>
        <v>55909.371073892202</v>
      </c>
      <c r="D24" s="11">
        <f t="shared" si="0"/>
        <v>1.130908187138244</v>
      </c>
      <c r="E24" s="8">
        <f>INDEX('Payroll per Employee'!$C$3:$T$54,MATCH($B24,'Payroll per Employee'!$B$3:$B$54,0),MATCH($I$1,'Payroll per Employee'!$C$2:$T$2,0))</f>
        <v>44156.687252124648</v>
      </c>
      <c r="F24" s="11">
        <f t="shared" si="1"/>
        <v>45225.39236865595</v>
      </c>
      <c r="G24" s="14">
        <f t="shared" si="2"/>
        <v>-1068.7051165313023</v>
      </c>
    </row>
    <row r="25" spans="1:7" x14ac:dyDescent="0.25">
      <c r="A25" s="5" t="s">
        <v>44</v>
      </c>
      <c r="B25" s="5" t="s">
        <v>45</v>
      </c>
      <c r="C25" s="8">
        <f>INDEX('Mean Zone'!$C$4:$I$55,MATCH($B25,'Mean Zone'!$B$4:$B$55,0),MATCH("Some College (3)",'Mean Zone'!$C$2:$I$2,0))</f>
        <v>59061.547743619398</v>
      </c>
      <c r="D25" s="11">
        <f t="shared" si="0"/>
        <v>1.1946689187406303</v>
      </c>
      <c r="E25" s="8">
        <f>INDEX('Payroll per Employee'!$C$3:$T$54,MATCH($B25,'Payroll per Employee'!$B$3:$B$54,0),MATCH($I$1,'Payroll per Employee'!$C$2:$T$2,0))</f>
        <v>42456.326180257514</v>
      </c>
      <c r="F25" s="11">
        <f t="shared" si="1"/>
        <v>47775.205109624272</v>
      </c>
      <c r="G25" s="14">
        <f t="shared" si="2"/>
        <v>-5318.8789293667578</v>
      </c>
    </row>
    <row r="26" spans="1:7" x14ac:dyDescent="0.25">
      <c r="A26" s="5" t="s">
        <v>46</v>
      </c>
      <c r="B26" s="5" t="s">
        <v>47</v>
      </c>
      <c r="C26" s="8">
        <f>INDEX('Mean Zone'!$C$4:$I$55,MATCH($B26,'Mean Zone'!$B$4:$B$55,0),MATCH("Some College (3)",'Mean Zone'!$C$2:$I$2,0))</f>
        <v>49239.767014465899</v>
      </c>
      <c r="D26" s="11">
        <f t="shared" si="0"/>
        <v>0.99599860595538825</v>
      </c>
      <c r="E26" s="8">
        <f>INDEX('Payroll per Employee'!$C$3:$T$54,MATCH($B26,'Payroll per Employee'!$B$3:$B$54,0),MATCH($I$1,'Payroll per Employee'!$C$2:$T$2,0))</f>
        <v>37086.586686174101</v>
      </c>
      <c r="F26" s="11">
        <f t="shared" si="1"/>
        <v>39830.313605697222</v>
      </c>
      <c r="G26" s="14">
        <f t="shared" si="2"/>
        <v>-2743.7269195231202</v>
      </c>
    </row>
    <row r="27" spans="1:7" x14ac:dyDescent="0.25">
      <c r="A27" s="5" t="s">
        <v>48</v>
      </c>
      <c r="B27" s="5" t="s">
        <v>49</v>
      </c>
      <c r="C27" s="8">
        <f>INDEX('Mean Zone'!$C$4:$I$55,MATCH($B27,'Mean Zone'!$B$4:$B$55,0),MATCH("Some College (3)",'Mean Zone'!$C$2:$I$2,0))</f>
        <v>51778.116651032899</v>
      </c>
      <c r="D27" s="11">
        <f t="shared" si="0"/>
        <v>1.0473431360524814</v>
      </c>
      <c r="E27" s="8">
        <f>INDEX('Payroll per Employee'!$C$3:$T$54,MATCH($B27,'Payroll per Employee'!$B$3:$B$54,0),MATCH($I$1,'Payroll per Employee'!$C$2:$T$2,0))</f>
        <v>47846.544539116963</v>
      </c>
      <c r="F27" s="11">
        <f t="shared" si="1"/>
        <v>41883.598342720223</v>
      </c>
      <c r="G27" s="14">
        <f t="shared" si="2"/>
        <v>5962.9461963967406</v>
      </c>
    </row>
    <row r="28" spans="1:7" x14ac:dyDescent="0.25">
      <c r="A28" s="5" t="s">
        <v>50</v>
      </c>
      <c r="B28" s="5" t="s">
        <v>51</v>
      </c>
      <c r="C28" s="8">
        <f>INDEX('Mean Zone'!$C$4:$I$55,MATCH($B28,'Mean Zone'!$B$4:$B$55,0),MATCH("Some College (3)",'Mean Zone'!$C$2:$I$2,0))</f>
        <v>43218.396342139</v>
      </c>
      <c r="D28" s="11">
        <f t="shared" si="0"/>
        <v>0.87420118165367811</v>
      </c>
      <c r="E28" s="8">
        <f>INDEX('Payroll per Employee'!$C$3:$T$54,MATCH($B28,'Payroll per Employee'!$B$3:$B$54,0),MATCH($I$1,'Payroll per Employee'!$C$2:$T$2,0))</f>
        <v>27749.320825515948</v>
      </c>
      <c r="F28" s="11">
        <f t="shared" si="1"/>
        <v>34959.594332300396</v>
      </c>
      <c r="G28" s="14">
        <f t="shared" si="2"/>
        <v>-7210.2735067844478</v>
      </c>
    </row>
    <row r="29" spans="1:7" x14ac:dyDescent="0.25">
      <c r="A29" s="5" t="s">
        <v>52</v>
      </c>
      <c r="B29" s="5" t="s">
        <v>53</v>
      </c>
      <c r="C29" s="8">
        <f>INDEX('Mean Zone'!$C$4:$I$55,MATCH($B29,'Mean Zone'!$B$4:$B$55,0),MATCH("Some College (3)",'Mean Zone'!$C$2:$I$2,0))</f>
        <v>45952.459724251501</v>
      </c>
      <c r="D29" s="11">
        <f t="shared" si="0"/>
        <v>0.92950451638265263</v>
      </c>
      <c r="E29" s="8">
        <f>INDEX('Payroll per Employee'!$C$3:$T$54,MATCH($B29,'Payroll per Employee'!$B$3:$B$54,0),MATCH($I$1,'Payroll per Employee'!$C$2:$T$2,0))</f>
        <v>31788.241105064881</v>
      </c>
      <c r="F29" s="11">
        <f t="shared" si="1"/>
        <v>37171.192975636812</v>
      </c>
      <c r="G29" s="14">
        <f t="shared" si="2"/>
        <v>-5382.9518705719311</v>
      </c>
    </row>
    <row r="30" spans="1:7" x14ac:dyDescent="0.25">
      <c r="A30" s="5" t="s">
        <v>54</v>
      </c>
      <c r="B30" s="5" t="s">
        <v>55</v>
      </c>
      <c r="C30" s="8">
        <f>INDEX('Mean Zone'!$C$4:$I$55,MATCH($B30,'Mean Zone'!$B$4:$B$55,0),MATCH("Some College (3)",'Mean Zone'!$C$2:$I$2,0))</f>
        <v>45200.160335984197</v>
      </c>
      <c r="D30" s="11">
        <f t="shared" si="0"/>
        <v>0.9142873618872791</v>
      </c>
      <c r="E30" s="8">
        <f>INDEX('Payroll per Employee'!$C$3:$T$54,MATCH($B30,'Payroll per Employee'!$B$3:$B$54,0),MATCH($I$1,'Payroll per Employee'!$C$2:$T$2,0))</f>
        <v>39054.800000000003</v>
      </c>
      <c r="F30" s="11">
        <f t="shared" si="1"/>
        <v>36562.653935408256</v>
      </c>
      <c r="G30" s="14">
        <f t="shared" si="2"/>
        <v>2492.1460645917468</v>
      </c>
    </row>
    <row r="31" spans="1:7" x14ac:dyDescent="0.25">
      <c r="A31" s="5" t="s">
        <v>56</v>
      </c>
      <c r="B31" s="5" t="s">
        <v>57</v>
      </c>
      <c r="C31" s="8">
        <f>INDEX('Mean Zone'!$C$4:$I$55,MATCH($B31,'Mean Zone'!$B$4:$B$55,0),MATCH("Some College (3)",'Mean Zone'!$C$2:$I$2,0))</f>
        <v>46807.015453786596</v>
      </c>
      <c r="D31" s="11">
        <f t="shared" si="0"/>
        <v>0.94679006355183593</v>
      </c>
      <c r="E31" s="8">
        <f>INDEX('Payroll per Employee'!$C$3:$T$54,MATCH($B31,'Payroll per Employee'!$B$3:$B$54,0),MATCH($I$1,'Payroll per Employee'!$C$2:$T$2,0))</f>
        <v>36653.986928104576</v>
      </c>
      <c r="F31" s="11">
        <f t="shared" si="1"/>
        <v>37862.447722860306</v>
      </c>
      <c r="G31" s="14">
        <f t="shared" si="2"/>
        <v>-1208.4607947557306</v>
      </c>
    </row>
    <row r="32" spans="1:7" x14ac:dyDescent="0.25">
      <c r="A32" s="5" t="s">
        <v>58</v>
      </c>
      <c r="B32" s="5" t="s">
        <v>59</v>
      </c>
      <c r="C32" s="8">
        <f>INDEX('Mean Zone'!$C$4:$I$55,MATCH($B32,'Mean Zone'!$B$4:$B$55,0),MATCH("Some College (3)",'Mean Zone'!$C$2:$I$2,0))</f>
        <v>54083.815676540798</v>
      </c>
      <c r="D32" s="11">
        <f t="shared" si="0"/>
        <v>1.0939817201563398</v>
      </c>
      <c r="E32" s="8">
        <f>INDEX('Payroll per Employee'!$C$3:$T$54,MATCH($B32,'Payroll per Employee'!$B$3:$B$54,0),MATCH($I$1,'Payroll per Employee'!$C$2:$T$2,0))</f>
        <v>50874.010175240248</v>
      </c>
      <c r="F32" s="11">
        <f t="shared" si="1"/>
        <v>43748.690743327024</v>
      </c>
      <c r="G32" s="14">
        <f t="shared" si="2"/>
        <v>7125.3194319132235</v>
      </c>
    </row>
    <row r="33" spans="1:7" x14ac:dyDescent="0.25">
      <c r="A33" s="5" t="s">
        <v>60</v>
      </c>
      <c r="B33" s="5" t="s">
        <v>61</v>
      </c>
      <c r="C33" s="8">
        <f>INDEX('Mean Zone'!$C$4:$I$55,MATCH($B33,'Mean Zone'!$B$4:$B$55,0),MATCH("Some College (3)",'Mean Zone'!$C$2:$I$2,0))</f>
        <v>51333.409560147396</v>
      </c>
      <c r="D33" s="11">
        <f t="shared" si="0"/>
        <v>1.0383478123652203</v>
      </c>
      <c r="E33" s="8">
        <f>INDEX('Payroll per Employee'!$C$3:$T$54,MATCH($B33,'Payroll per Employee'!$B$3:$B$54,0),MATCH($I$1,'Payroll per Employee'!$C$2:$T$2,0))</f>
        <v>37788.437025796658</v>
      </c>
      <c r="F33" s="11">
        <f t="shared" si="1"/>
        <v>41523.872373922619</v>
      </c>
      <c r="G33" s="14">
        <f t="shared" si="2"/>
        <v>-3735.4353481259604</v>
      </c>
    </row>
    <row r="34" spans="1:7" x14ac:dyDescent="0.25">
      <c r="A34" s="5" t="s">
        <v>62</v>
      </c>
      <c r="B34" s="5" t="s">
        <v>63</v>
      </c>
      <c r="C34" s="8">
        <f>INDEX('Mean Zone'!$C$4:$I$55,MATCH($B34,'Mean Zone'!$B$4:$B$55,0),MATCH("Some College (3)",'Mean Zone'!$C$2:$I$2,0))</f>
        <v>60852.444688527998</v>
      </c>
      <c r="D34" s="11">
        <f t="shared" si="0"/>
        <v>1.2308943310179608</v>
      </c>
      <c r="E34" s="8">
        <f>INDEX('Payroll per Employee'!$C$3:$T$54,MATCH($B34,'Payroll per Employee'!$B$3:$B$54,0),MATCH($I$1,'Payroll per Employee'!$C$2:$T$2,0))</f>
        <v>46321.590439102998</v>
      </c>
      <c r="F34" s="11">
        <f t="shared" si="1"/>
        <v>49223.871325494831</v>
      </c>
      <c r="G34" s="14">
        <f t="shared" si="2"/>
        <v>-2902.2808863918326</v>
      </c>
    </row>
    <row r="35" spans="1:7" x14ac:dyDescent="0.25">
      <c r="A35" s="5" t="s">
        <v>64</v>
      </c>
      <c r="B35" s="5" t="s">
        <v>65</v>
      </c>
      <c r="C35" s="8">
        <f>INDEX('Mean Zone'!$C$4:$I$55,MATCH($B35,'Mean Zone'!$B$4:$B$55,0),MATCH("Some College (3)",'Mean Zone'!$C$2:$I$2,0))</f>
        <v>47150.666043009202</v>
      </c>
      <c r="D35" s="11">
        <f t="shared" si="0"/>
        <v>0.95374126435059092</v>
      </c>
      <c r="E35" s="8">
        <f>INDEX('Payroll per Employee'!$C$3:$T$54,MATCH($B35,'Payroll per Employee'!$B$3:$B$54,0),MATCH($I$1,'Payroll per Employee'!$C$2:$T$2,0))</f>
        <v>33984.417600000001</v>
      </c>
      <c r="F35" s="11">
        <f t="shared" si="1"/>
        <v>38140.428541402725</v>
      </c>
      <c r="G35" s="14">
        <f t="shared" si="2"/>
        <v>-4156.0109414027247</v>
      </c>
    </row>
    <row r="36" spans="1:7" x14ac:dyDescent="0.25">
      <c r="A36" s="5" t="s">
        <v>66</v>
      </c>
      <c r="B36" s="5" t="s">
        <v>67</v>
      </c>
      <c r="C36" s="8">
        <f>INDEX('Mean Zone'!$C$4:$I$55,MATCH($B36,'Mean Zone'!$B$4:$B$55,0),MATCH("Some College (3)",'Mean Zone'!$C$2:$I$2,0))</f>
        <v>59770.181448973402</v>
      </c>
      <c r="D36" s="11">
        <f t="shared" si="0"/>
        <v>1.2090028245541617</v>
      </c>
      <c r="E36" s="8">
        <f>INDEX('Payroll per Employee'!$C$3:$T$54,MATCH($B36,'Payroll per Employee'!$B$3:$B$54,0),MATCH($I$1,'Payroll per Employee'!$C$2:$T$2,0))</f>
        <v>47080.69757419893</v>
      </c>
      <c r="F36" s="11">
        <f t="shared" si="1"/>
        <v>48348.422742996197</v>
      </c>
      <c r="G36" s="14">
        <f t="shared" si="2"/>
        <v>-1267.7251687972675</v>
      </c>
    </row>
    <row r="37" spans="1:7" x14ac:dyDescent="0.25">
      <c r="A37" s="5" t="s">
        <v>68</v>
      </c>
      <c r="B37" s="5" t="s">
        <v>69</v>
      </c>
      <c r="C37" s="8">
        <f>INDEX('Mean Zone'!$C$4:$I$55,MATCH($B37,'Mean Zone'!$B$4:$B$55,0),MATCH("Some College (3)",'Mean Zone'!$C$2:$I$2,0))</f>
        <v>48327.978767532499</v>
      </c>
      <c r="D37" s="11">
        <f t="shared" si="0"/>
        <v>0.97755538662404218</v>
      </c>
      <c r="E37" s="8">
        <f>INDEX('Payroll per Employee'!$C$3:$T$54,MATCH($B37,'Payroll per Employee'!$B$3:$B$54,0),MATCH($I$1,'Payroll per Employee'!$C$2:$T$2,0))</f>
        <v>34633.378062570671</v>
      </c>
      <c r="F37" s="11">
        <f t="shared" si="1"/>
        <v>39092.763165893622</v>
      </c>
      <c r="G37" s="14">
        <f t="shared" si="2"/>
        <v>-4459.3851033229512</v>
      </c>
    </row>
    <row r="38" spans="1:7" x14ac:dyDescent="0.25">
      <c r="A38" s="5" t="s">
        <v>70</v>
      </c>
      <c r="B38" s="5" t="s">
        <v>71</v>
      </c>
      <c r="C38" s="8">
        <f>INDEX('Mean Zone'!$C$4:$I$55,MATCH($B38,'Mean Zone'!$B$4:$B$55,0),MATCH("Some College (3)",'Mean Zone'!$C$2:$I$2,0))</f>
        <v>46216.525912547702</v>
      </c>
      <c r="D38" s="11">
        <f t="shared" si="0"/>
        <v>0.93484592174197745</v>
      </c>
      <c r="E38" s="8">
        <f>INDEX('Payroll per Employee'!$C$3:$T$54,MATCH($B38,'Payroll per Employee'!$B$3:$B$54,0),MATCH($I$1,'Payroll per Employee'!$C$2:$T$2,0))</f>
        <v>33903.674858223065</v>
      </c>
      <c r="F38" s="11">
        <f t="shared" si="1"/>
        <v>37384.797542234563</v>
      </c>
      <c r="G38" s="14">
        <f t="shared" si="2"/>
        <v>-3481.1226840114978</v>
      </c>
    </row>
    <row r="39" spans="1:7" x14ac:dyDescent="0.25">
      <c r="A39" s="5" t="s">
        <v>72</v>
      </c>
      <c r="B39" s="5" t="s">
        <v>73</v>
      </c>
      <c r="C39" s="8">
        <f>INDEX('Mean Zone'!$C$4:$I$55,MATCH($B39,'Mean Zone'!$B$4:$B$55,0),MATCH("Some College (3)",'Mean Zone'!$C$2:$I$2,0))</f>
        <v>48137.213854804999</v>
      </c>
      <c r="D39" s="11">
        <f t="shared" si="0"/>
        <v>0.9736966846304691</v>
      </c>
      <c r="E39" s="8">
        <f>INDEX('Payroll per Employee'!$C$3:$T$54,MATCH($B39,'Payroll per Employee'!$B$3:$B$54,0),MATCH($I$1,'Payroll per Employee'!$C$2:$T$2,0))</f>
        <v>39274.758297016429</v>
      </c>
      <c r="F39" s="11">
        <f t="shared" si="1"/>
        <v>38938.452397187757</v>
      </c>
      <c r="G39" s="14">
        <f t="shared" si="2"/>
        <v>336.30589982867241</v>
      </c>
    </row>
    <row r="40" spans="1:7" x14ac:dyDescent="0.25">
      <c r="A40" s="5" t="s">
        <v>74</v>
      </c>
      <c r="B40" s="5" t="s">
        <v>75</v>
      </c>
      <c r="C40" s="8">
        <f>INDEX('Mean Zone'!$C$4:$I$55,MATCH($B40,'Mean Zone'!$B$4:$B$55,0),MATCH("Some College (3)",'Mean Zone'!$C$2:$I$2,0))</f>
        <v>43702.368713921001</v>
      </c>
      <c r="D40" s="11">
        <f t="shared" si="0"/>
        <v>0.88399074478207762</v>
      </c>
      <c r="E40" s="8">
        <f>INDEX('Payroll per Employee'!$C$3:$T$54,MATCH($B40,'Payroll per Employee'!$B$3:$B$54,0),MATCH($I$1,'Payroll per Employee'!$C$2:$T$2,0))</f>
        <v>32497.253881661771</v>
      </c>
      <c r="F40" s="11">
        <f t="shared" si="1"/>
        <v>35351.082198985612</v>
      </c>
      <c r="G40" s="14">
        <f t="shared" si="2"/>
        <v>-2853.8283173238415</v>
      </c>
    </row>
    <row r="41" spans="1:7" x14ac:dyDescent="0.25">
      <c r="A41" s="5" t="s">
        <v>76</v>
      </c>
      <c r="B41" s="5" t="s">
        <v>77</v>
      </c>
      <c r="C41" s="8">
        <f>INDEX('Mean Zone'!$C$4:$I$55,MATCH($B41,'Mean Zone'!$B$4:$B$55,0),MATCH("Some College (3)",'Mean Zone'!$C$2:$I$2,0))</f>
        <v>52492.596847532397</v>
      </c>
      <c r="D41" s="11">
        <f t="shared" si="0"/>
        <v>1.0617953019103574</v>
      </c>
      <c r="E41" s="8">
        <f>INDEX('Payroll per Employee'!$C$3:$T$54,MATCH($B41,'Payroll per Employee'!$B$3:$B$54,0),MATCH($I$1,'Payroll per Employee'!$C$2:$T$2,0))</f>
        <v>43446.402370051168</v>
      </c>
      <c r="F41" s="11">
        <f t="shared" si="1"/>
        <v>42461.545234371326</v>
      </c>
      <c r="G41" s="14">
        <f t="shared" si="2"/>
        <v>984.85713567984203</v>
      </c>
    </row>
    <row r="42" spans="1:7" x14ac:dyDescent="0.25">
      <c r="A42" s="5" t="s">
        <v>78</v>
      </c>
      <c r="B42" s="5" t="s">
        <v>79</v>
      </c>
      <c r="C42" s="8">
        <f>INDEX('Mean Zone'!$C$4:$I$55,MATCH($B42,'Mean Zone'!$B$4:$B$55,0),MATCH("Some College (3)",'Mean Zone'!$C$2:$I$2,0))</f>
        <v>51348.801209901801</v>
      </c>
      <c r="D42" s="11">
        <f t="shared" si="0"/>
        <v>1.0386591473415665</v>
      </c>
      <c r="E42" s="8">
        <f>INDEX('Payroll per Employee'!$C$3:$T$54,MATCH($B42,'Payroll per Employee'!$B$3:$B$54,0),MATCH($I$1,'Payroll per Employee'!$C$2:$T$2,0))</f>
        <v>44239.838031778578</v>
      </c>
      <c r="F42" s="11">
        <f t="shared" si="1"/>
        <v>41536.322762577925</v>
      </c>
      <c r="G42" s="14">
        <f t="shared" si="2"/>
        <v>2703.5152692006523</v>
      </c>
    </row>
    <row r="43" spans="1:7" x14ac:dyDescent="0.25">
      <c r="A43" s="5" t="s">
        <v>80</v>
      </c>
      <c r="B43" s="5" t="s">
        <v>81</v>
      </c>
      <c r="C43" s="8">
        <f>INDEX('Mean Zone'!$C$4:$I$55,MATCH($B43,'Mean Zone'!$B$4:$B$55,0),MATCH("Some College (3)",'Mean Zone'!$C$2:$I$2,0))</f>
        <v>56403.118942182002</v>
      </c>
      <c r="D43" s="11">
        <f t="shared" si="0"/>
        <v>1.1408954843641959</v>
      </c>
      <c r="E43" s="8">
        <f>INDEX('Payroll per Employee'!$C$3:$T$54,MATCH($B43,'Payroll per Employee'!$B$3:$B$54,0),MATCH($I$1,'Payroll per Employee'!$C$2:$T$2,0))</f>
        <v>40506.723404255317</v>
      </c>
      <c r="F43" s="11">
        <f t="shared" si="1"/>
        <v>45624.787687288343</v>
      </c>
      <c r="G43" s="14">
        <f t="shared" si="2"/>
        <v>-5118.0642830330253</v>
      </c>
    </row>
    <row r="44" spans="1:7" x14ac:dyDescent="0.25">
      <c r="A44" s="5" t="s">
        <v>82</v>
      </c>
      <c r="B44" s="5" t="s">
        <v>83</v>
      </c>
      <c r="C44" s="8">
        <f>INDEX('Mean Zone'!$C$4:$I$55,MATCH($B44,'Mean Zone'!$B$4:$B$55,0),MATCH("Some College (3)",'Mean Zone'!$C$2:$I$2,0))</f>
        <v>45384.6077961595</v>
      </c>
      <c r="D44" s="11">
        <f t="shared" si="0"/>
        <v>0.91801827745299747</v>
      </c>
      <c r="E44" s="8">
        <f>INDEX('Payroll per Employee'!$C$3:$T$54,MATCH($B44,'Payroll per Employee'!$B$3:$B$54,0),MATCH($I$1,'Payroll per Employee'!$C$2:$T$2,0))</f>
        <v>31176.898544025884</v>
      </c>
      <c r="F44" s="11">
        <f t="shared" si="1"/>
        <v>36711.854482608214</v>
      </c>
      <c r="G44" s="14">
        <f t="shared" si="2"/>
        <v>-5534.9559385823304</v>
      </c>
    </row>
    <row r="45" spans="1:7" x14ac:dyDescent="0.25">
      <c r="A45" s="5" t="s">
        <v>84</v>
      </c>
      <c r="B45" s="5" t="s">
        <v>85</v>
      </c>
      <c r="C45" s="8">
        <f>INDEX('Mean Zone'!$C$4:$I$55,MATCH($B45,'Mean Zone'!$B$4:$B$55,0),MATCH("Some College (3)",'Mean Zone'!$C$2:$I$2,0))</f>
        <v>44195.458806384398</v>
      </c>
      <c r="D45" s="11">
        <f t="shared" si="0"/>
        <v>0.89396473683122102</v>
      </c>
      <c r="E45" s="8">
        <f>INDEX('Payroll per Employee'!$C$3:$T$54,MATCH($B45,'Payroll per Employee'!$B$3:$B$54,0),MATCH($I$1,'Payroll per Employee'!$C$2:$T$2,0))</f>
        <v>35608.852103120757</v>
      </c>
      <c r="F45" s="11">
        <f t="shared" si="1"/>
        <v>35749.94543919772</v>
      </c>
      <c r="G45" s="14">
        <f t="shared" si="2"/>
        <v>-141.09333607696317</v>
      </c>
    </row>
    <row r="46" spans="1:7" x14ac:dyDescent="0.25">
      <c r="A46" s="5" t="s">
        <v>86</v>
      </c>
      <c r="B46" s="5" t="s">
        <v>87</v>
      </c>
      <c r="C46" s="8">
        <f>INDEX('Mean Zone'!$C$4:$I$55,MATCH($B46,'Mean Zone'!$B$4:$B$55,0),MATCH("Some College (3)",'Mean Zone'!$C$2:$I$2,0))</f>
        <v>44905.0375067559</v>
      </c>
      <c r="D46" s="11">
        <f t="shared" si="0"/>
        <v>0.90831775755485733</v>
      </c>
      <c r="E46" s="8">
        <f>INDEX('Payroll per Employee'!$C$3:$T$54,MATCH($B46,'Payroll per Employee'!$B$3:$B$54,0),MATCH($I$1,'Payroll per Employee'!$C$2:$T$2,0))</f>
        <v>31292.517440701613</v>
      </c>
      <c r="F46" s="11">
        <f t="shared" si="1"/>
        <v>36323.927484145592</v>
      </c>
      <c r="G46" s="14">
        <f t="shared" si="2"/>
        <v>-5031.4100434439788</v>
      </c>
    </row>
    <row r="47" spans="1:7" x14ac:dyDescent="0.25">
      <c r="A47" s="5" t="s">
        <v>88</v>
      </c>
      <c r="B47" s="5" t="s">
        <v>89</v>
      </c>
      <c r="C47" s="8">
        <f>INDEX('Mean Zone'!$C$4:$I$55,MATCH($B47,'Mean Zone'!$B$4:$B$55,0),MATCH("Some College (3)",'Mean Zone'!$C$2:$I$2,0))</f>
        <v>49958.668728666897</v>
      </c>
      <c r="D47" s="11">
        <f t="shared" si="0"/>
        <v>1.0105402081720025</v>
      </c>
      <c r="E47" s="8">
        <f>INDEX('Payroll per Employee'!$C$3:$T$54,MATCH($B47,'Payroll per Employee'!$B$3:$B$54,0),MATCH($I$1,'Payroll per Employee'!$C$2:$T$2,0))</f>
        <v>33844.214344600165</v>
      </c>
      <c r="F47" s="11">
        <f t="shared" si="1"/>
        <v>40411.837086908796</v>
      </c>
      <c r="G47" s="14">
        <f t="shared" si="2"/>
        <v>-6567.6227423086311</v>
      </c>
    </row>
    <row r="48" spans="1:7" x14ac:dyDescent="0.25">
      <c r="A48" s="5" t="s">
        <v>92</v>
      </c>
      <c r="B48" s="5" t="s">
        <v>93</v>
      </c>
      <c r="C48" s="8">
        <f>INDEX('Mean Zone'!$C$4:$I$55,MATCH($B48,'Mean Zone'!$B$4:$B$55,0),MATCH("Some College (3)",'Mean Zone'!$C$2:$I$2,0))</f>
        <v>47034.127047554102</v>
      </c>
      <c r="D48" s="11">
        <f t="shared" si="0"/>
        <v>0.95138396893571575</v>
      </c>
      <c r="E48" s="8">
        <f>INDEX('Payroll per Employee'!$C$3:$T$54,MATCH($B48,'Payroll per Employee'!$B$3:$B$54,0),MATCH($I$1,'Payroll per Employee'!$C$2:$T$2,0))</f>
        <v>31939.364327979714</v>
      </c>
      <c r="F48" s="11">
        <f t="shared" si="1"/>
        <v>38046.159518259177</v>
      </c>
      <c r="G48" s="14">
        <f t="shared" si="2"/>
        <v>-6106.795190279463</v>
      </c>
    </row>
    <row r="49" spans="1:7" x14ac:dyDescent="0.25">
      <c r="A49" s="5" t="s">
        <v>94</v>
      </c>
      <c r="B49" s="5" t="s">
        <v>95</v>
      </c>
      <c r="C49" s="8">
        <f>INDEX('Mean Zone'!$C$4:$I$55,MATCH($B49,'Mean Zone'!$B$4:$B$55,0),MATCH("Some College (3)",'Mean Zone'!$C$2:$I$2,0))</f>
        <v>48707.258560955001</v>
      </c>
      <c r="D49" s="11">
        <f t="shared" si="0"/>
        <v>0.98522727803256316</v>
      </c>
      <c r="E49" s="8">
        <f>INDEX('Payroll per Employee'!$C$3:$T$54,MATCH($B49,'Payroll per Employee'!$B$3:$B$54,0),MATCH($I$1,'Payroll per Employee'!$C$2:$T$2,0))</f>
        <v>41106.666666666664</v>
      </c>
      <c r="F49" s="11">
        <f t="shared" si="1"/>
        <v>39399.564640236182</v>
      </c>
      <c r="G49" s="14">
        <f t="shared" si="2"/>
        <v>1707.1020264304825</v>
      </c>
    </row>
    <row r="50" spans="1:7" x14ac:dyDescent="0.25">
      <c r="A50" s="5" t="s">
        <v>96</v>
      </c>
      <c r="B50" s="5" t="s">
        <v>97</v>
      </c>
      <c r="C50" s="8">
        <f>INDEX('Mean Zone'!$C$4:$I$55,MATCH($B50,'Mean Zone'!$B$4:$B$55,0),MATCH("Some College (3)",'Mean Zone'!$C$2:$I$2,0))</f>
        <v>52243.594779258601</v>
      </c>
      <c r="D50" s="11">
        <f t="shared" si="0"/>
        <v>1.0567586064116186</v>
      </c>
      <c r="E50" s="8">
        <f>INDEX('Payroll per Employee'!$C$3:$T$54,MATCH($B50,'Payroll per Employee'!$B$3:$B$54,0),MATCH($I$1,'Payroll per Employee'!$C$2:$T$2,0))</f>
        <v>36845.451509312777</v>
      </c>
      <c r="F50" s="11">
        <f t="shared" si="1"/>
        <v>42260.126115858868</v>
      </c>
      <c r="G50" s="14">
        <f t="shared" si="2"/>
        <v>-5414.6746065460902</v>
      </c>
    </row>
    <row r="51" spans="1:7" x14ac:dyDescent="0.25">
      <c r="A51" s="5" t="s">
        <v>98</v>
      </c>
      <c r="B51" s="5" t="s">
        <v>99</v>
      </c>
      <c r="C51" s="8">
        <f>INDEX('Mean Zone'!$C$4:$I$55,MATCH($B51,'Mean Zone'!$B$4:$B$55,0),MATCH("Some College (3)",'Mean Zone'!$C$2:$I$2,0))</f>
        <v>56972.148769398496</v>
      </c>
      <c r="D51" s="11">
        <f t="shared" si="0"/>
        <v>1.1524055492775445</v>
      </c>
      <c r="E51" s="8">
        <f>INDEX('Payroll per Employee'!$C$3:$T$54,MATCH($B51,'Payroll per Employee'!$B$3:$B$54,0),MATCH($I$1,'Payroll per Employee'!$C$2:$T$2,0))</f>
        <v>50727.659811781108</v>
      </c>
      <c r="F51" s="11">
        <f t="shared" si="1"/>
        <v>46085.078989283546</v>
      </c>
      <c r="G51" s="14">
        <f t="shared" si="2"/>
        <v>4642.5808224975626</v>
      </c>
    </row>
    <row r="52" spans="1:7" x14ac:dyDescent="0.25">
      <c r="A52" s="5" t="s">
        <v>100</v>
      </c>
      <c r="B52" s="5" t="s">
        <v>101</v>
      </c>
      <c r="C52" s="8">
        <f>INDEX('Mean Zone'!$C$4:$I$55,MATCH($B52,'Mean Zone'!$B$4:$B$55,0),MATCH("Some College (3)",'Mean Zone'!$C$2:$I$2,0))</f>
        <v>42544.299698741997</v>
      </c>
      <c r="D52" s="11">
        <f t="shared" si="0"/>
        <v>0.8605658751156644</v>
      </c>
      <c r="E52" s="8">
        <f>INDEX('Payroll per Employee'!$C$3:$T$54,MATCH($B52,'Payroll per Employee'!$B$3:$B$54,0),MATCH($I$1,'Payroll per Employee'!$C$2:$T$2,0))</f>
        <v>24078.644295302012</v>
      </c>
      <c r="F52" s="11">
        <f t="shared" si="1"/>
        <v>34414.313914966937</v>
      </c>
      <c r="G52" s="14">
        <f t="shared" si="2"/>
        <v>-10335.669619664925</v>
      </c>
    </row>
    <row r="53" spans="1:7" x14ac:dyDescent="0.25">
      <c r="A53" s="5" t="s">
        <v>102</v>
      </c>
      <c r="B53" s="5" t="s">
        <v>103</v>
      </c>
      <c r="C53" s="8">
        <f>INDEX('Mean Zone'!$C$4:$I$55,MATCH($B53,'Mean Zone'!$B$4:$B$55,0),MATCH("Some College (3)",'Mean Zone'!$C$2:$I$2,0))</f>
        <v>48843.105600012503</v>
      </c>
      <c r="D53" s="11">
        <f t="shared" si="0"/>
        <v>0.98797512737727455</v>
      </c>
      <c r="E53" s="8">
        <f>INDEX('Payroll per Employee'!$C$3:$T$54,MATCH($B53,'Payroll per Employee'!$B$3:$B$54,0),MATCH($I$1,'Payroll per Employee'!$C$2:$T$2,0))</f>
        <v>43000.072281776418</v>
      </c>
      <c r="F53" s="11">
        <f t="shared" si="1"/>
        <v>39509.452044180965</v>
      </c>
      <c r="G53" s="14">
        <f t="shared" si="2"/>
        <v>3490.6202375954526</v>
      </c>
    </row>
    <row r="54" spans="1:7" x14ac:dyDescent="0.25">
      <c r="A54" s="6" t="s">
        <v>104</v>
      </c>
      <c r="B54" s="6" t="s">
        <v>105</v>
      </c>
      <c r="C54" s="8">
        <f>INDEX('Mean Zone'!$C$4:$I$55,MATCH($B54,'Mean Zone'!$B$4:$B$55,0),MATCH("Some College (3)",'Mean Zone'!$C$2:$I$2,0))</f>
        <v>48417.197958199999</v>
      </c>
      <c r="D54" s="11">
        <f t="shared" si="0"/>
        <v>0.97936007001141867</v>
      </c>
      <c r="E54" s="8">
        <f>INDEX('Payroll per Employee'!$C$3:$T$54,MATCH($B54,'Payroll per Employee'!$B$3:$B$54,0),MATCH($I$1,'Payroll per Employee'!$C$2:$T$2,0))</f>
        <v>41273.482176360223</v>
      </c>
      <c r="F54" s="11">
        <f t="shared" si="1"/>
        <v>39164.933051321568</v>
      </c>
      <c r="G54" s="14">
        <f t="shared" si="2"/>
        <v>2108.5491250386549</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55:G63"/>
    <mergeCell ref="A1:G1"/>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K-12</vt:lpstr>
      <vt:lpstr>Higher</vt:lpstr>
      <vt:lpstr>Highway</vt:lpstr>
      <vt:lpstr>Transit</vt:lpstr>
      <vt:lpstr>Corrections</vt:lpstr>
      <vt:lpstr>Police</vt:lpstr>
      <vt:lpstr>Fire</vt:lpstr>
      <vt:lpstr>Housing</vt:lpstr>
      <vt:lpstr>Parks</vt:lpstr>
      <vt:lpstr>Resources</vt:lpstr>
      <vt:lpstr>Waste</vt:lpstr>
      <vt:lpstr>Sewerage</vt:lpstr>
      <vt:lpstr>Water</vt:lpstr>
      <vt:lpstr>Electric</vt:lpstr>
      <vt:lpstr>Gas</vt:lpstr>
      <vt:lpstr>Financial</vt:lpstr>
      <vt:lpstr>Judicial</vt:lpstr>
      <vt:lpstr>Admin</vt:lpstr>
      <vt:lpstr>Payroll per Employee</vt:lpstr>
      <vt:lpstr>Mean Zone</vt:lpstr>
      <vt:lpstr>Category - Zone Crosswalk</vt:lpstr>
    </vt:vector>
  </TitlesOfParts>
  <Company>Reed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Iselin</dc:creator>
  <cp:lastModifiedBy>Iselin, John</cp:lastModifiedBy>
  <dcterms:created xsi:type="dcterms:W3CDTF">2015-11-24T22:03:03Z</dcterms:created>
  <dcterms:modified xsi:type="dcterms:W3CDTF">2017-01-25T20:23:42Z</dcterms:modified>
</cp:coreProperties>
</file>