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  <sheet name="WpsReserved_CellImgList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4489069894E94C7EBE69D2B59EAF467B" descr="post_object_image_936571564"/>
        <xdr:cNvPicPr/>
      </xdr:nvPicPr>
      <xdr:blipFill>
        <a:blip r:embed="rId1"/>
        <a:stretch>
          <a:fillRect/>
        </a:stretch>
      </xdr:blipFill>
      <xdr:spPr>
        <a:xfrm>
          <a:off x="0" y="0"/>
          <a:ext cx="5003800" cy="4006850"/>
        </a:xfrm>
        <a:prstGeom prst="rect">
          <a:avLst/>
        </a:prstGeom>
      </xdr:spPr>
    </xdr:pic>
  </etc:cellImage>
  <etc:cellImage>
    <xdr:pic>
      <xdr:nvPicPr>
        <xdr:cNvPr id="8" name="ID_6F271BFCD3A04EA68BEF5C6D5DADEE74" descr="post_object_image_324992240"/>
        <xdr:cNvPicPr/>
      </xdr:nvPicPr>
      <xdr:blipFill>
        <a:blip r:embed="rId2"/>
        <a:stretch>
          <a:fillRect/>
        </a:stretch>
      </xdr:blipFill>
      <xdr:spPr>
        <a:xfrm>
          <a:off x="0" y="0"/>
          <a:ext cx="5648325" cy="4238625"/>
        </a:xfrm>
        <a:prstGeom prst="rect">
          <a:avLst/>
        </a:prstGeom>
      </xdr:spPr>
    </xdr:pic>
  </etc:cellImage>
  <etc:cellImage>
    <xdr:pic>
      <xdr:nvPicPr>
        <xdr:cNvPr id="2" name="ID_707F999734454CAEA1FA1818F7B340C3" descr="post_object_image_22392739"/>
        <xdr:cNvPicPr/>
      </xdr:nvPicPr>
      <xdr:blipFill>
        <a:blip r:embed="rId3"/>
        <a:stretch>
          <a:fillRect/>
        </a:stretch>
      </xdr:blipFill>
      <xdr:spPr>
        <a:xfrm>
          <a:off x="0" y="0"/>
          <a:ext cx="4351020" cy="3261360"/>
        </a:xfrm>
        <a:prstGeom prst="rect">
          <a:avLst/>
        </a:prstGeom>
      </xdr:spPr>
    </xdr:pic>
  </etc:cellImage>
  <etc:cellImage>
    <xdr:pic>
      <xdr:nvPicPr>
        <xdr:cNvPr id="3" name="ID_393312FDD89F494D939EE3B712C9FDAF" descr="post_object_image_1756962310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8822055"/>
        </a:xfrm>
        <a:prstGeom prst="rect">
          <a:avLst/>
        </a:prstGeom>
      </xdr:spPr>
    </xdr:pic>
  </etc:cellImage>
  <etc:cellImage>
    <xdr:pic>
      <xdr:nvPicPr>
        <xdr:cNvPr id="4" name="ID_9286071A979E4118BF70E81B99473020" descr="post_object_image_4237823663"/>
        <xdr:cNvPicPr/>
      </xdr:nvPicPr>
      <xdr:blipFill>
        <a:blip r:embed="rId5"/>
        <a:stretch>
          <a:fillRect/>
        </a:stretch>
      </xdr:blipFill>
      <xdr:spPr>
        <a:xfrm>
          <a:off x="0" y="0"/>
          <a:ext cx="4038600" cy="2331720"/>
        </a:xfrm>
        <a:prstGeom prst="rect">
          <a:avLst/>
        </a:prstGeom>
      </xdr:spPr>
    </xdr:pic>
  </etc:cellImage>
  <etc:cellImage>
    <xdr:pic>
      <xdr:nvPicPr>
        <xdr:cNvPr id="5" name="ID_4F2348D3ACE8439E9A4AFA4DDBD07DF6" descr="post_object_image_2092901583"/>
        <xdr:cNvPicPr/>
      </xdr:nvPicPr>
      <xdr:blipFill>
        <a:blip r:embed="rId6"/>
        <a:stretch>
          <a:fillRect/>
        </a:stretch>
      </xdr:blipFill>
      <xdr:spPr>
        <a:xfrm>
          <a:off x="0" y="0"/>
          <a:ext cx="3878580" cy="2438400"/>
        </a:xfrm>
        <a:prstGeom prst="rect">
          <a:avLst/>
        </a:prstGeom>
      </xdr:spPr>
    </xdr:pic>
  </etc:cellImage>
  <etc:cellImage>
    <xdr:pic>
      <xdr:nvPicPr>
        <xdr:cNvPr id="6" name="ID_C0DB3D162D6D4B2489E4219820A9F221" descr="post_object_image_2919071466"/>
        <xdr:cNvPicPr/>
      </xdr:nvPicPr>
      <xdr:blipFill>
        <a:blip r:embed="rId7"/>
        <a:stretch>
          <a:fillRect/>
        </a:stretch>
      </xdr:blipFill>
      <xdr:spPr>
        <a:xfrm>
          <a:off x="0" y="0"/>
          <a:ext cx="4488180" cy="2781300"/>
        </a:xfrm>
        <a:prstGeom prst="rect">
          <a:avLst/>
        </a:prstGeom>
      </xdr:spPr>
    </xdr:pic>
  </etc:cellImage>
  <etc:cellImage>
    <xdr:pic>
      <xdr:nvPicPr>
        <xdr:cNvPr id="7" name="ID_6C6920D2F677470ABAE32640E71498CA" descr="post_object_image_2380375195"/>
        <xdr:cNvPicPr/>
      </xdr:nvPicPr>
      <xdr:blipFill>
        <a:blip r:embed="rId8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11" name="ID_C156CD7BA84A4A2F960A0F4DB1352603" descr="post_object_image_1485815899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9" name="ID_CEA0248887CB4E6F98FF5C7C1A648D93" descr="post_object_image_3728149869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7" name="ID_75C0E11ADE7A4FFEB35FCE5CAFBF4F83" descr="post_object_image_4021239618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</etc:cellImage>
  <etc:cellImage>
    <xdr:pic>
      <xdr:nvPicPr>
        <xdr:cNvPr id="23" name="ID_A8F2DCFF122D425BA63F6BA0DB13ABB3" descr="post_object_image_4225271590"/>
        <xdr:cNvPicPr/>
      </xdr:nvPicPr>
      <xdr:blipFill>
        <a:blip r:embed="rId12"/>
        <a:stretch>
          <a:fillRect/>
        </a:stretch>
      </xdr:blipFill>
      <xdr:spPr>
        <a:xfrm>
          <a:off x="0" y="0"/>
          <a:ext cx="4762500" cy="2895600"/>
        </a:xfrm>
        <a:prstGeom prst="rect">
          <a:avLst/>
        </a:prstGeom>
      </xdr:spPr>
    </xdr:pic>
  </etc:cellImage>
  <etc:cellImage>
    <xdr:pic>
      <xdr:nvPicPr>
        <xdr:cNvPr id="16" name="ID_9B211A4C2CEE4729A12219F332AEB64F" descr="post_object_image_1830814076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1" name="ID_4499B70310BF4FBE848DB6CD603C3AFE" descr="post_object_image_1331323420"/>
        <xdr:cNvPicPr/>
      </xdr:nvPicPr>
      <xdr:blipFill>
        <a:blip r:embed="rId14"/>
        <a:stretch>
          <a:fillRect/>
        </a:stretch>
      </xdr:blipFill>
      <xdr:spPr>
        <a:xfrm>
          <a:off x="0" y="0"/>
          <a:ext cx="5019675" cy="3762375"/>
        </a:xfrm>
        <a:prstGeom prst="rect">
          <a:avLst/>
        </a:prstGeom>
      </xdr:spPr>
    </xdr:pic>
  </etc:cellImage>
  <etc:cellImage>
    <xdr:pic>
      <xdr:nvPicPr>
        <xdr:cNvPr id="31" name="ID_457A3724F8AF4D38A8E32B2338A6359B" descr="post_object_image_1057838742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423660"/>
        </a:xfrm>
        <a:prstGeom prst="rect">
          <a:avLst/>
        </a:prstGeom>
      </xdr:spPr>
    </xdr:pic>
  </etc:cellImage>
  <etc:cellImage>
    <xdr:pic>
      <xdr:nvPicPr>
        <xdr:cNvPr id="35" name="ID_7BB3CA0295F54E1ABB76019633FCEACB" descr="post_object_image_1698622920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</etc:cellImage>
  <etc:cellImage>
    <xdr:pic>
      <xdr:nvPicPr>
        <xdr:cNvPr id="33" name="ID_FD4626FFDFAC45B1B4B3D246390E0E94" descr="post_object_image_95738296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</etc:cellImage>
  <etc:cellImage>
    <xdr:pic>
      <xdr:nvPicPr>
        <xdr:cNvPr id="34" name="ID_73C5914E475241E388FC7C55AE7DC605" descr="post_object_image_164421712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</etc:cellImage>
  <etc:cellImage>
    <xdr:pic>
      <xdr:nvPicPr>
        <xdr:cNvPr id="10" name="ID_3F4198543EF241CCB5B222E00A33D77E" descr="post_object_image_1380373287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4338320"/>
        </a:xfrm>
        <a:prstGeom prst="rect">
          <a:avLst/>
        </a:prstGeom>
      </xdr:spPr>
    </xdr:pic>
  </etc:cellImage>
  <etc:cellImage>
    <xdr:pic>
      <xdr:nvPicPr>
        <xdr:cNvPr id="12" name="ID_73B49DC56D2443C4B2E25F63A2215904" descr="post_object_image_3766614985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</etc:cellImage>
  <etc:cellImage>
    <xdr:pic>
      <xdr:nvPicPr>
        <xdr:cNvPr id="14" name="ID_D482E6ED46B24789A2C21E1FB5F6490D" descr="post_object_image_3705846413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</etc:cellImage>
  <etc:cellImage>
    <xdr:pic>
      <xdr:nvPicPr>
        <xdr:cNvPr id="15" name="ID_0F2F2AA739994CCBA7B4683E1C9F2304" descr="post_object_image_1488891312"/>
        <xdr:cNvPicPr/>
      </xdr:nvPicPr>
      <xdr:blipFill>
        <a:blip r:embed="rId22"/>
        <a:stretch>
          <a:fillRect/>
        </a:stretch>
      </xdr:blipFill>
      <xdr:spPr>
        <a:xfrm>
          <a:off x="0" y="0"/>
          <a:ext cx="5448300" cy="7239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<sst xmlns="http://schemas.openxmlformats.org/spreadsheetml/2006/main" count="37" uniqueCount="36">
  <si>
    <t>序号</t>
  </si>
  <si>
    <t>产品</t>
  </si>
  <si>
    <t>3张高清图
（整机图、细节图、现场应用图或车间生产图）</t>
  </si>
  <si>
    <t>1个典型应用场景，可用于产品详情页。</t>
  </si>
  <si>
    <t>6个真实项目案例</t>
  </si>
  <si>
    <t>相关证书和报告，包括：ISO、CESI、CE、UL、CQC 及其他相关认证。
第三方检测报告（SGS，TUV等）等</t>
  </si>
  <si>
    <t>工厂资料（请提供厂区图、车间图、主要生产设备清单、检测设备清单、产能数据）</t>
  </si>
  <si>
    <t>油浸式变压器（配变）</t>
  </si>
  <si>
    <t>型号规格​：S（B）20（22 ）系列配电变压器
核心参数​：最大设计生产容量4000kVA​
节能高效：达 GB20052 一级能效标准，低耗环保​
低噪运行：噪音≤50dB，优于国标及 IEC 标准​
产品特点：引进欧洲EFACEC公司的技术基础上，开发的免维护产品。解决变压器油因热胀冷缩引起与外界空气接触造成的油氧化、水分增加的问题​
应用场景：适用于传统工业、电力传输等场景，满足高能耗场所节能需求，适配对噪音敏感的办公 / 居民区，助力配电系统智能化管理与高效运维。</t>
  </si>
  <si>
    <t>1、TAYNINHCEMENTMILLINGPLANT2
2、内坑一期变压器项目
3、万华宁波450变电所一级能效变压器
4、SCC CEMENT PLANT 6000 TPD CEME
5、Yamama 6000TPD Clinker Plant Project
6、万华化学海阳二期三期配电项目</t>
  </si>
  <si>
    <t>📄50683807_0001_20250713144908_extsigned
📄50683814_0001_20250713144956_extsigned
📄CN25NEY4 001_Test report_extsigned
📄CN2532PX 001_Test report_extsigned
📄IEC-CN25IM0T 001_Test report_extsigned
📄IEC-CN25ZJN4 001_Test report_extsigned
📄电子签CE-能效 - CN25NEY4 001_extsigned
📄电子签CE-能效 - CN2532PX 001_extsigned</t>
  </si>
  <si>
    <t>📄2026年生产设备台账（新）</t>
  </si>
  <si>
    <t>油浸式变压器（220kv、110kv主变）</t>
  </si>
  <si>
    <t>1.巴基斯坦 BCL Hattar Line 2 7200 TPD CEMENT PLANT
2.尼日利亚大西洋工业园132KV变电站项目
3.越南LONG SON COMPANY CEMENT GRINDI
4.出口阿联酋Methanol Dayyer移动变电站项目
5.山东肥城百兆瓦级先进压缩空气储能电站（二期工程）项目
6.西安市地铁8号线、10号线一期、15号线一期工程新建主变电站</t>
  </si>
  <si>
    <t>📄SFZ-150000-132 型式试验报告（21M2079-S）（英文版）
📄SSZ20-240000-220型式试验报告（21M0905-S）
📄SSZ22-240000-220-NX1 型式试验报告（23M1317-S）
📄SZ22-50000-110-NX1 型式试验报告（21M2078-S）（英文版）</t>
  </si>
  <si>
    <t>干式变压器（SCB环氧浇注干式）</t>
  </si>
  <si>
    <t>1.银川市充电桩基础建设项目二期二标段
2.百宏锦纶（加弹车间一期）干变项目
3.漳州市医院
4.安徽信义光伏玻璃有限公司项目BA~D线
5.福建省瑞安电力建设工程有限公司
6.镇江楚能干变框架</t>
  </si>
  <si>
    <t>📄SCB18-1000-10-NX1 试验报告26N0284-S
📄SCB18-2500-10试验报告26N0286-S</t>
  </si>
  <si>
    <t>欧式变压器</t>
  </si>
  <si>
    <t>35kV及以下欧式箱变作为电力系统的重要设备，其一次侧额定电压可覆盖6、12、35kV，二次侧额定电压可覆盖400、690、800、1140V，最大容量可做到12500kVA。集升/降压、保护、状态监测、数据采集、远程操作功能于一体，组合方案灵活、安装方便，广泛应用于风力发电、光伏发电、储能系统、城市配电等输变电场所，提供高质量的电力供应。配套干式变压器，无漏油污染风险，对环境友好，特别适用于水源保护区、农田、景区等生态敏感区域。该产品已成功应用于华能乐亭125MW风电项目，在沿海复杂环境下稳定运行，充分验证了欧式箱变在新能源场景中的可靠性与适应性。</t>
  </si>
  <si>
    <t>1.华润电力老河口130MW风电项目
2.山东日照200WM储能项目
3.华能围场200MW风电项目
4.银川充电桩项目
5.三峡江苏泰州海陵100MW渔光互补项目
6.华能乐亭125MW风电项目</t>
  </si>
  <si>
    <t>📄35kV欧变试验报告（YB-40.5-6300-35)23XB0121-S
📄35kV欧变试验报告【YB-40.5-10000】26XB0130-S
📄35kV欧变试验报告【YB-40.5-12500】26XB0131-S</t>
  </si>
  <si>
    <t>📄智能开关车间-工艺施工图(1)</t>
  </si>
  <si>
    <t>📄干变研发及测试实验设备台账</t>
  </si>
  <si>
    <t>📄设备台账（基础)</t>
  </si>
  <si>
    <t>📄配变设备清单(1)</t>
  </si>
  <si>
    <t>华式变压器</t>
  </si>
  <si>
    <t>35kV及以下华式箱变作为电力系统的重要设备，是公众可接近的户外预装式变电站，其一次侧额定电压可覆盖6、12、35kV，二次侧额定电压可覆盖400、540、690、800、950、1140V，最大容量可做到15000kVA。集升/降压、保护、状态监测、数据采集、远程操作功能于一体，具备防护等级高、适应性强、占地面积小、安装方便等特点，广泛应用于风力发电、光伏发电、储能系统、城市配电等输变电场所，提供高质量的电力供应。该产品已成功应用于三峡集团东山杏陈180MW海上光伏电站项目——全国首个高风速条件下的海上光伏电站，在强风、高湿、盐雾腐蚀的严苛海洋环境中稳定运行，充分验证了华式箱变在复杂恶劣工况下的高可靠性与环境适应性。</t>
  </si>
  <si>
    <t>1.云南昭通小寨350MW光伏项目
2.三峡东山杏陈180MW海上光伏项目
3.赞比亚SUNSHARENAMBALA 100MW光伏项目
4.上海临港500MW海上光伏项目 
5.CMOC刚果（金）矿区500MW光伏项目
6.鲁能若羌2GW光伏发电项目</t>
  </si>
  <si>
    <t>📄35kV华变试验报告【YB-40.5-10000】26XB0129-S
📄35kV华变试验报告【YB口-40.5-1.14-12500 (GY)】</t>
  </si>
  <si>
    <t>📄箱变计量设备台账2026.3.17</t>
  </si>
  <si>
    <t>📄设备清单（箱变）</t>
  </si>
  <si>
    <t>美式变压器</t>
  </si>
  <si>
    <t>美式箱变将变压器本体、高压负荷开关、熔断器等一次元件组合置于变压器油箱内，整体结构高度集成，体积在所有箱变类型中最为紧凑，安装便捷，可显著节省占地空间。整机采用全绝缘、全密封结构，安全可靠、操作方便、免维护运行，尤其适用于新能源光伏及各类配电场景。额定容量可做到4500kVA，防护等级IP54，高压分断能力31.5kA，适用海拔高度5000米以下。该产品已成功应用于山东济宁兖州区兴隆庄一期250MW采煤沉陷区湖上漂浮式光伏项目，在水面高湿、浮台载荷受限的严苛环境下稳定运行，展现了美式箱变在新能源复杂场景中的卓越适应性。</t>
  </si>
  <si>
    <t>1.偏关县晋林100MW光伏储能发电项目
2.黔西县洪家渡水光互补150MW农业光伏项目
3.涉县150MW光伏发电项目
4.秦皇岛聚兴200MW光伏项目
5.信泽开平150MW光伏项目
6.龙源电力舟山普陀登步岛213MWp渔光互补光伏项目</t>
  </si>
  <si>
    <t>📄新能源用组合式变压器（ZGS22-4000-35-0.8）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</si>
</sst>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2" dbFileVersion="0" changeLogVersion="0">
    <open main="163" threadCnt="1"/>
    <sheetInfos>
      <sheetInfo cellCmpFml="22" sheetStid="1">
        <open main="1"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main="1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203200</xdr:colOff>
      <xdr:row>23</xdr:row>
      <xdr:rowOff>63500</xdr:rowOff>
    </xdr:to>
    <xdr:pic>
      <xdr:nvPicPr>
        <xdr:cNvPr id="13" name="ID_4489069894E94C7EBE69D2B59EAF467B" descr="post_object_image_936571564"/>
        <xdr:cNvPicPr/>
      </xdr:nvPicPr>
      <xdr:blipFill>
        <a:blip r:embed="rId1"/>
        <a:stretch>
          <a:fillRect/>
        </a:stretch>
      </xdr:blipFill>
      <xdr:spPr>
        <a:xfrm>
          <a:off x="0" y="0"/>
          <a:ext cx="5003800" cy="4006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161925</xdr:colOff>
      <xdr:row>24</xdr:row>
      <xdr:rowOff>123825</xdr:rowOff>
    </xdr:to>
    <xdr:pic>
      <xdr:nvPicPr>
        <xdr:cNvPr id="8" name="ID_6F271BFCD3A04EA68BEF5C6D5DADEE74" descr="post_object_image_324992240"/>
        <xdr:cNvPicPr/>
      </xdr:nvPicPr>
      <xdr:blipFill>
        <a:blip r:embed="rId2"/>
        <a:stretch>
          <a:fillRect/>
        </a:stretch>
      </xdr:blipFill>
      <xdr:spPr>
        <a:xfrm>
          <a:off x="0" y="0"/>
          <a:ext cx="5648325" cy="423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236220</xdr:colOff>
      <xdr:row>19</xdr:row>
      <xdr:rowOff>3810</xdr:rowOff>
    </xdr:to>
    <xdr:pic>
      <xdr:nvPicPr>
        <xdr:cNvPr id="2" name="ID_707F999734454CAEA1FA1818F7B340C3" descr="post_object_image_22392739"/>
        <xdr:cNvPicPr/>
      </xdr:nvPicPr>
      <xdr:blipFill>
        <a:blip r:embed="rId3"/>
        <a:stretch>
          <a:fillRect/>
        </a:stretch>
      </xdr:blipFill>
      <xdr:spPr>
        <a:xfrm>
          <a:off x="0" y="0"/>
          <a:ext cx="4351020" cy="3261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51</xdr:row>
      <xdr:rowOff>78105</xdr:rowOff>
    </xdr:to>
    <xdr:pic>
      <xdr:nvPicPr>
        <xdr:cNvPr id="3" name="ID_393312FDD89F494D939EE3B712C9FDAF" descr="post_object_image_1756962310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8822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609600</xdr:colOff>
      <xdr:row>13</xdr:row>
      <xdr:rowOff>102870</xdr:rowOff>
    </xdr:to>
    <xdr:pic>
      <xdr:nvPicPr>
        <xdr:cNvPr id="4" name="ID_9286071A979E4118BF70E81B99473020" descr="post_object_image_4237823663"/>
        <xdr:cNvPicPr/>
      </xdr:nvPicPr>
      <xdr:blipFill>
        <a:blip r:embed="rId5"/>
        <a:stretch>
          <a:fillRect/>
        </a:stretch>
      </xdr:blipFill>
      <xdr:spPr>
        <a:xfrm>
          <a:off x="0" y="0"/>
          <a:ext cx="4038600" cy="2331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449580</xdr:colOff>
      <xdr:row>14</xdr:row>
      <xdr:rowOff>38100</xdr:rowOff>
    </xdr:to>
    <xdr:pic>
      <xdr:nvPicPr>
        <xdr:cNvPr id="5" name="ID_4F2348D3ACE8439E9A4AFA4DDBD07DF6" descr="post_object_image_2092901583"/>
        <xdr:cNvPicPr/>
      </xdr:nvPicPr>
      <xdr:blipFill>
        <a:blip r:embed="rId6"/>
        <a:stretch>
          <a:fillRect/>
        </a:stretch>
      </xdr:blipFill>
      <xdr:spPr>
        <a:xfrm>
          <a:off x="0" y="0"/>
          <a:ext cx="387858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373380</xdr:colOff>
      <xdr:row>16</xdr:row>
      <xdr:rowOff>38100</xdr:rowOff>
    </xdr:to>
    <xdr:pic>
      <xdr:nvPicPr>
        <xdr:cNvPr id="6" name="ID_C0DB3D162D6D4B2489E4219820A9F221" descr="post_object_image_2919071466"/>
        <xdr:cNvPicPr/>
      </xdr:nvPicPr>
      <xdr:blipFill>
        <a:blip r:embed="rId7"/>
        <a:stretch>
          <a:fillRect/>
        </a:stretch>
      </xdr:blipFill>
      <xdr:spPr>
        <a:xfrm>
          <a:off x="0" y="0"/>
          <a:ext cx="4488180" cy="278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0</xdr:colOff>
      <xdr:row>58</xdr:row>
      <xdr:rowOff>114300</xdr:rowOff>
    </xdr:to>
    <xdr:pic>
      <xdr:nvPicPr>
        <xdr:cNvPr id="7" name="ID_6C6920D2F677470ABAE32640E71498CA" descr="post_object_image_2380375195"/>
        <xdr:cNvPicPr/>
      </xdr:nvPicPr>
      <xdr:blipFill>
        <a:blip r:embed="rId8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1" name="ID_C156CD7BA84A4A2F960A0F4DB1352603" descr="post_object_image_1485815899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9" name="ID_CEA0248887CB4E6F98FF5C7C1A648D93" descr="post_object_image_3728149869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168275</xdr:rowOff>
    </xdr:to>
    <xdr:pic>
      <xdr:nvPicPr>
        <xdr:cNvPr id="17" name="ID_75C0E11ADE7A4FFEB35FCE5CAFBF4F83" descr="post_object_image_4021239618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647700</xdr:colOff>
      <xdr:row>16</xdr:row>
      <xdr:rowOff>152400</xdr:rowOff>
    </xdr:to>
    <xdr:pic>
      <xdr:nvPicPr>
        <xdr:cNvPr id="23" name="ID_A8F2DCFF122D425BA63F6BA0DB13ABB3" descr="post_object_image_4225271590"/>
        <xdr:cNvPicPr/>
      </xdr:nvPicPr>
      <xdr:blipFill>
        <a:blip r:embed="rId12"/>
        <a:stretch>
          <a:fillRect/>
        </a:stretch>
      </xdr:blipFill>
      <xdr:spPr>
        <a:xfrm>
          <a:off x="0" y="0"/>
          <a:ext cx="476250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6" name="ID_9B211A4C2CEE4729A12219F332AEB64F" descr="post_object_image_1830814076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219075</xdr:colOff>
      <xdr:row>21</xdr:row>
      <xdr:rowOff>161925</xdr:rowOff>
    </xdr:to>
    <xdr:pic>
      <xdr:nvPicPr>
        <xdr:cNvPr id="21" name="ID_4499B70310BF4FBE848DB6CD603C3AFE" descr="post_object_image_1331323420"/>
        <xdr:cNvPicPr/>
      </xdr:nvPicPr>
      <xdr:blipFill>
        <a:blip r:embed="rId14"/>
        <a:stretch>
          <a:fillRect/>
        </a:stretch>
      </xdr:blipFill>
      <xdr:spPr>
        <a:xfrm>
          <a:off x="0" y="0"/>
          <a:ext cx="5019675" cy="3762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37</xdr:row>
      <xdr:rowOff>80010</xdr:rowOff>
    </xdr:to>
    <xdr:pic>
      <xdr:nvPicPr>
        <xdr:cNvPr id="31" name="ID_457A3724F8AF4D38A8E32B2338A6359B" descr="post_object_image_1057838742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423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169545</xdr:rowOff>
    </xdr:to>
    <xdr:pic>
      <xdr:nvPicPr>
        <xdr:cNvPr id="35" name="ID_7BB3CA0295F54E1ABB76019633FCEACB" descr="post_object_image_1698622920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169545</xdr:rowOff>
    </xdr:to>
    <xdr:pic>
      <xdr:nvPicPr>
        <xdr:cNvPr id="33" name="ID_FD4626FFDFAC45B1B4B3D246390E0E94" descr="post_object_image_95738296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169545</xdr:rowOff>
    </xdr:to>
    <xdr:pic>
      <xdr:nvPicPr>
        <xdr:cNvPr id="34" name="ID_73C5914E475241E388FC7C55AE7DC605" descr="post_object_image_164421712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6856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25</xdr:row>
      <xdr:rowOff>52070</xdr:rowOff>
    </xdr:to>
    <xdr:pic>
      <xdr:nvPicPr>
        <xdr:cNvPr id="10" name="ID_3F4198543EF241CCB5B222E00A33D77E" descr="post_object_image_1380373287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433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168275</xdr:rowOff>
    </xdr:to>
    <xdr:pic>
      <xdr:nvPicPr>
        <xdr:cNvPr id="12" name="ID_73B49DC56D2443C4B2E25F63A2215904" descr="post_object_image_3766614985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168275</xdr:rowOff>
    </xdr:to>
    <xdr:pic>
      <xdr:nvPicPr>
        <xdr:cNvPr id="14" name="ID_D482E6ED46B24789A2C21E1FB5F6490D" descr="post_object_image_3705846413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685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647700</xdr:colOff>
      <xdr:row>42</xdr:row>
      <xdr:rowOff>38100</xdr:rowOff>
    </xdr:to>
    <xdr:pic>
      <xdr:nvPicPr>
        <xdr:cNvPr id="15" name="ID_0F2F2AA739994CCBA7B4683E1C9F2304" descr="post_object_image_1488891312"/>
        <xdr:cNvPicPr/>
      </xdr:nvPicPr>
      <xdr:blipFill>
        <a:blip r:embed="rId22"/>
        <a:stretch>
          <a:fillRect/>
        </a:stretch>
      </xdr:blipFill>
      <xdr:spPr>
        <a:xfrm>
          <a:off x="0" y="0"/>
          <a:ext cx="5448300" cy="723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E9" workbookViewId="0">
      <selection activeCell="E9" sqref="E9"/>
    </sheetView>
  </sheetViews>
  <sheetFormatPr defaultColWidth="9" defaultRowHeight="13.5"/>
  <cols>
    <col min="1" max="1" width="9" style="2"/>
    <col min="2" max="2" width="30.975" customWidth="1"/>
    <col min="3" max="3" width="15.9833333333333" customWidth="1"/>
    <col min="4" max="4" width="18.375" customWidth="1"/>
    <col min="5" max="5" width="18.125" customWidth="1"/>
    <col min="6" max="6" width="38.425" customWidth="1"/>
    <col min="7" max="7" width="60.125" customWidth="1"/>
    <col min="8" max="8" width="42.375" customWidth="1"/>
    <col min="9" max="9" width="31.225" customWidth="1"/>
    <col min="10" max="10" width="35.6666666666667" customWidth="1"/>
  </cols>
  <sheetData>
    <row r="1" s="1" customFormat="1" ht="40.5" spans="1:10">
      <c r="A1" s="3" t="s">
        <v>0</v>
      </c>
      <c r="B1" s="4" t="s">
        <v>1</v>
      </c>
      <c r="C1" s="5" t="s">
        <v>2</v>
      </c>
      <c r="D1" s="6"/>
      <c r="E1" s="7"/>
      <c r="F1" s="8" t="s">
        <v>3</v>
      </c>
      <c r="G1" s="8" t="s">
        <v>4</v>
      </c>
      <c r="H1" s="7" t="s">
        <v>5</v>
      </c>
      <c r="I1" s="9" t="s">
        <v>6</v>
      </c>
      <c r="J1" s="10"/>
    </row>
    <row r="2" s="1" customFormat="1" ht="206.25" spans="1:10">
      <c r="A2" s="3">
        <v>1</v>
      </c>
      <c r="B2" s="4" t="s">
        <v>7</v>
      </c>
      <c r="C2" s="4" t="str">
        <f>_xlfn.DISPIMG("ID_73B49DC56D2443C4B2E25F63A2215904",1)</f>
        <v>=DISPIMG("ID_73B49DC56D2443C4B2E25F63A2215904",1)</v>
      </c>
      <c r="D2" s="4" t="str">
        <f>_xlfn.DISPIMG("ID_D482E6ED46B24789A2C21E1FB5F6490D",1)</f>
        <v>=DISPIMG("ID_D482E6ED46B24789A2C21E1FB5F6490D",1)</v>
      </c>
      <c r="E2" s="4" t="str">
        <f>_xlfn.DISPIMG("ID_0F2F2AA739994CCBA7B4683E1C9F2304",1)</f>
        <v>=DISPIMG("ID_0F2F2AA739994CCBA7B4683E1C9F2304",1)</v>
      </c>
      <c r="F2" s="8" t="s">
        <v>8</v>
      </c>
      <c r="G2" s="8" t="s">
        <v>9</v>
      </c>
      <c r="H2" s="8" t="s">
        <v>10</v>
      </c>
      <c r="I2" s="11"/>
      <c r="J2" s="12" t="s">
        <v>11</v>
      </c>
    </row>
    <row r="3" s="1" customFormat="1" ht="97.5" spans="1:10">
      <c r="A3" s="3">
        <v>2</v>
      </c>
      <c r="B3" s="4" t="s">
        <v>12</v>
      </c>
      <c r="C3" s="4"/>
      <c r="D3" s="4"/>
      <c r="E3" s="4"/>
      <c r="F3" s="4"/>
      <c r="G3" s="8" t="s">
        <v>13</v>
      </c>
      <c r="H3" s="8" t="s">
        <v>14</v>
      </c>
      <c r="I3" s="4"/>
      <c r="J3" s="13"/>
    </row>
    <row r="4" s="1" customFormat="1" ht="81" spans="1:10">
      <c r="A4" s="3">
        <v>3</v>
      </c>
      <c r="B4" s="4" t="s">
        <v>15</v>
      </c>
      <c r="C4" s="4"/>
      <c r="D4" s="4"/>
      <c r="E4" s="4"/>
      <c r="F4" s="4"/>
      <c r="G4" s="8" t="s">
        <v>16</v>
      </c>
      <c r="H4" s="8" t="s">
        <v>17</v>
      </c>
      <c r="I4" s="4"/>
      <c r="J4" s="13"/>
    </row>
    <row r="5" s="1" customFormat="1" ht="100" customHeight="1" spans="1:10">
      <c r="A5" s="3">
        <v>4</v>
      </c>
      <c r="B5" s="3" t="s">
        <v>18</v>
      </c>
      <c r="C5" s="4" t="str">
        <f>_xlfn.DISPIMG("ID_707F999734454CAEA1FA1818F7B340C3",1)</f>
        <v>=DISPIMG("ID_707F999734454CAEA1FA1818F7B340C3",1)</v>
      </c>
      <c r="D5" s="4" t="str">
        <f>_xlfn.DISPIMG("ID_A8F2DCFF122D425BA63F6BA0DB13ABB3",1)</f>
        <v>=DISPIMG("ID_A8F2DCFF122D425BA63F6BA0DB13ABB3",1)</v>
      </c>
      <c r="E5" s="4" t="str">
        <f>_xlfn.DISPIMG("ID_393312FDD89F494D939EE3B712C9FDAF",1)</f>
        <v>=DISPIMG("ID_393312FDD89F494D939EE3B712C9FDAF",1)</v>
      </c>
      <c r="F5" s="14" t="s">
        <v>19</v>
      </c>
      <c r="G5" s="15" t="s">
        <v>20</v>
      </c>
      <c r="H5" s="8" t="s">
        <v>21</v>
      </c>
      <c r="I5" s="4" t="s">
        <v>22</v>
      </c>
      <c r="J5" s="16" t="s">
        <v>23</v>
      </c>
    </row>
    <row r="6" s="1" customFormat="1" ht="100" customHeight="1" spans="1:10">
      <c r="A6" s="3"/>
      <c r="B6" s="3"/>
      <c r="C6" s="1" t="str">
        <f>_xlfn.DISPIMG("ID_73C5914E475241E388FC7C55AE7DC605",1)</f>
        <v>=DISPIMG("ID_73C5914E475241E388FC7C55AE7DC605",1)</v>
      </c>
      <c r="D6" s="1" t="str">
        <f>_xlfn.DISPIMG("ID_FD4626FFDFAC45B1B4B3D246390E0E94",1)</f>
        <v>=DISPIMG("ID_FD4626FFDFAC45B1B4B3D246390E0E94",1)</v>
      </c>
      <c r="E6" s="4" t="str">
        <f>_xlfn.DISPIMG("ID_C0DB3D162D6D4B2489E4219820A9F221",1)</f>
        <v>=DISPIMG("ID_C0DB3D162D6D4B2489E4219820A9F221",1)</v>
      </c>
      <c r="F6" s="17"/>
      <c r="G6" s="18"/>
      <c r="H6" s="4"/>
      <c r="I6" s="4" t="s">
        <v>24</v>
      </c>
      <c r="J6" s="16" t="s">
        <v>25</v>
      </c>
    </row>
    <row r="7" s="1" customFormat="1" ht="110" customHeight="1" spans="1:10">
      <c r="A7" s="3">
        <v>5</v>
      </c>
      <c r="B7" s="3" t="s">
        <v>26</v>
      </c>
      <c r="C7" s="4" t="str">
        <f>_xlfn.DISPIMG("ID_4F2348D3ACE8439E9A4AFA4DDBD07DF6",1)</f>
        <v>=DISPIMG("ID_4F2348D3ACE8439E9A4AFA4DDBD07DF6",1)</v>
      </c>
      <c r="D7" s="4" t="str">
        <f>_xlfn.DISPIMG("ID_4499B70310BF4FBE848DB6CD603C3AFE",1)</f>
        <v>=DISPIMG("ID_4499B70310BF4FBE848DB6CD603C3AFE",1)</v>
      </c>
      <c r="E7" s="4" t="str">
        <f>_xlfn.DISPIMG("ID_9286071A979E4118BF70E81B99473020",1)</f>
        <v>=DISPIMG("ID_9286071A979E4118BF70E81B99473020",1)</v>
      </c>
      <c r="F7" s="15" t="s">
        <v>27</v>
      </c>
      <c r="G7" s="15" t="s">
        <v>28</v>
      </c>
      <c r="H7" s="8" t="s">
        <v>29</v>
      </c>
      <c r="I7" s="11" t="s">
        <v>11</v>
      </c>
      <c r="J7" s="16" t="s">
        <v>30</v>
      </c>
    </row>
    <row r="8" s="1" customFormat="1" ht="110" customHeight="1" spans="1:10">
      <c r="A8" s="3"/>
      <c r="B8" s="3"/>
      <c r="C8" s="4" t="str">
        <f>_xlfn.DISPIMG("ID_CEA0248887CB4E6F98FF5C7C1A648D93",1)</f>
        <v>=DISPIMG("ID_CEA0248887CB4E6F98FF5C7C1A648D93",1)</v>
      </c>
      <c r="D8" s="4" t="str">
        <f>_xlfn.DISPIMG("ID_6C6920D2F677470ABAE32640E71498CA",1)</f>
        <v>=DISPIMG("ID_6C6920D2F677470ABAE32640E71498CA",1)</v>
      </c>
      <c r="E8" s="1" t="str">
        <f>_xlfn.DISPIMG("ID_457A3724F8AF4D38A8E32B2338A6359B",1)</f>
        <v>=DISPIMG("ID_457A3724F8AF4D38A8E32B2338A6359B",1)</v>
      </c>
      <c r="F8" s="19"/>
      <c r="G8" s="18"/>
      <c r="H8" s="4"/>
      <c r="I8" s="16" t="s">
        <v>31</v>
      </c>
      <c r="J8" s="4" t="str">
        <f>_xlfn.DISPIMG("ID_3F4198543EF241CCB5B222E00A33D77E",1)</f>
        <v>=DISPIMG("ID_3F4198543EF241CCB5B222E00A33D77E",1)</v>
      </c>
    </row>
    <row r="9" s="1" customFormat="1" ht="110" customHeight="1" spans="1:10">
      <c r="A9" s="3">
        <v>6</v>
      </c>
      <c r="B9" s="3" t="s">
        <v>32</v>
      </c>
      <c r="C9" s="4" t="str">
        <f>_xlfn.DISPIMG("ID_4489069894E94C7EBE69D2B59EAF467B",1)</f>
        <v>=DISPIMG("ID_4489069894E94C7EBE69D2B59EAF467B",1)</v>
      </c>
      <c r="D9" s="4" t="str">
        <f>_xlfn.DISPIMG("ID_75C0E11ADE7A4FFEB35FCE5CAFBF4F83",1)</f>
        <v>=DISPIMG("ID_75C0E11ADE7A4FFEB35FCE5CAFBF4F83",1)</v>
      </c>
      <c r="E9" s="4" t="str">
        <f>_xlfn.DISPIMG("ID_6F271BFCD3A04EA68BEF5C6D5DADEE74",1)</f>
        <v>=DISPIMG("ID_6F271BFCD3A04EA68BEF5C6D5DADEE74",1)</v>
      </c>
      <c r="F9" s="15" t="s">
        <v>33</v>
      </c>
      <c r="G9" s="15" t="s">
        <v>34</v>
      </c>
      <c r="H9" s="16" t="s">
        <v>35</v>
      </c>
      <c r="I9" s="4"/>
    </row>
    <row r="10" s="1" customFormat="1" ht="110" customHeight="1" spans="1:10">
      <c r="A10" s="3"/>
      <c r="B10" s="3"/>
      <c r="C10" s="4" t="str">
        <f>_xlfn.DISPIMG("ID_C156CD7BA84A4A2F960A0F4DB1352603",1)</f>
        <v>=DISPIMG("ID_C156CD7BA84A4A2F960A0F4DB1352603",1)</v>
      </c>
      <c r="D10" s="1" t="str">
        <f>_xlfn.DISPIMG("ID_7BB3CA0295F54E1ABB76019633FCEACB",1)</f>
        <v>=DISPIMG("ID_7BB3CA0295F54E1ABB76019633FCEACB",1)</v>
      </c>
      <c r="E10" s="4" t="str">
        <f>_xlfn.DISPIMG("ID_9B211A4C2CEE4729A12219F332AEB64F",1)</f>
        <v>=DISPIMG("ID_9B211A4C2CEE4729A12219F332AEB64F",1)</v>
      </c>
      <c r="F10" s="19"/>
      <c r="G10" s="18"/>
      <c r="H10" s="4"/>
      <c r="I10" s="4"/>
      <c r="J10" s="4"/>
    </row>
    <row r="11" s="1" customFormat="1" spans="1:10">
      <c r="A11" s="20"/>
    </row>
    <row r="12" s="1" customFormat="1" spans="1:10">
      <c r="A12" s="20"/>
    </row>
    <row r="13" s="1" customFormat="1" spans="1:10">
      <c r="A13" s="20"/>
    </row>
    <row r="14" s="1" customFormat="1" spans="1:10">
      <c r="A14" s="20"/>
    </row>
    <row r="15" s="1" customFormat="1" spans="1:10">
      <c r="A15" s="20"/>
    </row>
  </sheetData>
  <sheetProtection formatCells="0" formatColumns="0" formatRows="0" insertRows="0" insertColumns="0" insertHyperlinks="0" deleteColumns="0" deleteRows="0" sort="0" autoFilter="0" pivotTables="0"/>
  <mergeCells count="14">
    <mergeCell ref="C1:E1"/>
    <mergeCell ref="I1:J1"/>
    <mergeCell ref="A5:A6"/>
    <mergeCell ref="A7:A8"/>
    <mergeCell ref="A9:A10"/>
    <mergeCell ref="B5:B6"/>
    <mergeCell ref="B7:B8"/>
    <mergeCell ref="B9:B10"/>
    <mergeCell ref="F5:F6"/>
    <mergeCell ref="F7:F8"/>
    <mergeCell ref="F9:F10"/>
    <mergeCell ref="G5:G6"/>
    <mergeCell ref="G7:G8"/>
    <mergeCell ref="G9:G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I5">
          <hypersublink pos="0" length="17" display="📄智能开关车间-工艺施工图(1)" address="kw:annex?aType=pdf&amp;oId=YQIF44BIACQBK&amp;fileName=%E6%99%BA%E8%83%BD%E5%BC%80%E5%85%B3%E8%BD%A6%E9%97%B4-%E5%B7%A5%E8%89%BA%E6%96%BD%E5%B7%A5%E5%9B%BE(1).pdf&amp;fileSize=11695246" subaddress="" screenTip="" linkrunstype="LRTMention"/>
        </hyperlink>
        <hyperlink ref="I6">
          <hypersublink pos="0" length="10" display="📄设备台账（基础)" address="kw:annex?aType=et&amp;oId=Y3JGA4BIACQFC&amp;fileName=%E8%AE%BE%E5%A4%87%E5%8F%B0%E8%B4%A6%EF%BC%88%E5%9F%BA%E7%A1%80).xlsx&amp;fileSize=19816" subaddress="" screenTip="" linkrunstype="LRTMention"/>
        </hyperlink>
        <hyperlink ref="J5">
          <hypersublink pos="0" length="15" display="📄干变研发及测试实验设备台账" address="kw:annex?aType=et&amp;oId=BQY724BIAAQFU&amp;fileName=%E5%B9%B2%E5%8F%98%E7%A0%94%E5%8F%91%E5%8F%8A%E6%B5%8B%E8%AF%95%E5%AE%9E%E9%AA%8C%E8%AE%BE%E5%A4%87%E5%8F%B0%E8%B4%A6.xlsx&amp;fileSize=12592" subaddress="" screenTip="" linkrunstype="LRTMention"/>
        </hyperlink>
        <hyperlink ref="J6">
          <hypersublink pos="0" length="11" display="📄配变设备清单(1)" address="kw:annex?aType=et&amp;oId=ENE724BIACQAY&amp;fileName=%E9%85%8D%E5%8F%98%E8%AE%BE%E5%A4%87%E6%B8%85%E5%8D%95(1).xlsx&amp;fileSize=16756" subaddress="" screenTip="" linkrunstype="LRTMention"/>
        </hyperlink>
        <hyperlink ref="I8">
          <hypersublink pos="0" length="10" display="📄设备清单（箱变）" address="kw:annex?aType=et&amp;oId=WXNP24BIACQDQ&amp;fileName=%E8%AE%BE%E5%A4%87%E6%B8%85%E5%8D%95%EF%BC%88%E7%AE%B1%E5%8F%98%EF%BC%89.xlsx&amp;fileSize=2112499" subaddress="" screenTip="" linkrunstype="LRTMention"/>
        </hyperlink>
        <hyperlink ref="J7">
          <hypersublink pos="0" length="19" display="📄箱变计量设备台账2026.3.17" address="kw:annex?aType=et&amp;oId=L4IP44BIAAQHA&amp;fileName=%E7%AE%B1%E5%8F%98%E8%AE%A1%E9%87%8F%E8%AE%BE%E5%A4%87%E5%8F%B0%E8%B4%A62026.3.17.xls&amp;fileSize=244224" subaddress="" screenTip="" linkrunstype="LRTMention"/>
        </hyperlink>
        <hyperlink ref="I7">
          <hypersublink pos="0" length="16" display="📄2026年生产设备台账（新）" address="kw:annex?aType=et&amp;oId=HL2744BIACQEA&amp;fileName=2026%E5%B9%B4%E7%94%9F%E4%BA%A7%E8%AE%BE%E5%A4%87%E5%8F%B0%E8%B4%A6%EF%BC%88%E6%96%B0%EF%BC%89.xlsx&amp;fileSize=5835216" subaddress="" screenTip="" linkrunstype="LRTMention"/>
        </hyperlink>
        <hyperlink ref="H2">
          <hypersublink pos="0" length="40" display="📄50683807_0001_20250713144908_extsigned" address="kw:annex?aType=pdf&amp;oId=JLOYBLRIAAABU&amp;fileName=50683807_0001_20250713144908_extsigned.pdf&amp;fileSize=1520438" subaddress="" screenTip="" linkrunstype="LRTMention"/>
          <hypersublink pos="41" length="40" display="📄50683814_0001_20250713144956_extsigned" address="kw:annex?aType=pdf&amp;oId=J7OYBLRIAAABS&amp;fileName=50683814_0001_20250713144956_extsigned.pdf&amp;fileSize=1520838" subaddress="" screenTip="" linkrunstype="LRTMention"/>
          <hypersublink pos="82" length="36" display="📄CN25NEY4 001_Test report_extsigned" address="kw:annex?aType=pdf&amp;oId=3HQIBLRIABQAI&amp;fileName=CN25NEY4%20001_Test%20report_extsigned.pdf&amp;fileSize=3928872" subaddress="" screenTip="" linkrunstype="LRTMention"/>
          <hypersublink pos="119" length="36" display="📄CN2532PX 001_Test report_extsigned" address="kw:annex?aType=pdf&amp;oId=B3QYBLRIADQEY&amp;fileName=CN2532PX%20001_Test%20report_extsigned.pdf&amp;fileSize=4122558" subaddress="" screenTip="" linkrunstype="LRTMention"/>
          <hypersublink pos="156" length="40" display="📄IEC-CN25IM0T 001_Test report_extsigned" address="kw:annex?aType=pdf&amp;oId=T7VYBLRIAAADI&amp;fileName=IEC-CN25IM0T%20001_Test%20report_extsigned.pdf&amp;fileSize=13478087" subaddress="" screenTip="" linkrunstype="LRTMention"/>
          <hypersublink pos="197" length="40" display="📄IEC-CN25ZJN4 001_Test report_extsigned" address="kw:annex?aType=pdf&amp;oId=67UYBLRIABACM&amp;fileName=IEC-CN25ZJN4%20001_Test%20report_extsigned.pdf&amp;fileSize=12145987" subaddress="" screenTip="" linkrunstype="LRTMention"/>
          <hypersublink pos="238" length="35" display="📄电子签CE-能效 - CN25NEY4 001_extsigned" address="kw:annex?aType=pdf&amp;oId=2XNIBLRIACQE6&amp;fileName=%E7%94%B5%E5%AD%90%E7%AD%BECE-%E8%83%BD%E6%95%88%20-%20CN25NEY4%20001_extsigned.pdf&amp;fileSize=416774" subaddress="" screenTip="" linkrunstype="LRTMention"/>
          <hypersublink pos="274" length="35" display="📄电子签CE-能效 - CN2532PX 001_extsigned" address="kw:annex?aType=pdf&amp;oId=5XNIBLRIADACW&amp;fileName=%E7%94%B5%E5%AD%90%E7%AD%BECE-%E8%83%BD%E6%95%88%20-%20CN2532PX%20001_extsigned.pdf&amp;fileSize=417287" subaddress="" screenTip="" linkrunstype="LRTMention"/>
        </hyperlink>
        <hyperlink ref="H4">
          <hypersublink pos="0" length="33" display="📄SCB18-1000-10-NX1 试验报告26N0284-S" address="kw:annex?aType=pdf&amp;oId=TLUYTLRIACQAQ&amp;fileName=SCB18-1000-10-NX1%20%E8%AF%95%E9%AA%8C%E6%8A%A5%E5%91%8A26N0284-S.pdf&amp;fileSize=3650742" subaddress="" screenTip="" linkrunstype="LRTMention"/>
          <hypersublink pos="34" length="28" display="📄SCB18-2500-10试验报告26N0286-S" address="kw:annex?aType=pdf&amp;oId=KTYYTLRIAAQF6&amp;fileName=SCB18-2500-10%E8%AF%95%E9%AA%8C%E6%8A%A5%E5%91%8A26N0286-S.pdf&amp;fileSize=10741091" subaddress="" screenTip="" linkrunstype="LRTMention"/>
        </hyperlink>
        <hyperlink ref="J2">
          <hypersublink pos="0" length="16" display="📄2026年生产设备台账（新）" address="kw:annex?aType=et&amp;oId=7K7IZLRIABQGC&amp;fileName=2026%E5%B9%B4%E7%94%9F%E4%BA%A7%E8%AE%BE%E5%A4%87%E5%8F%B0%E8%B4%A6%EF%BC%88%E6%96%B0%EF%BC%89.xlsx&amp;fileSize=5835216" subaddress="" screenTip="" linkrunstype="LRTMention"/>
        </hyperlink>
        <hyperlink ref="H9">
          <hypersublink pos="0" length="31" display="📄新能源用组合式变压器（ZGS22-4000-35-0.8）" address="kw:annex?aType=pdf&amp;oId=AWCY7LRIABAAI&amp;fileName=%E6%96%B0%E8%83%BD%E6%BA%90%E7%94%A8%E7%BB%84%E5%90%88%E5%BC%8F%E5%8F%98%E5%8E%8B%E5%99%A8%EF%BC%88ZGS22-4000-35-0.8%EF%BC%89.PDF&amp;fileSize=3128249" subaddress="" screenTip="" linkrunstype="LRTMention"/>
        </hyperlink>
        <hyperlink ref="H5">
          <hypersublink pos="0" length="39" display="📄35kV欧变试验报告（YB-40.5-6300-35)23XB0121-S" address="kw:annex?aType=pdf&amp;oId=DTWZFLRIAAQDQ&amp;fileName=35kV%E6%AC%A7%E5%8F%98%E8%AF%95%E9%AA%8C%E6%8A%A5%E5%91%8A%EF%BC%88YB-40.5-6300-35)23XB0121-S.pdf&amp;fileSize=8714210" subaddress="" screenTip="" linkrunstype="LRTMention"/>
          <hypersublink pos="40" length="37" display="📄35kV欧变试验报告【YB-40.5-10000】26XB0130-S" address="kw:annex?aType=pdf&amp;oId=JTVJFLRIAAQHA&amp;fileName=35kV%E6%AC%A7%E5%8F%98%E8%AF%95%E9%AA%8C%E6%8A%A5%E5%91%8A%E3%80%90YB-40.5-10000%E3%80%9126XB0130-S.pdf&amp;fileSize=8162485" subaddress="" screenTip="" linkrunstype="LRTMention"/>
          <hypersublink pos="78" length="37" display="📄35kV欧变试验报告【YB-40.5-12500】26XB0131-S" address="kw:annex?aType=pdf&amp;oId=5XVZFLRIAAQFM&amp;fileName=35kV%E6%AC%A7%E5%8F%98%E8%AF%95%E9%AA%8C%E6%8A%A5%E5%91%8A%E3%80%90YB-40.5-12500%E3%80%9126XB0131-S.pdf&amp;fileSize=9065631" subaddress="" screenTip="" linkrunstype="LRTMention"/>
        </hyperlink>
        <hyperlink ref="H7">
          <hypersublink pos="0" length="37" display="📄35kV华变试验报告【YB-40.5-10000】26XB0129-S" address="kw:annex?aType=pdf&amp;oId=UEZZHLRIAAADI&amp;fileName=35kV%E5%8D%8E%E5%8F%98%E8%AF%95%E9%AA%8C%E6%8A%A5%E5%91%8A%E3%80%90YB-40.5-10000%E3%80%9126XB0129-S.pdf&amp;fileSize=6363527" subaddress="" screenTip="" linkrunstype="LRTMention"/>
          <hypersublink pos="38" length="38" display="📄35kV华变试验报告【YB口-40.5-1.14-12500 (GY)】" address="kw:annex?aType=pdf&amp;oId=CQ7JHLRIADAHC&amp;fileName=35kV%E5%8D%8E%E5%8F%98%E8%AF%95%E9%AA%8C%E6%8A%A5%E5%91%8A%E3%80%90YB%E5%8F%A3-40.5-1.14-12500%20(GY)%E3%80%91.pdf&amp;fileSize=9539251" subaddress="" screenTip="" linkrunstype="LRTMention"/>
        </hyperlink>
        <hyperlink ref="H3">
          <hypersublink pos="0" length="39" display="📄SFZ-150000-132 型式试验报告（21M2079-S）（英文版）" address="kw:annex?aType=pdf&amp;oId=T2M7VLRIACQBW&amp;fileName=SFZ-150000-132%20%E5%9E%8B%E5%BC%8F%E8%AF%95%E9%AA%8C%E6%8A%A5%E5%91%8A%EF%BC%8821M2079-S%EF%BC%89%EF%BC%88%E8%8B%B1%E6%96%87%E7%89%88%EF%BC%89.pdf&amp;fileSize=15706016" subaddress="" screenTip="" linkrunstype="LRTMention"/>
          <hypersublink pos="40" length="35" display="📄SSZ20-240000-220型式试验报告（21M0905-S）" address="kw:annex?aType=pdf&amp;oId=MCLPVLRIAAQHA&amp;fileName=SSZ20-240000-220%E5%9E%8B%E5%BC%8F%E8%AF%95%E9%AA%8C%E6%8A%A5%E5%91%8A%EF%BC%8821M0905-S%EF%BC%89.pdf&amp;fileSize=12832400" subaddress="" screenTip="" linkrunstype="LRTMention"/>
          <hypersublink pos="76" length="40" display="📄SSZ22-240000-220-NX1 型式试验报告（23M1317-S）" address="kw:annex?aType=pdf&amp;oId=NOKPVLRIABAD4&amp;fileName=SSZ22-240000-220-NX1%20%E5%9E%8B%E5%BC%8F%E8%AF%95%E9%AA%8C%E6%8A%A5%E5%91%8A%EF%BC%8823M1317-S%EF%BC%89.pdf&amp;fileSize=10611917" subaddress="" screenTip="" linkrunstype="LRTMention"/>
          <hypersublink pos="117" length="43" display="📄SZ22-50000-110-NX1 型式试验报告（21M2078-S）（英文版）" address="kw:annex?aType=pdf&amp;oId=S6MPVLRIAAQDQ&amp;fileName=SZ22-50000-110-NX1%20%E5%9E%8B%E5%BC%8F%E8%AF%95%E9%AA%8C%E6%8A%A5%E5%91%8A%EF%BC%8821M2078-S%EF%BC%89%EF%BC%88%E8%8B%B1%E6%96%87%E7%89%88%EF%BC%89.pdf&amp;fileSize=14168638" subaddress="" screenTip="" linkrunstype="LRTMention"/>
        </hyperlink>
      </hyperlinks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3849109486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亚龙</cp:lastModifiedBy>
  <dcterms:created xsi:type="dcterms:W3CDTF">2023-05-13T19:15:00Z</dcterms:created>
  <dcterms:modified xsi:type="dcterms:W3CDTF">2026-07-05T09:48:00Z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ICV">
    <vt:lpwstr>5BAB305B06E141FDA0566B42D79E6BB6_12</vt:lpwstr>
  </property>
  <property fmtid="{D5CDD505-2E9C-101B-9397-08002B2CF9AE}" pid="4" name="CalculationRule">
    <vt:i4>0</vt:i4>
  </property>
</Properties>
</file>