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elizabethbageant_uidaho_edu/Documents/MAIN/Projects/Growth in Idaho 2024/Pop_Change_Analysis4/excel_analysis/"/>
    </mc:Choice>
  </mc:AlternateContent>
  <xr:revisionPtr revIDLastSave="55" documentId="8_{308782E9-1A74-374C-8A6C-040DF608A5A5}" xr6:coauthVersionLast="47" xr6:coauthVersionMax="47" xr10:uidLastSave="{2D87DCE5-8CC0-3247-A4C3-0BC766898403}"/>
  <bookViews>
    <workbookView xWindow="3460" yWindow="5980" windowWidth="28040" windowHeight="17440" activeTab="1" xr2:uid="{A3330B89-63A9-4947-8AB9-8243C0325C5F}"/>
  </bookViews>
  <sheets>
    <sheet name="IRS and PEP" sheetId="1" r:id="rId1"/>
    <sheet name="ACS and PE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9" i="2"/>
  <c r="K20" i="2"/>
  <c r="L28" i="1"/>
  <c r="M38" i="1"/>
  <c r="M37" i="1"/>
  <c r="M35" i="1"/>
  <c r="M34" i="1"/>
  <c r="M32" i="1"/>
  <c r="M29" i="1"/>
  <c r="M30" i="1"/>
  <c r="M28" i="1"/>
  <c r="I30" i="1"/>
  <c r="I29" i="1"/>
  <c r="L29" i="1"/>
  <c r="L30" i="1"/>
  <c r="K38" i="1"/>
  <c r="K37" i="1"/>
  <c r="K35" i="1"/>
  <c r="K34" i="1"/>
  <c r="K32" i="1"/>
  <c r="K30" i="1"/>
  <c r="K29" i="1"/>
  <c r="J38" i="1"/>
  <c r="J37" i="1"/>
  <c r="J35" i="1"/>
  <c r="J34" i="1"/>
  <c r="J32" i="1"/>
  <c r="J30" i="1"/>
  <c r="J29" i="1"/>
  <c r="K28" i="1"/>
  <c r="J28" i="1"/>
  <c r="I38" i="1"/>
  <c r="I37" i="1"/>
  <c r="I35" i="1"/>
  <c r="I34" i="1"/>
  <c r="I32" i="1"/>
  <c r="I28" i="1"/>
</calcChain>
</file>

<file path=xl/sharedStrings.xml><?xml version="1.0" encoding="utf-8"?>
<sst xmlns="http://schemas.openxmlformats.org/spreadsheetml/2006/main" count="47" uniqueCount="34">
  <si>
    <t>year</t>
  </si>
  <si>
    <t>in</t>
  </si>
  <si>
    <t>out</t>
  </si>
  <si>
    <t>net</t>
  </si>
  <si>
    <t>popest</t>
  </si>
  <si>
    <t>popchg</t>
  </si>
  <si>
    <t>births</t>
  </si>
  <si>
    <t>deaths</t>
  </si>
  <si>
    <t>natural</t>
  </si>
  <si>
    <t>netmig</t>
  </si>
  <si>
    <t>resid</t>
  </si>
  <si>
    <t>base</t>
  </si>
  <si>
    <t>unknown</t>
  </si>
  <si>
    <t>returns_out</t>
  </si>
  <si>
    <t>indiv_out</t>
  </si>
  <si>
    <t>returns_in</t>
  </si>
  <si>
    <t>indiv_in</t>
  </si>
  <si>
    <t>turnover</t>
  </si>
  <si>
    <t>outflow</t>
  </si>
  <si>
    <t>inflow</t>
  </si>
  <si>
    <t>IRS</t>
  </si>
  <si>
    <t>netmig_ratio</t>
  </si>
  <si>
    <t>computed pep in-migration</t>
  </si>
  <si>
    <t>computed pep outmigration</t>
  </si>
  <si>
    <t>IRS scalar</t>
  </si>
  <si>
    <t>Percent underestimate of IRS data</t>
  </si>
  <si>
    <t xml:space="preserve">This is my exploration of what it would mean to scale the in- and out-migration data in the IRS files to the PEP net migration estimates. </t>
  </si>
  <si>
    <t>Currently thinkign this is a bad idea because:  
Some of the numbers are implausible (e.g. 2012 computed in/out migration levels are so high)
IRS and PEP use different years (july-to-july vs calendar year)
missing data in IRS (2015, 2017) plus missing data in PEP (2010, 2020) create gaps in the time series</t>
  </si>
  <si>
    <t>check</t>
  </si>
  <si>
    <t>This is probably best done using ACS migration data</t>
  </si>
  <si>
    <t>pop</t>
  </si>
  <si>
    <t>non</t>
  </si>
  <si>
    <t>ACS</t>
  </si>
  <si>
    <t>diff between ACS and popest netmig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</si>
</sst>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0" fillId="4" borderId="0" xfId="0" applyFill="1"/>
    <xf numFmtId="0" fontId="2" fillId="4" borderId="0" xfId="0" applyFont="1" applyFill="1"/>
    <xf numFmtId="0" fontId="3" fillId="0" borderId="0" xfId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E5C-CA76-984E-90E1-12E65D0F8DCB}">
  <dimension ref="B1:W40"/>
  <sheetViews>
    <sheetView topLeftCell="B1" workbookViewId="0">
      <selection activeCell="C30" sqref="C30"/>
    </sheetView>
  </sheetViews>
  <sheetFormatPr baseColWidth="10" defaultRowHeight="16" x14ac:dyDescent="0.2"/>
  <sheetData>
    <row r="1" spans="2:23" x14ac:dyDescent="0.2">
      <c r="D1" s="11">
        <v>45594</v>
      </c>
    </row>
    <row r="2" spans="2:23" x14ac:dyDescent="0.2">
      <c r="D2" t="s">
        <v>26</v>
      </c>
    </row>
    <row r="3" spans="2:23" ht="62" customHeight="1" x14ac:dyDescent="0.2">
      <c r="D3" s="10" t="s">
        <v>27</v>
      </c>
      <c r="E3" s="10"/>
      <c r="F3" s="10"/>
      <c r="G3" s="10"/>
      <c r="H3" s="10"/>
      <c r="I3" s="10"/>
      <c r="J3" s="10"/>
      <c r="K3" s="10"/>
      <c r="L3" s="10"/>
      <c r="M3" s="10"/>
    </row>
    <row r="4" spans="2:23" x14ac:dyDescent="0.2">
      <c r="D4" t="s">
        <v>29</v>
      </c>
    </row>
    <row r="6" spans="2:23" x14ac:dyDescent="0.2">
      <c r="D6" s="3" t="s">
        <v>4</v>
      </c>
      <c r="E6" s="3"/>
      <c r="F6" s="3"/>
      <c r="G6" s="3"/>
      <c r="H6" s="3"/>
      <c r="I6" s="3"/>
      <c r="J6" s="3"/>
      <c r="K6" s="3"/>
      <c r="L6" s="3"/>
      <c r="M6" s="3"/>
      <c r="N6" s="5" t="s">
        <v>20</v>
      </c>
      <c r="O6" s="5"/>
      <c r="P6" s="5"/>
      <c r="Q6" s="5"/>
      <c r="R6" s="5"/>
      <c r="S6" s="5"/>
      <c r="T6" s="5"/>
      <c r="U6" s="5"/>
      <c r="V6" s="5"/>
      <c r="W6" s="5"/>
    </row>
    <row r="7" spans="2:23" x14ac:dyDescent="0.2"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</row>
    <row r="8" spans="2:23" x14ac:dyDescent="0.2">
      <c r="D8" s="3" t="s">
        <v>0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5" t="s">
        <v>0</v>
      </c>
      <c r="O8" s="5" t="s">
        <v>15</v>
      </c>
      <c r="P8" s="5" t="s">
        <v>16</v>
      </c>
      <c r="Q8" s="5" t="s">
        <v>13</v>
      </c>
      <c r="R8" s="5" t="s">
        <v>14</v>
      </c>
      <c r="S8" s="5" t="s">
        <v>17</v>
      </c>
      <c r="T8" s="5" t="s">
        <v>18</v>
      </c>
      <c r="U8" s="5" t="s">
        <v>19</v>
      </c>
      <c r="V8" s="5" t="s">
        <v>9</v>
      </c>
      <c r="W8" s="5" t="s">
        <v>21</v>
      </c>
    </row>
    <row r="9" spans="2:23" x14ac:dyDescent="0.2">
      <c r="B9" s="1"/>
      <c r="C9" s="2"/>
      <c r="D9" s="4">
        <v>2010</v>
      </c>
      <c r="E9" s="4">
        <v>1570746</v>
      </c>
      <c r="F9" s="4">
        <v>3089</v>
      </c>
      <c r="G9" s="4">
        <v>5971</v>
      </c>
      <c r="H9" s="4">
        <v>2582</v>
      </c>
      <c r="I9" s="4">
        <v>0</v>
      </c>
      <c r="J9" s="4">
        <v>0</v>
      </c>
      <c r="K9" s="4">
        <v>0</v>
      </c>
      <c r="L9" s="4">
        <v>1545801</v>
      </c>
      <c r="M9" s="4">
        <v>24945</v>
      </c>
      <c r="N9" s="5"/>
      <c r="O9" s="5"/>
      <c r="P9" s="5"/>
      <c r="Q9" s="5"/>
      <c r="R9" s="5"/>
      <c r="S9" s="5"/>
      <c r="T9" s="5"/>
      <c r="U9" s="5"/>
      <c r="V9" s="5"/>
      <c r="W9" s="5"/>
    </row>
    <row r="10" spans="2:23" x14ac:dyDescent="0.2">
      <c r="B10" s="1"/>
      <c r="C10" s="2"/>
      <c r="D10" s="4">
        <v>2011</v>
      </c>
      <c r="E10" s="4">
        <v>1583910</v>
      </c>
      <c r="F10" s="4">
        <v>13164</v>
      </c>
      <c r="G10" s="4">
        <v>22952</v>
      </c>
      <c r="H10" s="4">
        <v>11881</v>
      </c>
      <c r="I10" s="4">
        <v>11071</v>
      </c>
      <c r="J10" s="4">
        <v>2069</v>
      </c>
      <c r="K10" s="4">
        <v>24</v>
      </c>
      <c r="L10" s="4">
        <v>1570746</v>
      </c>
      <c r="M10" s="4">
        <v>0</v>
      </c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2:23" x14ac:dyDescent="0.2">
      <c r="B11" s="1"/>
      <c r="C11" s="2"/>
      <c r="D11" s="4">
        <v>2012</v>
      </c>
      <c r="E11" s="4">
        <v>1595324</v>
      </c>
      <c r="F11" s="4">
        <v>11414</v>
      </c>
      <c r="G11" s="4">
        <v>22365</v>
      </c>
      <c r="H11" s="4">
        <v>11893</v>
      </c>
      <c r="I11" s="4">
        <v>10472</v>
      </c>
      <c r="J11" s="4">
        <v>806</v>
      </c>
      <c r="K11" s="4">
        <v>136</v>
      </c>
      <c r="L11" s="4">
        <v>1583910</v>
      </c>
      <c r="M11" s="4">
        <v>0</v>
      </c>
      <c r="N11" s="6">
        <v>2012</v>
      </c>
      <c r="O11" s="6">
        <v>24256</v>
      </c>
      <c r="P11" s="6">
        <v>50955</v>
      </c>
      <c r="Q11" s="6">
        <v>23936</v>
      </c>
      <c r="R11" s="6">
        <v>50517</v>
      </c>
      <c r="S11" s="6">
        <v>8.2059380000000001E-2</v>
      </c>
      <c r="T11" s="6">
        <v>4.0852590000000001E-2</v>
      </c>
      <c r="U11" s="6">
        <v>4.120679E-2</v>
      </c>
      <c r="V11" s="6">
        <v>438</v>
      </c>
      <c r="W11" s="6">
        <v>3.5420619999999999E-4</v>
      </c>
    </row>
    <row r="12" spans="2:23" x14ac:dyDescent="0.2">
      <c r="B12" s="1"/>
      <c r="C12" s="2"/>
      <c r="D12" s="4">
        <v>2013</v>
      </c>
      <c r="E12" s="4">
        <v>1611206</v>
      </c>
      <c r="F12" s="4">
        <v>15882</v>
      </c>
      <c r="G12" s="4">
        <v>22699</v>
      </c>
      <c r="H12" s="4">
        <v>12295</v>
      </c>
      <c r="I12" s="4">
        <v>10404</v>
      </c>
      <c r="J12" s="4">
        <v>5325</v>
      </c>
      <c r="K12" s="4">
        <v>153</v>
      </c>
      <c r="L12" s="4">
        <v>1595324</v>
      </c>
      <c r="M12" s="4">
        <v>0</v>
      </c>
      <c r="N12" s="6">
        <v>2013</v>
      </c>
      <c r="O12" s="6">
        <v>26268</v>
      </c>
      <c r="P12" s="6">
        <v>56120</v>
      </c>
      <c r="Q12" s="6">
        <v>23602</v>
      </c>
      <c r="R12" s="6">
        <v>49380</v>
      </c>
      <c r="S12" s="6">
        <v>8.4965600000000002E-2</v>
      </c>
      <c r="T12" s="6">
        <v>3.9768730000000002E-2</v>
      </c>
      <c r="U12" s="6">
        <v>4.519687E-2</v>
      </c>
      <c r="V12" s="6">
        <v>6740</v>
      </c>
      <c r="W12" s="6">
        <v>5.4281340000000003E-3</v>
      </c>
    </row>
    <row r="13" spans="2:23" x14ac:dyDescent="0.2">
      <c r="B13" s="1"/>
      <c r="C13" s="2"/>
      <c r="D13" s="4">
        <v>2014</v>
      </c>
      <c r="E13" s="4">
        <v>1631112</v>
      </c>
      <c r="F13" s="4">
        <v>19906</v>
      </c>
      <c r="G13" s="4">
        <v>22422</v>
      </c>
      <c r="H13" s="4">
        <v>12533</v>
      </c>
      <c r="I13" s="4">
        <v>9889</v>
      </c>
      <c r="J13" s="4">
        <v>9804</v>
      </c>
      <c r="K13" s="4">
        <v>213</v>
      </c>
      <c r="L13" s="4">
        <v>1611206</v>
      </c>
      <c r="M13" s="4">
        <v>0</v>
      </c>
      <c r="N13" s="6">
        <v>2014</v>
      </c>
      <c r="O13" s="6">
        <v>25028</v>
      </c>
      <c r="P13" s="6">
        <v>53335</v>
      </c>
      <c r="Q13" s="6">
        <v>22648</v>
      </c>
      <c r="R13" s="6">
        <v>47207</v>
      </c>
      <c r="S13" s="6">
        <v>8.0140859999999994E-2</v>
      </c>
      <c r="T13" s="6">
        <v>3.7628149999999999E-2</v>
      </c>
      <c r="U13" s="6">
        <v>4.2512710000000002E-2</v>
      </c>
      <c r="V13" s="6">
        <v>6128</v>
      </c>
      <c r="W13" s="6">
        <v>4.8845577000000001E-3</v>
      </c>
    </row>
    <row r="14" spans="2:23" x14ac:dyDescent="0.2">
      <c r="B14" s="1"/>
      <c r="C14" s="2"/>
      <c r="D14" s="4">
        <v>2015</v>
      </c>
      <c r="E14" s="4">
        <v>1651059</v>
      </c>
      <c r="F14" s="4">
        <v>19947</v>
      </c>
      <c r="G14" s="4">
        <v>23030</v>
      </c>
      <c r="H14" s="4">
        <v>12888</v>
      </c>
      <c r="I14" s="4">
        <v>10142</v>
      </c>
      <c r="J14" s="4">
        <v>9761</v>
      </c>
      <c r="K14" s="4">
        <v>44</v>
      </c>
      <c r="L14" s="4">
        <v>1631112</v>
      </c>
      <c r="M14" s="4">
        <v>0</v>
      </c>
      <c r="N14" s="6">
        <v>2016</v>
      </c>
      <c r="O14" s="6">
        <v>28594</v>
      </c>
      <c r="P14" s="6">
        <v>60358</v>
      </c>
      <c r="Q14" s="6">
        <v>21960</v>
      </c>
      <c r="R14" s="6">
        <v>44831</v>
      </c>
      <c r="S14" s="6">
        <v>8.2394099999999998E-2</v>
      </c>
      <c r="T14" s="6">
        <v>3.5115929999999997E-2</v>
      </c>
      <c r="U14" s="6">
        <v>4.727816E-2</v>
      </c>
      <c r="V14" s="6">
        <v>15527</v>
      </c>
      <c r="W14" s="6">
        <v>1.2162233099999999E-2</v>
      </c>
    </row>
    <row r="15" spans="2:23" x14ac:dyDescent="0.2">
      <c r="B15" s="1"/>
      <c r="C15" s="2"/>
      <c r="D15" s="4">
        <v>2016</v>
      </c>
      <c r="E15" s="4">
        <v>1682380</v>
      </c>
      <c r="F15" s="4">
        <v>31321</v>
      </c>
      <c r="G15" s="4">
        <v>22642</v>
      </c>
      <c r="H15" s="4">
        <v>13278</v>
      </c>
      <c r="I15" s="4">
        <v>9364</v>
      </c>
      <c r="J15" s="4">
        <v>21910</v>
      </c>
      <c r="K15" s="4">
        <v>47</v>
      </c>
      <c r="L15" s="4">
        <v>1651059</v>
      </c>
      <c r="M15" s="4">
        <v>0</v>
      </c>
      <c r="N15" s="6">
        <v>2018</v>
      </c>
      <c r="O15" s="6">
        <v>33561</v>
      </c>
      <c r="P15" s="6">
        <v>69676</v>
      </c>
      <c r="Q15" s="6">
        <v>23756</v>
      </c>
      <c r="R15" s="6">
        <v>46929</v>
      </c>
      <c r="S15" s="6">
        <v>8.8000780000000001E-2</v>
      </c>
      <c r="T15" s="6">
        <v>3.5416910000000003E-2</v>
      </c>
      <c r="U15" s="6">
        <v>5.2583869999999998E-2</v>
      </c>
      <c r="V15" s="6">
        <v>22747</v>
      </c>
      <c r="W15" s="6">
        <v>1.7166964100000001E-2</v>
      </c>
    </row>
    <row r="16" spans="2:23" x14ac:dyDescent="0.2">
      <c r="B16" s="1"/>
      <c r="C16" s="2"/>
      <c r="D16" s="4">
        <v>2017</v>
      </c>
      <c r="E16" s="4">
        <v>1717715</v>
      </c>
      <c r="F16" s="4">
        <v>35335</v>
      </c>
      <c r="G16" s="4">
        <v>22430</v>
      </c>
      <c r="H16" s="4">
        <v>13687</v>
      </c>
      <c r="I16" s="4">
        <v>8743</v>
      </c>
      <c r="J16" s="4">
        <v>26525</v>
      </c>
      <c r="K16" s="4">
        <v>67</v>
      </c>
      <c r="L16" s="4">
        <v>1682380</v>
      </c>
      <c r="M16" s="4">
        <v>0</v>
      </c>
      <c r="N16" s="6">
        <v>2019</v>
      </c>
      <c r="O16" s="6">
        <v>33752</v>
      </c>
      <c r="P16" s="6">
        <v>68353</v>
      </c>
      <c r="Q16" s="6">
        <v>23524</v>
      </c>
      <c r="R16" s="6">
        <v>45250</v>
      </c>
      <c r="S16" s="6">
        <v>8.4024639999999998E-2</v>
      </c>
      <c r="T16" s="6">
        <v>3.3468440000000002E-2</v>
      </c>
      <c r="U16" s="6">
        <v>5.0556200000000003E-2</v>
      </c>
      <c r="V16" s="6">
        <v>23103</v>
      </c>
      <c r="W16" s="6">
        <v>1.7087765000000001E-2</v>
      </c>
    </row>
    <row r="17" spans="2:23" x14ac:dyDescent="0.2">
      <c r="B17" s="1"/>
      <c r="C17" s="2"/>
      <c r="D17" s="4">
        <v>2018</v>
      </c>
      <c r="E17" s="4">
        <v>1750536</v>
      </c>
      <c r="F17" s="4">
        <v>32821</v>
      </c>
      <c r="G17" s="4">
        <v>22054</v>
      </c>
      <c r="H17" s="4">
        <v>13451</v>
      </c>
      <c r="I17" s="4">
        <v>8603</v>
      </c>
      <c r="J17" s="4">
        <v>24142</v>
      </c>
      <c r="K17" s="4">
        <v>76</v>
      </c>
      <c r="L17" s="4">
        <v>1717715</v>
      </c>
      <c r="M17" s="4">
        <v>0</v>
      </c>
      <c r="N17" s="6">
        <v>2020</v>
      </c>
      <c r="O17" s="6">
        <v>40529</v>
      </c>
      <c r="P17" s="6">
        <v>87679</v>
      </c>
      <c r="Q17" s="6">
        <v>25232</v>
      </c>
      <c r="R17" s="6">
        <v>51021</v>
      </c>
      <c r="S17" s="6">
        <v>9.6683149999999995E-2</v>
      </c>
      <c r="T17" s="6">
        <v>3.5565039999999999E-2</v>
      </c>
      <c r="U17" s="6">
        <v>6.1118110000000003E-2</v>
      </c>
      <c r="V17" s="6">
        <v>36658</v>
      </c>
      <c r="W17" s="6">
        <v>2.5553070099999999E-2</v>
      </c>
    </row>
    <row r="18" spans="2:23" x14ac:dyDescent="0.2">
      <c r="B18" s="1"/>
      <c r="C18" s="2"/>
      <c r="D18" s="4">
        <v>2019</v>
      </c>
      <c r="E18" s="4">
        <v>1787065</v>
      </c>
      <c r="F18" s="4">
        <v>36529</v>
      </c>
      <c r="G18" s="4">
        <v>22220</v>
      </c>
      <c r="H18" s="4">
        <v>13308</v>
      </c>
      <c r="I18" s="4">
        <v>8912</v>
      </c>
      <c r="J18" s="4">
        <v>27527</v>
      </c>
      <c r="K18" s="4">
        <v>90</v>
      </c>
      <c r="L18" s="4">
        <v>1750536</v>
      </c>
      <c r="M18" s="4">
        <v>0</v>
      </c>
      <c r="N18" s="6">
        <v>2021</v>
      </c>
      <c r="O18" s="6">
        <v>42291</v>
      </c>
      <c r="P18" s="6">
        <v>86079</v>
      </c>
      <c r="Q18" s="6">
        <v>28149</v>
      </c>
      <c r="R18" s="6">
        <v>54080</v>
      </c>
      <c r="S18" s="6">
        <v>0.10198759</v>
      </c>
      <c r="T18" s="6">
        <v>3.9351659999999997E-2</v>
      </c>
      <c r="U18" s="6">
        <v>6.2635940000000001E-2</v>
      </c>
      <c r="V18" s="6">
        <v>31999</v>
      </c>
      <c r="W18" s="6">
        <v>2.3284277200000002E-2</v>
      </c>
    </row>
    <row r="19" spans="2:23" x14ac:dyDescent="0.2">
      <c r="B19" s="1"/>
      <c r="C19" s="2"/>
      <c r="D19" s="4">
        <v>2020</v>
      </c>
      <c r="E19" s="4">
        <v>1849339</v>
      </c>
      <c r="F19" s="4">
        <v>10222</v>
      </c>
      <c r="G19" s="4">
        <v>5467</v>
      </c>
      <c r="H19" s="4">
        <v>3629</v>
      </c>
      <c r="I19" s="4">
        <v>0</v>
      </c>
      <c r="J19" s="4">
        <v>0</v>
      </c>
      <c r="K19" s="4">
        <v>0</v>
      </c>
      <c r="L19" s="4">
        <v>1787065</v>
      </c>
      <c r="M19" s="4">
        <v>62274</v>
      </c>
      <c r="N19" s="6">
        <v>2022</v>
      </c>
      <c r="O19" s="6">
        <v>38927</v>
      </c>
      <c r="P19" s="6">
        <v>76814</v>
      </c>
      <c r="Q19" s="6">
        <v>30369</v>
      </c>
      <c r="R19" s="6">
        <v>56538</v>
      </c>
      <c r="S19" s="6">
        <v>9.2178209999999997E-2</v>
      </c>
      <c r="T19" s="6">
        <v>3.9081310000000001E-2</v>
      </c>
      <c r="U19" s="6">
        <v>5.3096890000000001E-2</v>
      </c>
      <c r="V19" s="6">
        <v>20276</v>
      </c>
      <c r="W19" s="6">
        <v>1.40155778E-2</v>
      </c>
    </row>
    <row r="20" spans="2:23" x14ac:dyDescent="0.2">
      <c r="B20" s="1"/>
      <c r="C20" s="2"/>
      <c r="D20" s="4">
        <v>2021</v>
      </c>
      <c r="E20" s="4">
        <v>1904537</v>
      </c>
      <c r="F20" s="4">
        <v>55198</v>
      </c>
      <c r="G20" s="4">
        <v>21850</v>
      </c>
      <c r="H20" s="4">
        <v>17141</v>
      </c>
      <c r="I20" s="4">
        <v>4709</v>
      </c>
      <c r="J20" s="4">
        <v>52222</v>
      </c>
      <c r="K20" s="4">
        <v>-1733</v>
      </c>
      <c r="L20" s="4">
        <v>1849339</v>
      </c>
      <c r="M20" s="4">
        <v>0</v>
      </c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2:23" x14ac:dyDescent="0.2">
      <c r="B21" s="1"/>
      <c r="C21" s="2"/>
      <c r="D21" s="4">
        <v>2022</v>
      </c>
      <c r="E21" s="4">
        <v>1938996</v>
      </c>
      <c r="F21" s="4">
        <v>34459</v>
      </c>
      <c r="G21" s="4">
        <v>22418</v>
      </c>
      <c r="H21" s="4">
        <v>18938</v>
      </c>
      <c r="I21" s="4">
        <v>3480</v>
      </c>
      <c r="J21" s="4">
        <v>30365</v>
      </c>
      <c r="K21" s="4">
        <v>614</v>
      </c>
      <c r="L21" s="4">
        <v>1904537</v>
      </c>
      <c r="M21" s="4">
        <v>0</v>
      </c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2:23" x14ac:dyDescent="0.2">
      <c r="B22" s="1"/>
      <c r="C22" s="2"/>
      <c r="D22" s="4">
        <v>2023</v>
      </c>
      <c r="E22" s="4">
        <v>1964726</v>
      </c>
      <c r="F22" s="4">
        <v>25730</v>
      </c>
      <c r="G22" s="4">
        <v>22456</v>
      </c>
      <c r="H22" s="4">
        <v>16817</v>
      </c>
      <c r="I22" s="4">
        <v>5639</v>
      </c>
      <c r="J22" s="4">
        <v>20053</v>
      </c>
      <c r="K22" s="4">
        <v>38</v>
      </c>
      <c r="L22" s="4">
        <v>1938996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</row>
    <row r="25" spans="2:23" ht="68" x14ac:dyDescent="0.2">
      <c r="D25" s="3" t="s">
        <v>0</v>
      </c>
      <c r="E25" s="3" t="s">
        <v>9</v>
      </c>
      <c r="F25" s="5" t="s">
        <v>9</v>
      </c>
      <c r="G25" s="5" t="s">
        <v>16</v>
      </c>
      <c r="H25" s="5" t="s">
        <v>14</v>
      </c>
      <c r="I25" s="7" t="s">
        <v>24</v>
      </c>
      <c r="J25" s="8" t="s">
        <v>22</v>
      </c>
      <c r="K25" s="8" t="s">
        <v>23</v>
      </c>
      <c r="L25" t="s">
        <v>28</v>
      </c>
      <c r="M25" s="9" t="s">
        <v>25</v>
      </c>
    </row>
    <row r="26" spans="2:23" x14ac:dyDescent="0.2">
      <c r="D26" s="4">
        <v>2010</v>
      </c>
      <c r="E26" s="4">
        <v>0</v>
      </c>
      <c r="F26" s="5"/>
      <c r="G26" s="5"/>
      <c r="H26" s="5"/>
    </row>
    <row r="27" spans="2:23" x14ac:dyDescent="0.2">
      <c r="D27" s="4">
        <v>2011</v>
      </c>
      <c r="E27" s="4">
        <v>2069</v>
      </c>
      <c r="F27" s="5"/>
      <c r="G27" s="5"/>
      <c r="H27" s="5"/>
    </row>
    <row r="28" spans="2:23" x14ac:dyDescent="0.2">
      <c r="D28" s="4">
        <v>2012</v>
      </c>
      <c r="E28" s="4">
        <v>806</v>
      </c>
      <c r="F28" s="6">
        <v>438</v>
      </c>
      <c r="G28" s="6">
        <v>50955</v>
      </c>
      <c r="H28" s="6">
        <v>50517</v>
      </c>
      <c r="I28">
        <f>1+(E28-F28)/F28</f>
        <v>1.8401826484018264</v>
      </c>
      <c r="J28">
        <f>G28*I28</f>
        <v>93766.506849315061</v>
      </c>
      <c r="K28">
        <f>H28*I28</f>
        <v>92960.506849315061</v>
      </c>
      <c r="L28">
        <f>J28-K28</f>
        <v>806</v>
      </c>
      <c r="M28">
        <f>F28/E28</f>
        <v>0.54342431761786603</v>
      </c>
    </row>
    <row r="29" spans="2:23" x14ac:dyDescent="0.2">
      <c r="D29" s="4">
        <v>2013</v>
      </c>
      <c r="E29" s="4">
        <v>5325</v>
      </c>
      <c r="F29" s="6">
        <v>6740</v>
      </c>
      <c r="G29" s="6">
        <v>56120</v>
      </c>
      <c r="H29" s="6">
        <v>49380</v>
      </c>
      <c r="I29">
        <f>1+(E29-F29)/F29</f>
        <v>0.7900593471810089</v>
      </c>
      <c r="J29">
        <f t="shared" ref="J29:J30" si="0">G29*I29</f>
        <v>44338.130563798222</v>
      </c>
      <c r="K29">
        <f t="shared" ref="K29:K30" si="1">H29*I29</f>
        <v>39013.130563798222</v>
      </c>
      <c r="L29">
        <f t="shared" ref="L29:L30" si="2">J29-K29</f>
        <v>5325</v>
      </c>
      <c r="M29">
        <f t="shared" ref="M29:M30" si="3">F29/E29</f>
        <v>1.2657276995305164</v>
      </c>
    </row>
    <row r="30" spans="2:23" x14ac:dyDescent="0.2">
      <c r="D30" s="4">
        <v>2014</v>
      </c>
      <c r="E30" s="4">
        <v>9804</v>
      </c>
      <c r="F30" s="6">
        <v>6128</v>
      </c>
      <c r="G30" s="6">
        <v>53335</v>
      </c>
      <c r="H30" s="6">
        <v>47207</v>
      </c>
      <c r="I30">
        <f>1+(E30-F30)/F30</f>
        <v>1.5998694516971279</v>
      </c>
      <c r="J30">
        <f t="shared" si="0"/>
        <v>85329.037206266323</v>
      </c>
      <c r="K30">
        <f t="shared" si="1"/>
        <v>75525.037206266323</v>
      </c>
      <c r="L30">
        <f t="shared" si="2"/>
        <v>9804</v>
      </c>
      <c r="M30">
        <f t="shared" si="3"/>
        <v>0.62505099959200328</v>
      </c>
    </row>
    <row r="31" spans="2:23" x14ac:dyDescent="0.2">
      <c r="D31" s="4">
        <v>2015</v>
      </c>
      <c r="E31" s="4">
        <v>9761</v>
      </c>
    </row>
    <row r="32" spans="2:23" x14ac:dyDescent="0.2">
      <c r="C32" s="1"/>
      <c r="D32" s="4">
        <v>2016</v>
      </c>
      <c r="E32" s="4">
        <v>21910</v>
      </c>
      <c r="F32" s="6">
        <v>15527</v>
      </c>
      <c r="G32" s="6">
        <v>60358</v>
      </c>
      <c r="H32" s="6">
        <v>44831</v>
      </c>
      <c r="I32">
        <f>1+(E32-F32)/F32</f>
        <v>1.4110903587299544</v>
      </c>
      <c r="J32">
        <f>G32*I32</f>
        <v>85170.591872222591</v>
      </c>
      <c r="K32">
        <f>H32*I32</f>
        <v>63260.591872222583</v>
      </c>
      <c r="L32" s="2"/>
      <c r="M32">
        <f>F32/E32</f>
        <v>0.7086718393427659</v>
      </c>
      <c r="N32" s="2"/>
      <c r="O32" s="2"/>
    </row>
    <row r="33" spans="3:18" x14ac:dyDescent="0.2">
      <c r="C33" s="1"/>
      <c r="D33" s="4">
        <v>2017</v>
      </c>
      <c r="E33" s="4">
        <v>26525</v>
      </c>
      <c r="K33" s="2"/>
      <c r="L33" s="2"/>
      <c r="N33" s="2"/>
      <c r="O33" s="2"/>
    </row>
    <row r="34" spans="3:18" x14ac:dyDescent="0.2">
      <c r="C34" s="1"/>
      <c r="D34" s="4">
        <v>2018</v>
      </c>
      <c r="E34" s="4">
        <v>24142</v>
      </c>
      <c r="F34" s="6">
        <v>22747</v>
      </c>
      <c r="G34" s="6">
        <v>69676</v>
      </c>
      <c r="H34" s="6">
        <v>46929</v>
      </c>
      <c r="I34">
        <f>1+(E34-F34)/F34</f>
        <v>1.0613267683650591</v>
      </c>
      <c r="J34">
        <f t="shared" ref="J34:J35" si="4">G34*I34</f>
        <v>73949.003912603861</v>
      </c>
      <c r="K34">
        <f>H34*I34</f>
        <v>49807.003912603861</v>
      </c>
      <c r="L34" s="2"/>
      <c r="M34">
        <f t="shared" ref="M34:M35" si="5">F34/E34</f>
        <v>0.94221688343964871</v>
      </c>
      <c r="N34" s="2"/>
      <c r="O34" s="2"/>
    </row>
    <row r="35" spans="3:18" x14ac:dyDescent="0.2">
      <c r="C35" s="1"/>
      <c r="D35" s="4">
        <v>2019</v>
      </c>
      <c r="E35" s="4">
        <v>27527</v>
      </c>
      <c r="F35" s="6">
        <v>23103</v>
      </c>
      <c r="G35" s="6">
        <v>68353</v>
      </c>
      <c r="H35" s="6">
        <v>45250</v>
      </c>
      <c r="I35">
        <f>1+(E35-F35)/F35</f>
        <v>1.1914902826472753</v>
      </c>
      <c r="J35">
        <f t="shared" si="4"/>
        <v>81441.935289789209</v>
      </c>
      <c r="K35">
        <f>H35*I35</f>
        <v>53914.935289789209</v>
      </c>
      <c r="L35" s="2"/>
      <c r="M35">
        <f t="shared" si="5"/>
        <v>0.8392850655719839</v>
      </c>
      <c r="N35" s="2"/>
      <c r="O35" s="2"/>
    </row>
    <row r="36" spans="3:18" x14ac:dyDescent="0.2">
      <c r="C36" s="1"/>
      <c r="D36" s="4">
        <v>2020</v>
      </c>
      <c r="E36" s="4">
        <v>0</v>
      </c>
      <c r="F36" s="6">
        <v>36658</v>
      </c>
      <c r="G36" s="6">
        <v>87679</v>
      </c>
      <c r="H36" s="6">
        <v>51021</v>
      </c>
      <c r="J36" s="2"/>
      <c r="K36" s="2"/>
      <c r="L36" s="2"/>
      <c r="N36" s="2"/>
      <c r="O36" s="2"/>
    </row>
    <row r="37" spans="3:18" x14ac:dyDescent="0.2">
      <c r="C37" s="1"/>
      <c r="D37" s="4">
        <v>2021</v>
      </c>
      <c r="E37" s="4">
        <v>52222</v>
      </c>
      <c r="F37" s="6">
        <v>31999</v>
      </c>
      <c r="G37" s="6">
        <v>86079</v>
      </c>
      <c r="H37" s="6">
        <v>54080</v>
      </c>
      <c r="I37">
        <f>1+(E37-F37)/F37</f>
        <v>1.6319884996406138</v>
      </c>
      <c r="J37">
        <f>G37*I37</f>
        <v>140479.9380605644</v>
      </c>
      <c r="K37">
        <f>H37*I37</f>
        <v>88257.938060564396</v>
      </c>
      <c r="L37" s="2"/>
      <c r="M37">
        <f t="shared" ref="M37:M38" si="6">F37/E37</f>
        <v>0.61274941595496146</v>
      </c>
      <c r="N37" s="2"/>
      <c r="O37" s="2"/>
    </row>
    <row r="38" spans="3:18" x14ac:dyDescent="0.2">
      <c r="C38" s="1"/>
      <c r="D38" s="4">
        <v>2022</v>
      </c>
      <c r="E38" s="4">
        <v>30365</v>
      </c>
      <c r="F38" s="6">
        <v>20276</v>
      </c>
      <c r="G38" s="6">
        <v>76814</v>
      </c>
      <c r="H38" s="6">
        <v>56538</v>
      </c>
      <c r="I38">
        <f>1+(E38-F38)/F38</f>
        <v>1.4975833497731308</v>
      </c>
      <c r="J38">
        <f>G38*I38</f>
        <v>115035.36742947326</v>
      </c>
      <c r="K38">
        <f>H38*I38</f>
        <v>84670.367429473263</v>
      </c>
      <c r="L38" s="2"/>
      <c r="M38">
        <f t="shared" si="6"/>
        <v>0.66774246665568915</v>
      </c>
      <c r="N38" s="2"/>
      <c r="O38" s="2"/>
    </row>
    <row r="39" spans="3:18" x14ac:dyDescent="0.2">
      <c r="C39" s="1"/>
      <c r="D39" s="4">
        <v>2023</v>
      </c>
      <c r="E39" s="4">
        <v>20053</v>
      </c>
      <c r="F39" s="2"/>
      <c r="G39" s="2"/>
      <c r="H39" s="2"/>
      <c r="J39" s="2"/>
      <c r="K39" s="2"/>
      <c r="L39" s="2"/>
      <c r="N39" s="2"/>
      <c r="O39" s="2"/>
      <c r="P39" s="2"/>
      <c r="Q39" s="2"/>
      <c r="R39" s="2"/>
    </row>
    <row r="40" spans="3:18" x14ac:dyDescent="0.2"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</sheetData>
  <mergeCells count="1">
    <mergeCell ref="D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55F5-A567-7242-A2F4-169C148780AA}">
  <dimension ref="A1:Q28"/>
  <sheetViews>
    <sheetView tabSelected="1" workbookViewId="0">
      <selection activeCell="L6" sqref="L6"/>
    </sheetView>
  </sheetViews>
  <sheetFormatPr baseColWidth="10" defaultRowHeight="16" x14ac:dyDescent="0.2"/>
  <sheetData>
    <row r="1" spans="1:17" x14ac:dyDescent="0.2">
      <c r="J1" s="14"/>
    </row>
    <row r="2" spans="1:17" x14ac:dyDescent="0.2">
      <c r="D2" s="7"/>
      <c r="E2" s="7"/>
      <c r="F2" s="7"/>
      <c r="G2" s="7"/>
      <c r="H2" s="7"/>
      <c r="I2" s="7"/>
      <c r="J2" s="7"/>
      <c r="K2" s="7"/>
    </row>
    <row r="3" spans="1:17" x14ac:dyDescent="0.2">
      <c r="D3" s="7"/>
      <c r="E3" s="7"/>
      <c r="F3" s="7"/>
      <c r="G3" s="7"/>
      <c r="H3" s="7"/>
      <c r="I3" s="7"/>
      <c r="J3" s="7"/>
      <c r="K3" s="7"/>
    </row>
    <row r="4" spans="1:17" x14ac:dyDescent="0.2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">
      <c r="A5" s="3" t="s">
        <v>4</v>
      </c>
      <c r="B5" s="3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85" x14ac:dyDescent="0.2">
      <c r="A6" s="3"/>
      <c r="B6" s="3"/>
      <c r="C6" s="3"/>
      <c r="D6" s="12" t="s">
        <v>32</v>
      </c>
      <c r="E6" s="12"/>
      <c r="F6" s="12"/>
      <c r="G6" s="12"/>
      <c r="H6" s="12"/>
      <c r="I6" s="12"/>
      <c r="J6" s="7"/>
      <c r="K6" s="8" t="s">
        <v>33</v>
      </c>
      <c r="L6" s="7"/>
      <c r="M6" s="7"/>
      <c r="N6" s="7"/>
      <c r="O6" s="7"/>
      <c r="P6" s="7"/>
      <c r="Q6" s="7"/>
    </row>
    <row r="7" spans="1:17" x14ac:dyDescent="0.2">
      <c r="A7" s="3" t="s">
        <v>0</v>
      </c>
      <c r="B7" s="3" t="s">
        <v>4</v>
      </c>
      <c r="C7" s="3" t="s">
        <v>9</v>
      </c>
      <c r="D7" s="12" t="s">
        <v>0</v>
      </c>
      <c r="E7" s="12" t="s">
        <v>30</v>
      </c>
      <c r="F7" s="12" t="s">
        <v>1</v>
      </c>
      <c r="G7" s="12" t="s">
        <v>31</v>
      </c>
      <c r="H7" s="12" t="s">
        <v>2</v>
      </c>
      <c r="I7" s="12" t="s">
        <v>3</v>
      </c>
      <c r="J7" s="7"/>
      <c r="K7" s="8"/>
      <c r="L7" s="15"/>
      <c r="M7" s="15"/>
      <c r="N7" s="15"/>
      <c r="O7" s="15"/>
      <c r="P7" s="15"/>
      <c r="Q7" s="15"/>
    </row>
    <row r="8" spans="1:17" x14ac:dyDescent="0.2">
      <c r="A8" s="4">
        <v>2010</v>
      </c>
      <c r="B8" s="4">
        <v>1570746</v>
      </c>
      <c r="C8" s="4">
        <v>0</v>
      </c>
      <c r="D8" s="13">
        <v>2010</v>
      </c>
      <c r="E8" s="13">
        <v>1550967</v>
      </c>
      <c r="F8" s="13">
        <v>61839</v>
      </c>
      <c r="G8" s="13">
        <v>1489128</v>
      </c>
      <c r="H8" s="13">
        <v>53122</v>
      </c>
      <c r="I8" s="13">
        <v>8717</v>
      </c>
      <c r="J8" s="15"/>
      <c r="K8" s="8"/>
      <c r="L8" s="15"/>
      <c r="M8" s="15"/>
      <c r="N8" s="15"/>
      <c r="O8" s="15"/>
      <c r="P8" s="15"/>
      <c r="Q8" s="15"/>
    </row>
    <row r="9" spans="1:17" x14ac:dyDescent="0.2">
      <c r="A9" s="4">
        <v>2011</v>
      </c>
      <c r="B9" s="4">
        <v>1583910</v>
      </c>
      <c r="C9" s="4">
        <v>2069</v>
      </c>
      <c r="D9" s="13">
        <v>2011</v>
      </c>
      <c r="E9" s="13">
        <v>1559637</v>
      </c>
      <c r="F9" s="13">
        <v>66673</v>
      </c>
      <c r="G9" s="13">
        <v>1492964</v>
      </c>
      <c r="H9" s="13">
        <v>57844</v>
      </c>
      <c r="I9" s="13">
        <v>8829</v>
      </c>
      <c r="J9" s="15"/>
      <c r="K9" s="8">
        <f t="shared" ref="K9:K20" si="0">I9-C9</f>
        <v>6760</v>
      </c>
      <c r="L9" s="15"/>
      <c r="M9" s="15"/>
      <c r="N9" s="15"/>
      <c r="O9" s="15"/>
      <c r="P9" s="15"/>
      <c r="Q9" s="15"/>
    </row>
    <row r="10" spans="1:17" x14ac:dyDescent="0.2">
      <c r="A10" s="4">
        <v>2012</v>
      </c>
      <c r="B10" s="4">
        <v>1595324</v>
      </c>
      <c r="C10" s="4">
        <v>806</v>
      </c>
      <c r="D10" s="13">
        <v>2012</v>
      </c>
      <c r="E10" s="13">
        <v>1573036</v>
      </c>
      <c r="F10" s="13">
        <v>65910</v>
      </c>
      <c r="G10" s="13">
        <v>1507126</v>
      </c>
      <c r="H10" s="13">
        <v>55191</v>
      </c>
      <c r="I10" s="13">
        <v>10719</v>
      </c>
      <c r="J10" s="15"/>
      <c r="K10" s="8">
        <f t="shared" si="0"/>
        <v>9913</v>
      </c>
      <c r="L10" s="15"/>
      <c r="M10" s="15"/>
      <c r="N10" s="15"/>
      <c r="O10" s="15"/>
      <c r="P10" s="15"/>
      <c r="Q10" s="15"/>
    </row>
    <row r="11" spans="1:17" x14ac:dyDescent="0.2">
      <c r="A11" s="4">
        <v>2013</v>
      </c>
      <c r="B11" s="4">
        <v>1611206</v>
      </c>
      <c r="C11" s="4">
        <v>5325</v>
      </c>
      <c r="D11" s="13">
        <v>2013</v>
      </c>
      <c r="E11" s="13">
        <v>1592596</v>
      </c>
      <c r="F11" s="13">
        <v>69943</v>
      </c>
      <c r="G11" s="13">
        <v>1522653</v>
      </c>
      <c r="H11" s="13">
        <v>63788</v>
      </c>
      <c r="I11" s="13">
        <v>6155</v>
      </c>
      <c r="J11" s="15"/>
      <c r="K11" s="8">
        <f t="shared" si="0"/>
        <v>830</v>
      </c>
      <c r="L11" s="15"/>
      <c r="M11" s="15"/>
      <c r="N11" s="15"/>
      <c r="O11" s="15"/>
      <c r="P11" s="15"/>
      <c r="Q11" s="15"/>
    </row>
    <row r="12" spans="1:17" x14ac:dyDescent="0.2">
      <c r="A12" s="4">
        <v>2014</v>
      </c>
      <c r="B12" s="4">
        <v>1631112</v>
      </c>
      <c r="C12" s="4">
        <v>9804</v>
      </c>
      <c r="D12" s="13">
        <v>2014</v>
      </c>
      <c r="E12" s="13">
        <v>1613068</v>
      </c>
      <c r="F12" s="13">
        <v>70324</v>
      </c>
      <c r="G12" s="13">
        <v>1542744</v>
      </c>
      <c r="H12" s="13">
        <v>56887</v>
      </c>
      <c r="I12" s="13">
        <v>13437</v>
      </c>
      <c r="J12" s="15"/>
      <c r="K12" s="8">
        <f t="shared" si="0"/>
        <v>3633</v>
      </c>
      <c r="L12" s="15"/>
      <c r="M12" s="15"/>
      <c r="N12" s="15"/>
      <c r="O12" s="15"/>
      <c r="P12" s="15"/>
      <c r="Q12" s="15"/>
    </row>
    <row r="13" spans="1:17" x14ac:dyDescent="0.2">
      <c r="A13" s="4">
        <v>2015</v>
      </c>
      <c r="B13" s="4">
        <v>1651059</v>
      </c>
      <c r="C13" s="4">
        <v>9761</v>
      </c>
      <c r="D13" s="13">
        <v>2015</v>
      </c>
      <c r="E13" s="13">
        <v>1635366</v>
      </c>
      <c r="F13" s="13">
        <v>82817</v>
      </c>
      <c r="G13" s="13">
        <v>1552549</v>
      </c>
      <c r="H13" s="13">
        <v>55885</v>
      </c>
      <c r="I13" s="13">
        <v>26932</v>
      </c>
      <c r="J13" s="15"/>
      <c r="K13" s="8">
        <f t="shared" si="0"/>
        <v>17171</v>
      </c>
      <c r="L13" s="15"/>
      <c r="M13" s="15"/>
      <c r="N13" s="15"/>
      <c r="O13" s="15"/>
      <c r="P13" s="15"/>
      <c r="Q13" s="15"/>
    </row>
    <row r="14" spans="1:17" x14ac:dyDescent="0.2">
      <c r="A14" s="4">
        <v>2016</v>
      </c>
      <c r="B14" s="4">
        <v>1682380</v>
      </c>
      <c r="C14" s="4">
        <v>21910</v>
      </c>
      <c r="D14" s="13">
        <v>2016</v>
      </c>
      <c r="E14" s="13">
        <v>1663756</v>
      </c>
      <c r="F14" s="13">
        <v>80085</v>
      </c>
      <c r="G14" s="13">
        <v>1583671</v>
      </c>
      <c r="H14" s="13">
        <v>55772</v>
      </c>
      <c r="I14" s="13">
        <v>24313</v>
      </c>
      <c r="J14" s="15"/>
      <c r="K14" s="8">
        <f t="shared" si="0"/>
        <v>2403</v>
      </c>
      <c r="L14" s="15"/>
      <c r="M14" s="15"/>
      <c r="N14" s="15"/>
      <c r="O14" s="15"/>
      <c r="P14" s="15"/>
      <c r="Q14" s="15"/>
    </row>
    <row r="15" spans="1:17" x14ac:dyDescent="0.2">
      <c r="A15" s="4">
        <v>2017</v>
      </c>
      <c r="B15" s="4">
        <v>1717715</v>
      </c>
      <c r="C15" s="4">
        <v>26525</v>
      </c>
      <c r="D15" s="13">
        <v>2017</v>
      </c>
      <c r="E15" s="13">
        <v>1694182</v>
      </c>
      <c r="F15" s="13">
        <v>78528</v>
      </c>
      <c r="G15" s="13">
        <v>1615654</v>
      </c>
      <c r="H15" s="13">
        <v>56954</v>
      </c>
      <c r="I15" s="13">
        <v>21574</v>
      </c>
      <c r="J15" s="15"/>
      <c r="K15" s="8">
        <f t="shared" si="0"/>
        <v>-4951</v>
      </c>
      <c r="L15" s="15"/>
      <c r="M15" s="15"/>
      <c r="N15" s="15"/>
      <c r="O15" s="15"/>
      <c r="P15" s="15"/>
      <c r="Q15" s="15"/>
    </row>
    <row r="16" spans="1:17" x14ac:dyDescent="0.2">
      <c r="A16" s="4">
        <v>2018</v>
      </c>
      <c r="B16" s="4">
        <v>1750536</v>
      </c>
      <c r="C16" s="4">
        <v>24142</v>
      </c>
      <c r="D16" s="13">
        <v>2018</v>
      </c>
      <c r="E16" s="13">
        <v>1734756</v>
      </c>
      <c r="F16" s="13">
        <v>86489</v>
      </c>
      <c r="G16" s="13">
        <v>1648267</v>
      </c>
      <c r="H16" s="13">
        <v>55183</v>
      </c>
      <c r="I16" s="13">
        <v>31306</v>
      </c>
      <c r="J16" s="15"/>
      <c r="K16" s="8">
        <f t="shared" si="0"/>
        <v>7164</v>
      </c>
      <c r="L16" s="15"/>
      <c r="M16" s="15"/>
      <c r="N16" s="15"/>
      <c r="O16" s="15"/>
      <c r="P16" s="15"/>
      <c r="Q16" s="15"/>
    </row>
    <row r="17" spans="1:17" x14ac:dyDescent="0.2">
      <c r="A17" s="4">
        <v>2019</v>
      </c>
      <c r="B17" s="4">
        <v>1787065</v>
      </c>
      <c r="C17" s="4">
        <v>27527</v>
      </c>
      <c r="D17" s="13">
        <v>2019</v>
      </c>
      <c r="E17" s="13">
        <v>1764327</v>
      </c>
      <c r="F17" s="13">
        <v>85211</v>
      </c>
      <c r="G17" s="13">
        <v>1679116</v>
      </c>
      <c r="H17" s="13">
        <v>55090</v>
      </c>
      <c r="I17" s="13">
        <v>30121</v>
      </c>
      <c r="J17" s="15"/>
      <c r="K17" s="8">
        <f t="shared" si="0"/>
        <v>2594</v>
      </c>
      <c r="L17" s="15"/>
      <c r="M17" s="15"/>
      <c r="N17" s="15"/>
      <c r="O17" s="15"/>
      <c r="P17" s="15"/>
      <c r="Q17" s="15"/>
    </row>
    <row r="18" spans="1:17" x14ac:dyDescent="0.2">
      <c r="A18" s="4">
        <v>2020</v>
      </c>
      <c r="B18" s="4">
        <v>1849339</v>
      </c>
      <c r="C18" s="4">
        <v>0</v>
      </c>
      <c r="J18" s="15"/>
      <c r="K18" s="8"/>
      <c r="L18" s="15"/>
      <c r="M18" s="15"/>
      <c r="N18" s="15"/>
      <c r="O18" s="15"/>
      <c r="P18" s="15"/>
      <c r="Q18" s="15"/>
    </row>
    <row r="19" spans="1:17" x14ac:dyDescent="0.2">
      <c r="A19" s="4">
        <v>2021</v>
      </c>
      <c r="B19" s="4">
        <v>1904537</v>
      </c>
      <c r="C19" s="4">
        <v>52222</v>
      </c>
      <c r="D19" s="13">
        <v>2021</v>
      </c>
      <c r="E19" s="13">
        <v>1879719</v>
      </c>
      <c r="F19" s="13">
        <v>101693</v>
      </c>
      <c r="G19" s="13">
        <v>1778026</v>
      </c>
      <c r="H19" s="13">
        <v>57073</v>
      </c>
      <c r="I19" s="13">
        <v>44620</v>
      </c>
      <c r="J19" s="15"/>
      <c r="K19" s="8">
        <f t="shared" si="0"/>
        <v>-7602</v>
      </c>
      <c r="L19" s="7"/>
      <c r="M19" s="7"/>
      <c r="N19" s="7"/>
      <c r="O19" s="7"/>
      <c r="P19" s="7"/>
      <c r="Q19" s="7"/>
    </row>
    <row r="20" spans="1:17" x14ac:dyDescent="0.2">
      <c r="A20" s="4">
        <v>2022</v>
      </c>
      <c r="B20" s="4">
        <v>1938996</v>
      </c>
      <c r="C20" s="4">
        <v>30365</v>
      </c>
      <c r="D20" s="13">
        <v>2022</v>
      </c>
      <c r="E20" s="13">
        <v>1919357</v>
      </c>
      <c r="F20" s="13">
        <v>97073</v>
      </c>
      <c r="G20" s="13">
        <v>1822284</v>
      </c>
      <c r="H20" s="13">
        <v>70542</v>
      </c>
      <c r="I20" s="13">
        <v>26531</v>
      </c>
      <c r="J20" s="15"/>
      <c r="K20" s="8">
        <f t="shared" si="0"/>
        <v>-3834</v>
      </c>
      <c r="L20" s="7"/>
      <c r="M20" s="7"/>
      <c r="N20" s="7"/>
      <c r="O20" s="7"/>
      <c r="P20" s="7"/>
      <c r="Q20" s="7"/>
    </row>
    <row r="21" spans="1:17" x14ac:dyDescent="0.2">
      <c r="A21" s="4">
        <v>2023</v>
      </c>
      <c r="B21" s="4">
        <v>1964726</v>
      </c>
      <c r="C21" s="4">
        <v>20053</v>
      </c>
      <c r="D21" s="15"/>
      <c r="E21" s="15"/>
      <c r="F21" s="15"/>
      <c r="G21" s="7"/>
      <c r="H21" s="15"/>
      <c r="I21" s="15"/>
      <c r="J21" s="15"/>
      <c r="K21" s="8"/>
      <c r="L21" s="7"/>
      <c r="M21" s="7"/>
      <c r="N21" s="7"/>
      <c r="O21" s="7"/>
      <c r="P21" s="7"/>
      <c r="Q21" s="7"/>
    </row>
    <row r="22" spans="1:17" x14ac:dyDescent="0.2">
      <c r="D22" s="7"/>
      <c r="E22" s="7"/>
      <c r="F22" s="7"/>
      <c r="G22" s="7"/>
      <c r="H22" s="7"/>
      <c r="I22" s="7"/>
      <c r="J22" s="7"/>
      <c r="K22" s="8"/>
      <c r="L22" s="7"/>
      <c r="M22" s="7"/>
      <c r="N22" s="7"/>
      <c r="O22" s="7"/>
      <c r="P22" s="7"/>
      <c r="Q22" s="7"/>
    </row>
    <row r="23" spans="1:17" x14ac:dyDescent="0.2"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</row>
    <row r="24" spans="1:17" x14ac:dyDescent="0.2">
      <c r="D24" s="7"/>
      <c r="E24" s="7"/>
      <c r="F24" s="7"/>
      <c r="G24" s="7"/>
      <c r="H24" s="7"/>
      <c r="I24" s="7"/>
      <c r="J24" s="7"/>
      <c r="K24" s="8"/>
    </row>
    <row r="25" spans="1:17" x14ac:dyDescent="0.2">
      <c r="K25" s="8"/>
    </row>
    <row r="26" spans="1:17" x14ac:dyDescent="0.2">
      <c r="K26" s="8"/>
    </row>
    <row r="27" spans="1:17" x14ac:dyDescent="0.2">
      <c r="K27" s="8"/>
    </row>
    <row r="28" spans="1:17" x14ac:dyDescent="0.2">
      <c r="K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IRS and PEP</vt:lpstr>
      <vt:lpstr>ACS and PEP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Bageant, Liz (elizabethbageant@uidaho.edu)</dc:creator>
  <cp:lastModifiedBy>Bageant, Liz (elizabethbageant@uidaho.edu)</cp:lastModifiedBy>
  <dcterms:created xsi:type="dcterms:W3CDTF">2024-10-29T15:43:44Z</dcterms:created>
  <dcterms:modified xsi:type="dcterms:W3CDTF">2024-10-29T16:17:32Z</dcterms:modified>
</cp:coreProperties>
</file>