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807124B-CF54-4C48-8205-E1FE53C791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_General" sheetId="3" r:id="rId1"/>
    <sheet name="DEM_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4" i="3" l="1"/>
  <c r="O53" i="3"/>
  <c r="O52" i="3"/>
  <c r="O51" i="3"/>
  <c r="O50" i="3"/>
  <c r="O49" i="3"/>
  <c r="O48" i="3"/>
  <c r="O47" i="3"/>
  <c r="H47" i="3" a="1"/>
  <c r="H47" i="3" s="1"/>
  <c r="O46" i="3"/>
  <c r="O45" i="3"/>
  <c r="O44" i="3"/>
  <c r="O43" i="3"/>
  <c r="O42" i="3"/>
  <c r="O41" i="3"/>
  <c r="O40" i="3"/>
  <c r="O39" i="3"/>
  <c r="H39" i="3" a="1"/>
  <c r="H39" i="3" s="1"/>
  <c r="O38" i="3"/>
  <c r="O37" i="3"/>
  <c r="O36" i="3"/>
  <c r="O35" i="3"/>
  <c r="O34" i="3"/>
  <c r="O33" i="3"/>
  <c r="O32" i="3"/>
  <c r="O31" i="3"/>
  <c r="H31" i="3" a="1"/>
  <c r="H31" i="3" s="1"/>
  <c r="O30" i="3"/>
  <c r="O29" i="3"/>
  <c r="O28" i="3"/>
  <c r="O27" i="3"/>
  <c r="O26" i="3"/>
  <c r="O25" i="3"/>
  <c r="O24" i="3"/>
  <c r="O23" i="3"/>
  <c r="H23" i="3" a="1"/>
  <c r="H23" i="3" s="1"/>
  <c r="O22" i="3"/>
  <c r="O21" i="3"/>
  <c r="O20" i="3"/>
  <c r="O19" i="3"/>
  <c r="O18" i="3"/>
  <c r="O17" i="3"/>
  <c r="O16" i="3"/>
  <c r="O15" i="3"/>
  <c r="H15" i="3" a="1"/>
  <c r="H15" i="3" s="1"/>
  <c r="E15" i="3" a="1"/>
  <c r="E15" i="3" s="1"/>
  <c r="Q50" i="2" l="1"/>
  <c r="Q49" i="2"/>
  <c r="Q47" i="2"/>
  <c r="Q46" i="2"/>
  <c r="I44" i="2" l="1" a="1"/>
  <c r="H107" i="2" s="1"/>
  <c r="H44" i="2" a="1"/>
  <c r="H98" i="2" s="1"/>
  <c r="G44" i="2" a="1"/>
  <c r="H93" i="2" s="1"/>
  <c r="F44" i="2" a="1"/>
  <c r="E44" i="2" a="1"/>
  <c r="H74" i="2" s="1"/>
  <c r="I41" i="2"/>
  <c r="H41" i="2"/>
  <c r="G41" i="2"/>
  <c r="F41" i="2"/>
  <c r="D44" i="2" a="1"/>
  <c r="H69" i="2" s="1"/>
  <c r="H65" i="2" l="1"/>
  <c r="H77" i="2"/>
  <c r="H108" i="2"/>
  <c r="H68" i="2"/>
  <c r="H97" i="2"/>
  <c r="H75" i="2"/>
  <c r="H64" i="2"/>
  <c r="H100" i="2"/>
  <c r="H109" i="2"/>
  <c r="H76" i="2"/>
  <c r="F44" i="2"/>
  <c r="H78" i="2" s="1"/>
  <c r="H79" i="2"/>
  <c r="H80" i="2"/>
  <c r="H83" i="2"/>
  <c r="G44" i="2"/>
  <c r="H86" i="2" s="1"/>
  <c r="H87" i="2"/>
  <c r="H85" i="2"/>
  <c r="H88" i="2"/>
  <c r="H92" i="2"/>
  <c r="H91" i="2"/>
  <c r="H89" i="2"/>
  <c r="D44" i="2"/>
  <c r="H62" i="2" s="1"/>
  <c r="H63" i="2"/>
  <c r="H44" i="2"/>
  <c r="H94" i="2" s="1"/>
  <c r="H95" i="2"/>
  <c r="H67" i="2"/>
  <c r="H82" i="2"/>
  <c r="H81" i="2"/>
  <c r="H96" i="2"/>
  <c r="H90" i="2"/>
  <c r="E44" i="2"/>
  <c r="H70" i="2" s="1"/>
  <c r="H71" i="2"/>
  <c r="I44" i="2"/>
  <c r="H102" i="2" s="1"/>
  <c r="H103" i="2"/>
  <c r="H66" i="2"/>
  <c r="H101" i="2"/>
  <c r="H84" i="2"/>
  <c r="H99" i="2"/>
  <c r="H72" i="2"/>
  <c r="H105" i="2"/>
  <c r="H104" i="2"/>
  <c r="H73" i="2"/>
  <c r="H10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C411C596-3D1E-4694-9AF1-C2FDDD9ECBCD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<sst xmlns="http://schemas.openxmlformats.org/spreadsheetml/2006/main" count="445" uniqueCount="71">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</sst>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12C-919B-4083-BA38-B3DA52CE10D7}">
  <dimension ref="B3:P54"/>
  <sheetViews>
    <sheetView showGridLines="0" topLeftCell="A10" workbookViewId="0">
      <selection activeCell="E5" sqref="E5:L5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85"/>
    </row>
    <row r="4" spans="2:16" x14ac:dyDescent="0.25">
      <c r="B4" s="86" t="s">
        <v>6</v>
      </c>
      <c r="C4" s="86" t="s">
        <v>67</v>
      </c>
      <c r="D4" s="86" t="s">
        <v>68</v>
      </c>
      <c r="E4" s="87">
        <v>2019</v>
      </c>
      <c r="F4" s="87">
        <v>2020</v>
      </c>
      <c r="G4" s="87">
        <v>2025</v>
      </c>
      <c r="H4" s="87">
        <v>2030</v>
      </c>
      <c r="I4" s="87">
        <v>2035</v>
      </c>
      <c r="J4" s="87">
        <v>2040</v>
      </c>
      <c r="K4" s="87">
        <v>2045</v>
      </c>
      <c r="L4" s="87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85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85" t="s">
        <v>69</v>
      </c>
      <c r="C7" s="85" t="s">
        <v>43</v>
      </c>
      <c r="D7" s="85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85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85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88" t="s">
        <v>9</v>
      </c>
      <c r="H14" s="88" t="s">
        <v>13</v>
      </c>
      <c r="I14" s="3" t="s">
        <v>3</v>
      </c>
      <c r="J14" s="3" t="s">
        <v>2</v>
      </c>
      <c r="K14" s="3" t="s">
        <v>10</v>
      </c>
      <c r="L14" s="3" t="s">
        <v>0</v>
      </c>
      <c r="M14" s="3" t="s">
        <v>5</v>
      </c>
      <c r="N14" s="3" t="s">
        <v>11</v>
      </c>
      <c r="O14" s="3" t="s">
        <v>4</v>
      </c>
      <c r="P14" s="3" t="s">
        <v>12</v>
      </c>
    </row>
    <row r="15" spans="2:16" x14ac:dyDescent="0.25">
      <c r="D15" s="89" t="s">
        <v>69</v>
      </c>
      <c r="E15" s="89" cm="1">
        <f t="array" ref="E15:E22">+TRANSPOSE(E4:L4)</f>
        <v>2019</v>
      </c>
      <c r="F15" s="89"/>
      <c r="G15" s="89"/>
      <c r="H15" s="89" cm="1">
        <f t="array" ref="H15:H22">+TRANSPOSE(E5:L5)</f>
        <v>31.6646</v>
      </c>
      <c r="I15" s="89"/>
      <c r="J15" s="89"/>
      <c r="K15" s="89"/>
      <c r="L15" s="89"/>
      <c r="M15" s="89"/>
      <c r="N15" s="89"/>
      <c r="O15" s="89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90" t="s">
        <v>69</v>
      </c>
      <c r="E22" s="90">
        <v>2050</v>
      </c>
      <c r="F22" s="90"/>
      <c r="G22" s="90"/>
      <c r="H22" s="90">
        <v>92.31689999999999</v>
      </c>
      <c r="I22" s="90"/>
      <c r="J22" s="90"/>
      <c r="K22" s="90"/>
      <c r="L22" s="90"/>
      <c r="M22" s="90"/>
      <c r="N22" s="90"/>
      <c r="O22" s="90" t="str">
        <f t="shared" si="0"/>
        <v>DAGR</v>
      </c>
    </row>
    <row r="23" spans="4:15" x14ac:dyDescent="0.25">
      <c r="D23" s="91" t="s">
        <v>69</v>
      </c>
      <c r="E23" s="91">
        <v>2019</v>
      </c>
      <c r="F23" s="91"/>
      <c r="G23" s="91"/>
      <c r="H23" s="91" cm="1">
        <f t="array" ref="H23:H30">+TRANSPOSE(E6:L6)</f>
        <v>62.181399999999996</v>
      </c>
      <c r="I23" s="91"/>
      <c r="J23" s="91"/>
      <c r="K23" s="91"/>
      <c r="L23" s="91"/>
      <c r="M23" s="91"/>
      <c r="N23" s="91"/>
      <c r="O23" s="91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90" t="s">
        <v>69</v>
      </c>
      <c r="E30" s="90">
        <v>2050</v>
      </c>
      <c r="F30" s="90"/>
      <c r="G30" s="90"/>
      <c r="H30" s="90">
        <v>88.122200000000007</v>
      </c>
      <c r="I30" s="90"/>
      <c r="J30" s="90"/>
      <c r="K30" s="90"/>
      <c r="L30" s="90"/>
      <c r="M30" s="90"/>
      <c r="N30" s="90"/>
      <c r="O30" s="90" t="str">
        <f t="shared" si="1"/>
        <v>DTER</v>
      </c>
    </row>
    <row r="31" spans="4:15" x14ac:dyDescent="0.25">
      <c r="D31" s="91" t="s">
        <v>69</v>
      </c>
      <c r="E31" s="91">
        <v>2019</v>
      </c>
      <c r="F31" s="91"/>
      <c r="G31" s="91"/>
      <c r="H31" s="91" cm="1">
        <f t="array" ref="H31:H38">+TRANSPOSE(E7:L7)</f>
        <v>69.341300000000004</v>
      </c>
      <c r="I31" s="91"/>
      <c r="J31" s="91"/>
      <c r="K31" s="91"/>
      <c r="L31" s="91"/>
      <c r="M31" s="91"/>
      <c r="N31" s="91"/>
      <c r="O31" s="91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90" t="s">
        <v>69</v>
      </c>
      <c r="E38" s="90">
        <v>2050</v>
      </c>
      <c r="F38" s="90"/>
      <c r="G38" s="90"/>
      <c r="H38" s="90">
        <v>7.4989999999999997</v>
      </c>
      <c r="I38" s="90"/>
      <c r="J38" s="90"/>
      <c r="K38" s="90"/>
      <c r="L38" s="90"/>
      <c r="M38" s="90"/>
      <c r="N38" s="90"/>
      <c r="O38" s="90" t="str">
        <f t="shared" si="2"/>
        <v>DRSD</v>
      </c>
    </row>
    <row r="39" spans="4:15" x14ac:dyDescent="0.25">
      <c r="D39" s="91" t="s">
        <v>69</v>
      </c>
      <c r="E39" s="91">
        <v>2019</v>
      </c>
      <c r="F39" s="91"/>
      <c r="G39" s="91"/>
      <c r="H39" s="91" cm="1">
        <f t="array" ref="H39:H46">+TRANSPOSE(E8:L8)</f>
        <v>105.9659</v>
      </c>
      <c r="I39" s="91"/>
      <c r="J39" s="91"/>
      <c r="K39" s="91"/>
      <c r="L39" s="91"/>
      <c r="M39" s="91"/>
      <c r="N39" s="91"/>
      <c r="O39" s="91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90" t="s">
        <v>69</v>
      </c>
      <c r="E46" s="90">
        <v>2050</v>
      </c>
      <c r="F46" s="90"/>
      <c r="G46" s="90"/>
      <c r="H46" s="90">
        <v>185.6712</v>
      </c>
      <c r="I46" s="90"/>
      <c r="J46" s="90"/>
      <c r="K46" s="90"/>
      <c r="L46" s="90"/>
      <c r="M46" s="90"/>
      <c r="N46" s="90"/>
      <c r="O46" s="90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90" t="s">
        <v>69</v>
      </c>
      <c r="E54" s="90">
        <v>2050</v>
      </c>
      <c r="F54" s="90"/>
      <c r="G54" s="90"/>
      <c r="H54" s="90">
        <v>693.02160000000003</v>
      </c>
      <c r="I54" s="90"/>
      <c r="J54" s="90"/>
      <c r="K54" s="90"/>
      <c r="L54" s="90"/>
      <c r="M54" s="90"/>
      <c r="N54" s="90"/>
      <c r="O54" s="90" t="str">
        <f t="shared" si="4"/>
        <v>DTRA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zoomScale="85" zoomScaleNormal="85" workbookViewId="0">
      <selection activeCell="O15" sqref="O15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5" bestFit="1" customWidth="1"/>
    <col min="19" max="19" width="8.7109375" style="5" customWidth="1"/>
    <col min="20" max="20" width="14.5703125" style="5" customWidth="1"/>
  </cols>
  <sheetData>
    <row r="1" spans="3:15" x14ac:dyDescent="0.25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25">
      <c r="C2" s="5" t="s">
        <v>65</v>
      </c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25">
      <c r="C3" s="8" t="s">
        <v>17</v>
      </c>
      <c r="D3" s="8" t="s">
        <v>18</v>
      </c>
      <c r="E3" s="8" t="s">
        <v>19</v>
      </c>
      <c r="F3" s="9" t="s">
        <v>7</v>
      </c>
      <c r="G3" s="10" t="s">
        <v>20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</row>
    <row r="4" spans="3:15" x14ac:dyDescent="0.25">
      <c r="C4" s="26" t="s">
        <v>32</v>
      </c>
      <c r="D4" s="27" t="s">
        <v>33</v>
      </c>
      <c r="E4" s="92" t="s">
        <v>34</v>
      </c>
      <c r="F4" s="93" t="s">
        <v>22</v>
      </c>
      <c r="G4" s="94">
        <v>1</v>
      </c>
      <c r="H4" s="95">
        <v>0.70492284759636947</v>
      </c>
      <c r="I4" s="96">
        <v>0.71027709227023539</v>
      </c>
      <c r="J4" s="96">
        <v>0.71018283052707665</v>
      </c>
      <c r="K4" s="96">
        <v>0.71320579170785603</v>
      </c>
      <c r="L4" s="96">
        <v>0.71486629778146171</v>
      </c>
      <c r="M4" s="96">
        <v>0.71503401741990957</v>
      </c>
      <c r="N4" s="96">
        <v>0.71399693928190033</v>
      </c>
      <c r="O4" s="97">
        <v>0.71196823116894092</v>
      </c>
    </row>
    <row r="5" spans="3:15" x14ac:dyDescent="0.25">
      <c r="C5" s="98"/>
      <c r="D5" s="11" t="s">
        <v>35</v>
      </c>
      <c r="E5" s="12"/>
      <c r="F5" s="13" t="s">
        <v>22</v>
      </c>
      <c r="G5" s="14">
        <v>1</v>
      </c>
      <c r="H5" s="99">
        <v>6.6022474682462001E-2</v>
      </c>
      <c r="I5" s="100">
        <v>6.6523948687212134E-2</v>
      </c>
      <c r="J5" s="100">
        <v>6.651512021247559E-2</v>
      </c>
      <c r="K5" s="100">
        <v>6.6798248186983156E-2</v>
      </c>
      <c r="L5" s="100">
        <v>6.6953769774315053E-2</v>
      </c>
      <c r="M5" s="100">
        <v>6.6969478253081111E-2</v>
      </c>
      <c r="N5" s="100">
        <v>6.6872346396248949E-2</v>
      </c>
      <c r="O5" s="101">
        <v>6.6682339318903286E-2</v>
      </c>
    </row>
    <row r="6" spans="3:15" x14ac:dyDescent="0.25">
      <c r="C6" s="98"/>
      <c r="D6" s="102" t="s">
        <v>36</v>
      </c>
      <c r="E6" s="103"/>
      <c r="F6" s="104" t="s">
        <v>22</v>
      </c>
      <c r="G6" s="105">
        <v>1</v>
      </c>
      <c r="H6" s="46">
        <v>6.6920156894449958E-3</v>
      </c>
      <c r="I6" s="106">
        <v>6.929791145634928E-3</v>
      </c>
      <c r="J6" s="106">
        <v>6.77249243782959E-3</v>
      </c>
      <c r="K6" s="106">
        <v>6.6178805784550977E-3</v>
      </c>
      <c r="L6" s="106">
        <v>6.5021617867783779E-3</v>
      </c>
      <c r="M6" s="106">
        <v>6.4218783098451155E-3</v>
      </c>
      <c r="N6" s="106">
        <v>6.3682683038996874E-3</v>
      </c>
      <c r="O6" s="47">
        <v>6.3368678974272319E-3</v>
      </c>
    </row>
    <row r="7" spans="3:15" x14ac:dyDescent="0.25">
      <c r="C7" s="98"/>
      <c r="D7" s="11" t="s">
        <v>37</v>
      </c>
      <c r="E7" s="12"/>
      <c r="F7" s="13" t="s">
        <v>22</v>
      </c>
      <c r="G7" s="14">
        <v>1</v>
      </c>
      <c r="H7" s="99">
        <v>3.8560214180194803E-4</v>
      </c>
      <c r="I7" s="100">
        <v>3.9930305486456775E-4</v>
      </c>
      <c r="J7" s="100">
        <v>3.9023931062856949E-4</v>
      </c>
      <c r="K7" s="100">
        <v>3.8133038589056872E-4</v>
      </c>
      <c r="L7" s="100">
        <v>3.7466252735765223E-4</v>
      </c>
      <c r="M7" s="100">
        <v>3.7003649506881571E-4</v>
      </c>
      <c r="N7" s="100">
        <v>3.6694742085352695E-4</v>
      </c>
      <c r="O7" s="101">
        <v>3.6513809096681913E-4</v>
      </c>
    </row>
    <row r="8" spans="3:15" x14ac:dyDescent="0.25">
      <c r="C8" s="107"/>
      <c r="D8" s="30" t="s">
        <v>38</v>
      </c>
      <c r="E8" s="108"/>
      <c r="F8" s="109" t="s">
        <v>16</v>
      </c>
      <c r="G8" s="110">
        <v>1</v>
      </c>
      <c r="H8" s="50">
        <v>0.28838513671418559</v>
      </c>
      <c r="I8" s="111">
        <v>0.28279311658412976</v>
      </c>
      <c r="J8" s="111">
        <v>0.28304467703509384</v>
      </c>
      <c r="K8" s="111">
        <v>0.28017632771368889</v>
      </c>
      <c r="L8" s="111">
        <v>0.27863154043175997</v>
      </c>
      <c r="M8" s="111">
        <v>0.27854410427024534</v>
      </c>
      <c r="N8" s="111">
        <v>0.27963479241419981</v>
      </c>
      <c r="O8" s="51">
        <v>0.28169490093363186</v>
      </c>
    </row>
    <row r="9" spans="3:15" x14ac:dyDescent="0.25">
      <c r="C9" s="26" t="s">
        <v>39</v>
      </c>
      <c r="D9" s="27" t="s">
        <v>38</v>
      </c>
      <c r="E9" s="92" t="s">
        <v>40</v>
      </c>
      <c r="F9" s="93" t="s">
        <v>16</v>
      </c>
      <c r="G9" s="94">
        <v>1</v>
      </c>
      <c r="H9" s="95">
        <v>0.94914717262718429</v>
      </c>
      <c r="I9" s="96">
        <v>0.94900036088054851</v>
      </c>
      <c r="J9" s="96">
        <v>0.94207287924935468</v>
      </c>
      <c r="K9" s="96">
        <v>0.93664116240507755</v>
      </c>
      <c r="L9" s="96">
        <v>0.96537160286355184</v>
      </c>
      <c r="M9" s="96">
        <v>0.99584958281549263</v>
      </c>
      <c r="N9" s="96">
        <v>0.99970556052374615</v>
      </c>
      <c r="O9" s="97">
        <v>1</v>
      </c>
    </row>
    <row r="10" spans="3:15" x14ac:dyDescent="0.25">
      <c r="C10" s="107"/>
      <c r="D10" s="30" t="s">
        <v>41</v>
      </c>
      <c r="E10" s="108"/>
      <c r="F10" s="109" t="s">
        <v>16</v>
      </c>
      <c r="G10" s="110">
        <v>1</v>
      </c>
      <c r="H10" s="50">
        <v>5.0852827372815664E-2</v>
      </c>
      <c r="I10" s="111">
        <v>5.0999639119451462E-2</v>
      </c>
      <c r="J10" s="111">
        <v>5.7927120750645336E-2</v>
      </c>
      <c r="K10" s="111">
        <v>6.335883759492239E-2</v>
      </c>
      <c r="L10" s="111">
        <v>3.4628397136448101E-2</v>
      </c>
      <c r="M10" s="111">
        <v>4.150417184507307E-3</v>
      </c>
      <c r="N10" s="111">
        <v>2.9443947625379857E-4</v>
      </c>
      <c r="O10" s="51">
        <v>0</v>
      </c>
    </row>
    <row r="11" spans="3:15" x14ac:dyDescent="0.25">
      <c r="C11" s="26" t="s">
        <v>42</v>
      </c>
      <c r="D11" s="27" t="s">
        <v>38</v>
      </c>
      <c r="E11" s="92" t="s">
        <v>43</v>
      </c>
      <c r="F11" s="93" t="s">
        <v>16</v>
      </c>
      <c r="G11" s="94">
        <v>1</v>
      </c>
      <c r="H11" s="95">
        <v>0.73862618670258562</v>
      </c>
      <c r="I11" s="96">
        <v>0.73892113329867415</v>
      </c>
      <c r="J11" s="96">
        <v>0.74889110966438177</v>
      </c>
      <c r="K11" s="96">
        <v>0.74775912300544867</v>
      </c>
      <c r="L11" s="96">
        <v>0.73576050160718331</v>
      </c>
      <c r="M11" s="96">
        <v>0.70077220806192775</v>
      </c>
      <c r="N11" s="96">
        <v>0.48247290434054141</v>
      </c>
      <c r="O11" s="97">
        <v>0</v>
      </c>
    </row>
    <row r="12" spans="3:15" x14ac:dyDescent="0.25">
      <c r="C12" s="107"/>
      <c r="D12" s="30" t="s">
        <v>41</v>
      </c>
      <c r="E12" s="108"/>
      <c r="F12" s="109" t="s">
        <v>16</v>
      </c>
      <c r="G12" s="110">
        <v>1</v>
      </c>
      <c r="H12" s="50">
        <v>0.26137381329741433</v>
      </c>
      <c r="I12" s="111">
        <v>0.26107886670132585</v>
      </c>
      <c r="J12" s="111">
        <v>0.25110889033561812</v>
      </c>
      <c r="K12" s="111">
        <v>0.25224087699455128</v>
      </c>
      <c r="L12" s="111">
        <v>0.26423949839281657</v>
      </c>
      <c r="M12" s="111">
        <v>0.29922779193807231</v>
      </c>
      <c r="N12" s="111">
        <v>0.51752709565945865</v>
      </c>
      <c r="O12" s="51">
        <v>1</v>
      </c>
    </row>
    <row r="13" spans="3:15" x14ac:dyDescent="0.25">
      <c r="C13" s="26" t="s">
        <v>44</v>
      </c>
      <c r="D13" s="27" t="s">
        <v>33</v>
      </c>
      <c r="E13" s="92" t="s">
        <v>45</v>
      </c>
      <c r="F13" s="93" t="s">
        <v>22</v>
      </c>
      <c r="G13" s="94">
        <v>1</v>
      </c>
      <c r="H13" s="95">
        <v>2.3815208477444158E-2</v>
      </c>
      <c r="I13" s="96">
        <v>2.2291811973852816E-2</v>
      </c>
      <c r="J13" s="96">
        <v>1.8488966144340289E-2</v>
      </c>
      <c r="K13" s="96">
        <v>1.3679255515304019E-2</v>
      </c>
      <c r="L13" s="96">
        <v>9.258820007557551E-3</v>
      </c>
      <c r="M13" s="96">
        <v>5.3838956440186592E-3</v>
      </c>
      <c r="N13" s="96">
        <v>3.4997362435408037E-3</v>
      </c>
      <c r="O13" s="97">
        <v>1.6243768554304598E-3</v>
      </c>
    </row>
    <row r="14" spans="3:15" x14ac:dyDescent="0.25">
      <c r="C14" s="98"/>
      <c r="D14" s="11" t="s">
        <v>35</v>
      </c>
      <c r="E14" s="12"/>
      <c r="F14" s="13" t="s">
        <v>22</v>
      </c>
      <c r="G14" s="14">
        <v>1</v>
      </c>
      <c r="H14" s="99">
        <v>2.230512181752852E-3</v>
      </c>
      <c r="I14" s="100">
        <v>2.0878321601977834E-3</v>
      </c>
      <c r="J14" s="100">
        <v>1.7316608524349532E-3</v>
      </c>
      <c r="K14" s="100">
        <v>1.2811874434395048E-3</v>
      </c>
      <c r="L14" s="100">
        <v>8.6717321139867303E-4</v>
      </c>
      <c r="M14" s="100">
        <v>5.042510894096747E-4</v>
      </c>
      <c r="N14" s="100">
        <v>3.2778232160063326E-4</v>
      </c>
      <c r="O14" s="101">
        <v>1.5213775546943573E-4</v>
      </c>
    </row>
    <row r="15" spans="3:15" x14ac:dyDescent="0.25">
      <c r="C15" s="98"/>
      <c r="D15" s="102" t="s">
        <v>36</v>
      </c>
      <c r="E15" s="103"/>
      <c r="F15" s="104" t="s">
        <v>22</v>
      </c>
      <c r="G15" s="105">
        <v>1</v>
      </c>
      <c r="H15" s="46">
        <v>2.0733084888629265E-3</v>
      </c>
      <c r="I15" s="106">
        <v>4.6156996642390223E-3</v>
      </c>
      <c r="J15" s="106">
        <v>4.1776372247926703E-3</v>
      </c>
      <c r="K15" s="106">
        <v>3.3657996919672878E-3</v>
      </c>
      <c r="L15" s="106">
        <v>2.610790942060398E-3</v>
      </c>
      <c r="M15" s="106">
        <v>2.14961401171441E-3</v>
      </c>
      <c r="N15" s="106">
        <v>2.1258077344612158E-3</v>
      </c>
      <c r="O15" s="47">
        <v>2.0961786211324105E-3</v>
      </c>
    </row>
    <row r="16" spans="3:15" x14ac:dyDescent="0.25">
      <c r="C16" s="98"/>
      <c r="D16" s="11" t="s">
        <v>37</v>
      </c>
      <c r="E16" s="12"/>
      <c r="F16" s="13" t="s">
        <v>22</v>
      </c>
      <c r="G16" s="14">
        <v>1</v>
      </c>
      <c r="H16" s="99">
        <v>1.1946657494881176E-4</v>
      </c>
      <c r="I16" s="100">
        <v>2.6596226892479228E-4</v>
      </c>
      <c r="J16" s="100">
        <v>2.4072057453367998E-4</v>
      </c>
      <c r="K16" s="100">
        <v>1.9394150138439997E-4</v>
      </c>
      <c r="L16" s="100">
        <v>1.5043697232262589E-4</v>
      </c>
      <c r="M16" s="100">
        <v>1.2386339265042863E-4</v>
      </c>
      <c r="N16" s="100">
        <v>1.2249164579220749E-4</v>
      </c>
      <c r="O16" s="101">
        <v>1.2078437998628593E-4</v>
      </c>
    </row>
    <row r="17" spans="3:15" x14ac:dyDescent="0.25">
      <c r="C17" s="98"/>
      <c r="D17" s="102" t="s">
        <v>38</v>
      </c>
      <c r="E17" s="103"/>
      <c r="F17" s="104" t="s">
        <v>16</v>
      </c>
      <c r="G17" s="105">
        <v>1</v>
      </c>
      <c r="H17" s="46">
        <v>0.92987932910492899</v>
      </c>
      <c r="I17" s="106">
        <v>0.92789147783490933</v>
      </c>
      <c r="J17" s="106">
        <v>0.93587746814734207</v>
      </c>
      <c r="K17" s="106">
        <v>0.94391982472504832</v>
      </c>
      <c r="L17" s="106">
        <v>0.95160712503823763</v>
      </c>
      <c r="M17" s="106">
        <v>0.95939252769919714</v>
      </c>
      <c r="N17" s="106">
        <v>0.9647057933775387</v>
      </c>
      <c r="O17" s="47">
        <v>0.96976806311371933</v>
      </c>
    </row>
    <row r="18" spans="3:15" x14ac:dyDescent="0.25">
      <c r="C18" s="98"/>
      <c r="D18" s="102" t="s">
        <v>46</v>
      </c>
      <c r="E18" s="103"/>
      <c r="F18" s="104" t="s">
        <v>16</v>
      </c>
      <c r="G18" s="105">
        <v>1</v>
      </c>
      <c r="H18" s="46">
        <v>3.7747992514573081E-5</v>
      </c>
      <c r="I18" s="106">
        <v>3.9537071580347435E-5</v>
      </c>
      <c r="J18" s="106">
        <v>3.1040136722672816E-5</v>
      </c>
      <c r="K18" s="106">
        <v>2.2560142302436061E-5</v>
      </c>
      <c r="L18" s="106">
        <v>1.3904588350572295E-5</v>
      </c>
      <c r="M18" s="106">
        <v>6.5737431550899382E-6</v>
      </c>
      <c r="N18" s="106">
        <v>5.6721819182184823E-6</v>
      </c>
      <c r="O18" s="47">
        <v>4.8472784147460675E-6</v>
      </c>
    </row>
    <row r="19" spans="3:15" x14ac:dyDescent="0.25">
      <c r="C19" s="98"/>
      <c r="D19" s="102" t="s">
        <v>41</v>
      </c>
      <c r="E19" s="103"/>
      <c r="F19" s="104" t="s">
        <v>16</v>
      </c>
      <c r="G19" s="105">
        <v>1</v>
      </c>
      <c r="H19" s="46">
        <v>3.934284519831379E-2</v>
      </c>
      <c r="I19" s="106">
        <v>4.0960406157239941E-2</v>
      </c>
      <c r="J19" s="106">
        <v>3.7724721460420177E-2</v>
      </c>
      <c r="K19" s="106">
        <v>3.5984294670166381E-2</v>
      </c>
      <c r="L19" s="106">
        <v>3.4079328130290895E-2</v>
      </c>
      <c r="M19" s="106">
        <v>3.1145664652910007E-2</v>
      </c>
      <c r="N19" s="106">
        <v>2.7748944186360175E-2</v>
      </c>
      <c r="O19" s="47">
        <v>2.4609632511665785E-2</v>
      </c>
    </row>
    <row r="20" spans="3:15" x14ac:dyDescent="0.25">
      <c r="C20" s="98"/>
      <c r="D20" s="102" t="s">
        <v>47</v>
      </c>
      <c r="E20" s="103"/>
      <c r="F20" s="104" t="s">
        <v>16</v>
      </c>
      <c r="G20" s="105">
        <v>1</v>
      </c>
      <c r="H20" s="46">
        <v>4.1598287751059542E-3</v>
      </c>
      <c r="I20" s="106">
        <v>3.5005514914599922E-3</v>
      </c>
      <c r="J20" s="106">
        <v>3.1642680553171758E-3</v>
      </c>
      <c r="K20" s="106">
        <v>2.6942016095793833E-3</v>
      </c>
      <c r="L20" s="106">
        <v>2.2754449877230663E-3</v>
      </c>
      <c r="M20" s="106">
        <v>1.9217242490046254E-3</v>
      </c>
      <c r="N20" s="106">
        <v>1.9140462761810593E-3</v>
      </c>
      <c r="O20" s="47">
        <v>1.8969016196372945E-3</v>
      </c>
    </row>
    <row r="21" spans="3:15" x14ac:dyDescent="0.25">
      <c r="C21" s="98"/>
      <c r="D21" s="102" t="s">
        <v>48</v>
      </c>
      <c r="E21" s="103"/>
      <c r="F21" s="104" t="s">
        <v>16</v>
      </c>
      <c r="G21" s="105">
        <v>1</v>
      </c>
      <c r="H21" s="46">
        <v>6.9173196282955177E-4</v>
      </c>
      <c r="I21" s="106">
        <v>7.0051580671846349E-4</v>
      </c>
      <c r="J21" s="106">
        <v>5.3589883106496894E-4</v>
      </c>
      <c r="K21" s="106">
        <v>3.3406364563222629E-4</v>
      </c>
      <c r="L21" s="106">
        <v>1.5458630577989198E-4</v>
      </c>
      <c r="M21" s="106">
        <v>0</v>
      </c>
      <c r="N21" s="106">
        <v>0</v>
      </c>
      <c r="O21" s="47">
        <v>0</v>
      </c>
    </row>
    <row r="22" spans="3:15" x14ac:dyDescent="0.25">
      <c r="C22" s="107"/>
      <c r="D22" s="30" t="s">
        <v>49</v>
      </c>
      <c r="E22" s="108"/>
      <c r="F22" s="109" t="s">
        <v>16</v>
      </c>
      <c r="G22" s="110">
        <v>1</v>
      </c>
      <c r="H22" s="50">
        <v>0</v>
      </c>
      <c r="I22" s="111">
        <v>0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51">
        <v>0</v>
      </c>
    </row>
    <row r="23" spans="3:15" x14ac:dyDescent="0.25">
      <c r="C23" s="26" t="s">
        <v>50</v>
      </c>
      <c r="D23" s="27" t="s">
        <v>33</v>
      </c>
      <c r="E23" s="92" t="s">
        <v>51</v>
      </c>
      <c r="F23" s="93" t="s">
        <v>22</v>
      </c>
      <c r="G23" s="94">
        <v>1</v>
      </c>
      <c r="H23" s="95">
        <v>0.42556332971371874</v>
      </c>
      <c r="I23" s="96">
        <v>0.4387611609386034</v>
      </c>
      <c r="J23" s="96">
        <v>0.44261960515720589</v>
      </c>
      <c r="K23" s="96">
        <v>0.44290296655299799</v>
      </c>
      <c r="L23" s="96">
        <v>0.4365209379689145</v>
      </c>
      <c r="M23" s="96">
        <v>0.41451173512154232</v>
      </c>
      <c r="N23" s="96">
        <v>0.37133349054455705</v>
      </c>
      <c r="O23" s="97">
        <v>0.31861719750149203</v>
      </c>
    </row>
    <row r="24" spans="3:15" x14ac:dyDescent="0.25">
      <c r="C24" s="98"/>
      <c r="D24" s="11" t="s">
        <v>35</v>
      </c>
      <c r="E24" s="12"/>
      <c r="F24" s="13" t="s">
        <v>22</v>
      </c>
      <c r="G24" s="14">
        <v>1</v>
      </c>
      <c r="H24" s="99">
        <v>3.9857899708616182E-2</v>
      </c>
      <c r="I24" s="100">
        <v>4.1093997362252291E-2</v>
      </c>
      <c r="J24" s="100">
        <v>4.1455375967875574E-2</v>
      </c>
      <c r="K24" s="100">
        <v>4.1481915355332605E-2</v>
      </c>
      <c r="L24" s="100">
        <v>4.0884179983224668E-2</v>
      </c>
      <c r="M24" s="100">
        <v>3.8822816753579674E-2</v>
      </c>
      <c r="N24" s="100">
        <v>3.4778779070395574E-2</v>
      </c>
      <c r="O24" s="101">
        <v>2.9841415875747242E-2</v>
      </c>
    </row>
    <row r="25" spans="3:15" x14ac:dyDescent="0.25">
      <c r="C25" s="98"/>
      <c r="D25" s="102" t="s">
        <v>36</v>
      </c>
      <c r="E25" s="103"/>
      <c r="F25" s="104" t="s">
        <v>22</v>
      </c>
      <c r="G25" s="105">
        <v>1</v>
      </c>
      <c r="H25" s="46">
        <v>0.43290649023408723</v>
      </c>
      <c r="I25" s="106">
        <v>0.44270157956346629</v>
      </c>
      <c r="J25" s="106">
        <v>0.43700779627864206</v>
      </c>
      <c r="K25" s="106">
        <v>0.42115097219368908</v>
      </c>
      <c r="L25" s="106">
        <v>0.38398409453487392</v>
      </c>
      <c r="M25" s="106">
        <v>0.32997249939716844</v>
      </c>
      <c r="N25" s="106">
        <v>0.27653309223744926</v>
      </c>
      <c r="O25" s="47">
        <v>0.22563596863358948</v>
      </c>
    </row>
    <row r="26" spans="3:15" x14ac:dyDescent="0.25">
      <c r="C26" s="98"/>
      <c r="D26" s="11" t="s">
        <v>37</v>
      </c>
      <c r="E26" s="12"/>
      <c r="F26" s="13" t="s">
        <v>22</v>
      </c>
      <c r="G26" s="14">
        <v>1</v>
      </c>
      <c r="H26" s="99">
        <v>2.4944602281420009E-2</v>
      </c>
      <c r="I26" s="100">
        <v>2.5509007327646552E-2</v>
      </c>
      <c r="J26" s="100">
        <v>2.5180924559842038E-2</v>
      </c>
      <c r="K26" s="100">
        <v>2.4267234931322702E-2</v>
      </c>
      <c r="L26" s="100">
        <v>2.2125633910880578E-2</v>
      </c>
      <c r="M26" s="100">
        <v>1.901341963438264E-2</v>
      </c>
      <c r="N26" s="100">
        <v>1.5934175530111408E-2</v>
      </c>
      <c r="O26" s="101">
        <v>1.3001420918647772E-2</v>
      </c>
    </row>
    <row r="27" spans="3:15" x14ac:dyDescent="0.25">
      <c r="C27" s="98"/>
      <c r="D27" s="102" t="s">
        <v>38</v>
      </c>
      <c r="E27" s="103"/>
      <c r="F27" s="104" t="s">
        <v>16</v>
      </c>
      <c r="G27" s="105">
        <v>1</v>
      </c>
      <c r="H27" s="46">
        <v>3.638539169699493E-2</v>
      </c>
      <c r="I27" s="106">
        <v>3.500721133687304E-2</v>
      </c>
      <c r="J27" s="106">
        <v>2.9217688019276274E-2</v>
      </c>
      <c r="K27" s="106">
        <v>3.3821014465619852E-2</v>
      </c>
      <c r="L27" s="106">
        <v>5.8599209810369333E-2</v>
      </c>
      <c r="M27" s="106">
        <v>0.10951512246093077</v>
      </c>
      <c r="N27" s="106">
        <v>0.17480089720619413</v>
      </c>
      <c r="O27" s="47">
        <v>0.24365820632430502</v>
      </c>
    </row>
    <row r="28" spans="3:15" x14ac:dyDescent="0.25">
      <c r="C28" s="98"/>
      <c r="D28" s="102" t="s">
        <v>46</v>
      </c>
      <c r="E28" s="103"/>
      <c r="F28" s="104" t="s">
        <v>16</v>
      </c>
      <c r="G28" s="105">
        <v>1</v>
      </c>
      <c r="H28" s="46">
        <v>0.10288236971605716</v>
      </c>
      <c r="I28" s="106">
        <v>8.1917460167846359E-2</v>
      </c>
      <c r="J28" s="106">
        <v>8.9395888673953885E-2</v>
      </c>
      <c r="K28" s="106">
        <v>0.10012790443325413</v>
      </c>
      <c r="L28" s="106">
        <v>0.11834523415808018</v>
      </c>
      <c r="M28" s="106">
        <v>0.14248412543489994</v>
      </c>
      <c r="N28" s="106">
        <v>0.17260530613985245</v>
      </c>
      <c r="O28" s="47">
        <v>0.20606197555747177</v>
      </c>
    </row>
    <row r="29" spans="3:15" x14ac:dyDescent="0.25">
      <c r="C29" s="98"/>
      <c r="D29" s="102" t="s">
        <v>41</v>
      </c>
      <c r="E29" s="103"/>
      <c r="F29" s="104" t="s">
        <v>16</v>
      </c>
      <c r="G29" s="105">
        <v>1</v>
      </c>
      <c r="H29" s="46">
        <v>5.4111527860738156E-5</v>
      </c>
      <c r="I29" s="106">
        <v>5.3192705911217035E-5</v>
      </c>
      <c r="J29" s="106">
        <v>5.7230300281677974E-5</v>
      </c>
      <c r="K29" s="106">
        <v>9.1081488583802855E-5</v>
      </c>
      <c r="L29" s="106">
        <v>2.9773481638115541E-4</v>
      </c>
      <c r="M29" s="106">
        <v>8.0420604209486852E-4</v>
      </c>
      <c r="N29" s="106">
        <v>1.441441284653545E-3</v>
      </c>
      <c r="O29" s="47">
        <v>2.1041191212510546E-3</v>
      </c>
    </row>
    <row r="30" spans="3:15" x14ac:dyDescent="0.25">
      <c r="C30" s="98"/>
      <c r="D30" s="102" t="s">
        <v>47</v>
      </c>
      <c r="E30" s="103"/>
      <c r="F30" s="104" t="s">
        <v>16</v>
      </c>
      <c r="G30" s="105">
        <v>1</v>
      </c>
      <c r="H30" s="46">
        <v>1.2957188037907301E-3</v>
      </c>
      <c r="I30" s="106">
        <v>1.5593952872995222E-3</v>
      </c>
      <c r="J30" s="106">
        <v>1.7017915706400845E-3</v>
      </c>
      <c r="K30" s="106">
        <v>1.9060608658553284E-3</v>
      </c>
      <c r="L30" s="106">
        <v>2.2527887113808669E-3</v>
      </c>
      <c r="M30" s="106">
        <v>2.7123115433636854E-3</v>
      </c>
      <c r="N30" s="106">
        <v>3.2857725872935625E-3</v>
      </c>
      <c r="O30" s="47">
        <v>3.9225328618905956E-3</v>
      </c>
    </row>
    <row r="31" spans="3:15" x14ac:dyDescent="0.25">
      <c r="C31" s="98"/>
      <c r="D31" s="102" t="s">
        <v>52</v>
      </c>
      <c r="E31" s="103"/>
      <c r="F31" s="104" t="s">
        <v>16</v>
      </c>
      <c r="G31" s="105">
        <v>1</v>
      </c>
      <c r="H31" s="46">
        <v>9.1258830749058398E-4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47">
        <v>0</v>
      </c>
    </row>
    <row r="32" spans="3:15" x14ac:dyDescent="0.25">
      <c r="C32" s="107"/>
      <c r="D32" s="30" t="s">
        <v>49</v>
      </c>
      <c r="E32" s="108"/>
      <c r="F32" s="109" t="s">
        <v>16</v>
      </c>
      <c r="G32" s="110">
        <v>1</v>
      </c>
      <c r="H32" s="50">
        <v>0</v>
      </c>
      <c r="I32" s="111">
        <v>0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51">
        <v>0</v>
      </c>
    </row>
    <row r="33" spans="3:25" x14ac:dyDescent="0.25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25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25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25">
      <c r="D36" t="s">
        <v>54</v>
      </c>
      <c r="T36"/>
    </row>
    <row r="37" spans="3:25" x14ac:dyDescent="0.25">
      <c r="T37"/>
      <c r="U37" s="15"/>
    </row>
    <row r="38" spans="3:25" x14ac:dyDescent="0.25">
      <c r="T38"/>
      <c r="U38" s="15"/>
    </row>
    <row r="39" spans="3:25" x14ac:dyDescent="0.25">
      <c r="T39"/>
      <c r="U39" s="15"/>
    </row>
    <row r="40" spans="3:25" x14ac:dyDescent="0.25">
      <c r="C40" s="6" t="s">
        <v>56</v>
      </c>
      <c r="D40" s="36" t="s">
        <v>35</v>
      </c>
      <c r="E40" s="37" t="s">
        <v>37</v>
      </c>
      <c r="F40" s="36" t="s">
        <v>35</v>
      </c>
      <c r="G40" s="37" t="s">
        <v>37</v>
      </c>
      <c r="H40" s="36" t="s">
        <v>35</v>
      </c>
      <c r="I40" s="37" t="s">
        <v>37</v>
      </c>
      <c r="T40"/>
      <c r="U40" s="15"/>
    </row>
    <row r="41" spans="3:25" x14ac:dyDescent="0.25">
      <c r="C41" s="6" t="s">
        <v>17</v>
      </c>
      <c r="D41" s="38" t="s">
        <v>34</v>
      </c>
      <c r="E41" s="39" t="s">
        <v>34</v>
      </c>
      <c r="F41" s="38" t="str">
        <f>+E13</f>
        <v>DIND</v>
      </c>
      <c r="G41" s="39" t="str">
        <f>+E13</f>
        <v>DIND</v>
      </c>
      <c r="H41" s="38" t="str">
        <f>+E23</f>
        <v>DTRA</v>
      </c>
      <c r="I41" s="39" t="str">
        <f>+E23</f>
        <v>DTRA</v>
      </c>
      <c r="T41"/>
      <c r="U41" s="15"/>
    </row>
    <row r="42" spans="3:25" x14ac:dyDescent="0.25">
      <c r="C42" s="6" t="s">
        <v>55</v>
      </c>
      <c r="D42" s="40" t="s">
        <v>22</v>
      </c>
      <c r="E42" s="41" t="s">
        <v>22</v>
      </c>
      <c r="F42" s="40" t="s">
        <v>22</v>
      </c>
      <c r="G42" s="41" t="s">
        <v>22</v>
      </c>
      <c r="H42" s="40" t="s">
        <v>22</v>
      </c>
      <c r="I42" s="41" t="s">
        <v>22</v>
      </c>
      <c r="T42"/>
      <c r="U42" s="15"/>
      <c r="V42" s="19"/>
      <c r="W42" s="19"/>
      <c r="X42" s="19"/>
      <c r="Y42" s="19"/>
    </row>
    <row r="43" spans="3:25" x14ac:dyDescent="0.25">
      <c r="C43" s="6" t="s">
        <v>20</v>
      </c>
      <c r="D43" s="42">
        <v>1</v>
      </c>
      <c r="E43" s="43">
        <v>1</v>
      </c>
      <c r="F43" s="42">
        <v>1</v>
      </c>
      <c r="G43" s="43">
        <v>1</v>
      </c>
      <c r="H43" s="42">
        <v>1</v>
      </c>
      <c r="I43" s="43">
        <v>1</v>
      </c>
      <c r="T43"/>
      <c r="U43" s="15"/>
      <c r="V43" s="19"/>
      <c r="W43" s="19"/>
      <c r="X43" s="19"/>
      <c r="Y43" s="19"/>
    </row>
    <row r="44" spans="3:25" x14ac:dyDescent="0.25">
      <c r="C44">
        <v>2019</v>
      </c>
      <c r="D44" s="44" cm="1">
        <f t="array" ref="D44:D51">+TRANSPOSE(H4:O4)</f>
        <v>0.70492284759636947</v>
      </c>
      <c r="E44" s="45" cm="1">
        <f t="array" ref="E44:E51">+TRANSPOSE(H6:O6)</f>
        <v>6.6920156894449958E-3</v>
      </c>
      <c r="F44" s="46" cm="1">
        <f t="array" ref="F44:F51">+TRANSPOSE(H13:O13)</f>
        <v>2.3815208477444158E-2</v>
      </c>
      <c r="G44" s="47" cm="1">
        <f t="array" ref="G44:G51">+TRANSPOSE(H15:O15)</f>
        <v>2.0733084888629265E-3</v>
      </c>
      <c r="H44" s="46" cm="1">
        <f t="array" ref="H44:H51">+TRANSPOSE(H23:O23)</f>
        <v>0.42556332971371874</v>
      </c>
      <c r="I44" s="47" cm="1">
        <f t="array" ref="I44:I51">+TRANSPOSE(H25:O25)</f>
        <v>0.43290649023408723</v>
      </c>
      <c r="T44"/>
      <c r="U44" s="15"/>
      <c r="V44" s="19"/>
      <c r="W44" s="20" t="s">
        <v>59</v>
      </c>
      <c r="X44" s="21">
        <v>5.3308987344700309</v>
      </c>
      <c r="Y44" s="19"/>
    </row>
    <row r="45" spans="3:25" x14ac:dyDescent="0.25">
      <c r="C45">
        <v>2020</v>
      </c>
      <c r="D45" s="44">
        <v>0.71027709227023539</v>
      </c>
      <c r="E45" s="45">
        <v>6.929791145634928E-3</v>
      </c>
      <c r="F45" s="46">
        <v>2.2291811973852816E-2</v>
      </c>
      <c r="G45" s="47">
        <v>4.6156996642390223E-3</v>
      </c>
      <c r="H45" s="46">
        <v>0.4387611609386034</v>
      </c>
      <c r="I45" s="47">
        <v>0.44270157956346629</v>
      </c>
      <c r="T45"/>
      <c r="U45" s="15"/>
      <c r="V45" s="19"/>
      <c r="W45" s="22" t="s">
        <v>60</v>
      </c>
      <c r="X45" s="23">
        <v>5.6708498400612823</v>
      </c>
      <c r="Y45" s="19"/>
    </row>
    <row r="46" spans="3:25" x14ac:dyDescent="0.25">
      <c r="C46">
        <v>2025</v>
      </c>
      <c r="D46" s="44">
        <v>0.71018283052707665</v>
      </c>
      <c r="E46" s="45">
        <v>6.77249243782959E-3</v>
      </c>
      <c r="F46" s="46">
        <v>1.8488966144340289E-2</v>
      </c>
      <c r="G46" s="47">
        <v>4.1776372247926703E-3</v>
      </c>
      <c r="H46" s="46">
        <v>0.44261960515720589</v>
      </c>
      <c r="I46" s="47">
        <v>0.43700779627864206</v>
      </c>
      <c r="N46" s="26" t="s">
        <v>58</v>
      </c>
      <c r="O46" s="27"/>
      <c r="P46" s="27"/>
      <c r="Q46" s="28">
        <f>+T46*X47/(T46*X47+(1-T46)*X45)</f>
        <v>9.3659149944684009E-2</v>
      </c>
      <c r="R46" s="32" t="s">
        <v>63</v>
      </c>
      <c r="S46" s="52">
        <v>2019</v>
      </c>
      <c r="T46" s="33">
        <v>0.1</v>
      </c>
      <c r="U46" s="15"/>
      <c r="V46" s="19"/>
      <c r="W46" s="20" t="s">
        <v>61</v>
      </c>
      <c r="X46" s="21">
        <v>2.9335934898501512</v>
      </c>
      <c r="Y46" s="19"/>
    </row>
    <row r="47" spans="3:25" x14ac:dyDescent="0.25">
      <c r="C47">
        <v>2030</v>
      </c>
      <c r="D47" s="44">
        <v>0.71320579170785603</v>
      </c>
      <c r="E47" s="45">
        <v>6.6178805784550977E-3</v>
      </c>
      <c r="F47" s="46">
        <v>1.3679255515304019E-2</v>
      </c>
      <c r="G47" s="47">
        <v>3.3657996919672878E-3</v>
      </c>
      <c r="H47" s="46">
        <v>0.44290296655299799</v>
      </c>
      <c r="I47" s="47">
        <v>0.42115097219368908</v>
      </c>
      <c r="N47" s="29" t="s">
        <v>57</v>
      </c>
      <c r="O47" s="30"/>
      <c r="P47" s="30"/>
      <c r="Q47" s="31">
        <f>+T47*X46/(T47*X46+(1-T47)*X44)</f>
        <v>5.7621225008503835E-2</v>
      </c>
      <c r="R47" s="34" t="s">
        <v>64</v>
      </c>
      <c r="S47" s="53">
        <v>2019</v>
      </c>
      <c r="T47" s="35">
        <v>0.1</v>
      </c>
      <c r="U47" s="15"/>
      <c r="V47" s="19"/>
      <c r="W47" s="24" t="s">
        <v>62</v>
      </c>
      <c r="X47" s="25">
        <v>5.274111587340502</v>
      </c>
      <c r="Y47" s="19"/>
    </row>
    <row r="48" spans="3:25" ht="15.75" customHeight="1" x14ac:dyDescent="0.25">
      <c r="C48">
        <v>2035</v>
      </c>
      <c r="D48" s="44">
        <v>0.71486629778146171</v>
      </c>
      <c r="E48" s="45">
        <v>6.5021617867783779E-3</v>
      </c>
      <c r="F48" s="46">
        <v>9.258820007557551E-3</v>
      </c>
      <c r="G48" s="47">
        <v>2.610790942060398E-3</v>
      </c>
      <c r="H48" s="46">
        <v>0.4365209379689145</v>
      </c>
      <c r="I48" s="47">
        <v>0.38398409453487392</v>
      </c>
      <c r="T48"/>
      <c r="U48" s="15"/>
      <c r="V48" s="19"/>
      <c r="W48" s="19"/>
      <c r="X48" s="19"/>
      <c r="Y48" s="19"/>
    </row>
    <row r="49" spans="2:25" ht="15.75" customHeight="1" x14ac:dyDescent="0.25">
      <c r="C49">
        <v>2040</v>
      </c>
      <c r="D49" s="44">
        <v>0.71503401741990957</v>
      </c>
      <c r="E49" s="45">
        <v>6.4218783098451155E-3</v>
      </c>
      <c r="F49" s="46">
        <v>5.3838956440186592E-3</v>
      </c>
      <c r="G49" s="47">
        <v>2.14961401171441E-3</v>
      </c>
      <c r="H49" s="46">
        <v>0.41451173512154232</v>
      </c>
      <c r="I49" s="47">
        <v>0.32997249939716844</v>
      </c>
      <c r="N49" s="26" t="s">
        <v>58</v>
      </c>
      <c r="O49" s="27"/>
      <c r="P49" s="27"/>
      <c r="Q49" s="28">
        <f>+T49*X47/(T49*X47+(1-T49)*X45)</f>
        <v>0.14098537331267513</v>
      </c>
      <c r="R49" s="32" t="s">
        <v>63</v>
      </c>
      <c r="S49" s="52">
        <v>2025</v>
      </c>
      <c r="T49" s="33">
        <v>0.15</v>
      </c>
      <c r="U49" s="15"/>
      <c r="V49" s="19"/>
      <c r="W49" s="19"/>
      <c r="X49" s="19"/>
      <c r="Y49" s="19"/>
    </row>
    <row r="50" spans="2:25" ht="15.75" customHeight="1" x14ac:dyDescent="0.25">
      <c r="C50">
        <v>2045</v>
      </c>
      <c r="D50" s="44">
        <v>0.71399693928190033</v>
      </c>
      <c r="E50" s="45">
        <v>6.3682683038996874E-3</v>
      </c>
      <c r="F50" s="46">
        <v>3.4997362435408037E-3</v>
      </c>
      <c r="G50" s="47">
        <v>2.1258077344612158E-3</v>
      </c>
      <c r="H50" s="46">
        <v>0.37133349054455705</v>
      </c>
      <c r="I50" s="47">
        <v>0.27653309223744926</v>
      </c>
      <c r="N50" s="29" t="s">
        <v>57</v>
      </c>
      <c r="O50" s="30"/>
      <c r="P50" s="30"/>
      <c r="Q50" s="31">
        <f>+T50*X46/(T50*X46+(1-T50)*X44)</f>
        <v>8.8515833394198815E-2</v>
      </c>
      <c r="R50" s="34" t="s">
        <v>64</v>
      </c>
      <c r="S50" s="53">
        <v>2025</v>
      </c>
      <c r="T50" s="35">
        <v>0.15</v>
      </c>
      <c r="U50" s="15"/>
      <c r="V50" s="19"/>
      <c r="W50" s="19"/>
      <c r="X50" s="19"/>
      <c r="Y50" s="19"/>
    </row>
    <row r="51" spans="2:25" ht="15.75" customHeight="1" x14ac:dyDescent="0.25">
      <c r="C51">
        <v>2050</v>
      </c>
      <c r="D51" s="48">
        <v>0.71196823116894092</v>
      </c>
      <c r="E51" s="49">
        <v>6.3368678974272319E-3</v>
      </c>
      <c r="F51" s="50">
        <v>1.6243768554304598E-3</v>
      </c>
      <c r="G51" s="51">
        <v>2.0961786211324105E-3</v>
      </c>
      <c r="H51" s="50">
        <v>0.31861719750149203</v>
      </c>
      <c r="I51" s="51">
        <v>0.22563596863358948</v>
      </c>
      <c r="T51"/>
      <c r="U51" s="15"/>
      <c r="V51" s="19"/>
      <c r="W51" s="19"/>
      <c r="X51" s="19"/>
      <c r="Y51" s="19"/>
    </row>
    <row r="52" spans="2:25" ht="15.75" customHeight="1" x14ac:dyDescent="0.25">
      <c r="T52"/>
      <c r="U52" s="15"/>
    </row>
    <row r="53" spans="2:25" ht="15.75" customHeight="1" x14ac:dyDescent="0.25">
      <c r="T53"/>
      <c r="U53" s="15"/>
    </row>
    <row r="54" spans="2:25" x14ac:dyDescent="0.25">
      <c r="T54"/>
      <c r="U54" s="15"/>
    </row>
    <row r="55" spans="2:25" x14ac:dyDescent="0.25">
      <c r="T55"/>
      <c r="U55" s="15"/>
    </row>
    <row r="56" spans="2:25" x14ac:dyDescent="0.25">
      <c r="T56"/>
      <c r="U56" s="15"/>
    </row>
    <row r="57" spans="2:25" x14ac:dyDescent="0.25">
      <c r="R57" s="4"/>
      <c r="S57" s="4"/>
      <c r="T57" s="4"/>
    </row>
    <row r="58" spans="2:25" x14ac:dyDescent="0.25">
      <c r="R58" s="4"/>
      <c r="S58" s="4"/>
      <c r="T58" s="4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6" t="s">
        <v>7</v>
      </c>
      <c r="D61" s="16" t="s">
        <v>6</v>
      </c>
      <c r="E61" s="16" t="s">
        <v>1</v>
      </c>
      <c r="F61" s="16" t="s">
        <v>14</v>
      </c>
      <c r="G61" s="17" t="s">
        <v>9</v>
      </c>
      <c r="H61" s="17" t="s">
        <v>13</v>
      </c>
      <c r="I61" s="18" t="s">
        <v>3</v>
      </c>
      <c r="J61" s="18" t="s">
        <v>2</v>
      </c>
      <c r="K61" s="18" t="s">
        <v>10</v>
      </c>
      <c r="L61" s="18" t="s">
        <v>0</v>
      </c>
      <c r="M61" s="18" t="s">
        <v>5</v>
      </c>
      <c r="N61" s="18" t="s">
        <v>11</v>
      </c>
      <c r="O61" s="18" t="s">
        <v>4</v>
      </c>
      <c r="P61" s="3" t="s">
        <v>12</v>
      </c>
      <c r="R61" s="7"/>
      <c r="S61" s="7"/>
      <c r="T61"/>
    </row>
    <row r="62" spans="2:25" x14ac:dyDescent="0.25">
      <c r="C62" s="70" t="s">
        <v>22</v>
      </c>
      <c r="D62" s="71" t="s">
        <v>15</v>
      </c>
      <c r="E62" s="71">
        <v>2019</v>
      </c>
      <c r="F62" s="72" t="s">
        <v>21</v>
      </c>
      <c r="G62" s="71"/>
      <c r="H62" s="73">
        <f t="shared" ref="H62:H69" si="0">IF(E62&lt;$S$49,D44*($Q$46),D44*($Q$49))</f>
        <v>6.6022474682462001E-2</v>
      </c>
      <c r="I62" s="71"/>
      <c r="J62" s="71" t="s">
        <v>32</v>
      </c>
      <c r="K62" s="71"/>
      <c r="L62" s="71"/>
      <c r="M62" s="71"/>
      <c r="N62" s="71"/>
      <c r="O62" s="74" t="s">
        <v>35</v>
      </c>
      <c r="R62" s="54"/>
    </row>
    <row r="63" spans="2:25" x14ac:dyDescent="0.25">
      <c r="C63" s="75" t="s">
        <v>22</v>
      </c>
      <c r="D63" s="76" t="s">
        <v>15</v>
      </c>
      <c r="E63" s="76">
        <v>2020</v>
      </c>
      <c r="F63" s="77" t="s">
        <v>21</v>
      </c>
      <c r="G63" s="76"/>
      <c r="H63" s="78">
        <f t="shared" si="0"/>
        <v>6.6523948687212134E-2</v>
      </c>
      <c r="I63" s="76"/>
      <c r="J63" s="76" t="s">
        <v>32</v>
      </c>
      <c r="K63" s="76"/>
      <c r="L63" s="76"/>
      <c r="M63" s="76"/>
      <c r="N63" s="76"/>
      <c r="O63" s="79" t="s">
        <v>35</v>
      </c>
      <c r="R63" s="54"/>
    </row>
    <row r="64" spans="2:25" x14ac:dyDescent="0.25">
      <c r="C64" s="75" t="s">
        <v>22</v>
      </c>
      <c r="D64" s="76" t="s">
        <v>15</v>
      </c>
      <c r="E64" s="76">
        <v>2025</v>
      </c>
      <c r="F64" s="77" t="s">
        <v>21</v>
      </c>
      <c r="G64" s="76"/>
      <c r="H64" s="78">
        <f t="shared" si="0"/>
        <v>0.10012539148211221</v>
      </c>
      <c r="I64" s="76"/>
      <c r="J64" s="76" t="s">
        <v>32</v>
      </c>
      <c r="K64" s="76"/>
      <c r="L64" s="76"/>
      <c r="M64" s="76"/>
      <c r="N64" s="76"/>
      <c r="O64" s="79" t="s">
        <v>35</v>
      </c>
      <c r="R64" s="54"/>
    </row>
    <row r="65" spans="3:18" x14ac:dyDescent="0.25">
      <c r="C65" s="75" t="s">
        <v>22</v>
      </c>
      <c r="D65" s="76" t="s">
        <v>15</v>
      </c>
      <c r="E65" s="76">
        <v>2030</v>
      </c>
      <c r="F65" s="77" t="s">
        <v>21</v>
      </c>
      <c r="G65" s="76"/>
      <c r="H65" s="78">
        <f t="shared" si="0"/>
        <v>0.1005515847926941</v>
      </c>
      <c r="I65" s="76"/>
      <c r="J65" s="76" t="s">
        <v>32</v>
      </c>
      <c r="K65" s="76"/>
      <c r="L65" s="76"/>
      <c r="M65" s="76"/>
      <c r="N65" s="76"/>
      <c r="O65" s="79" t="s">
        <v>35</v>
      </c>
      <c r="R65" s="54"/>
    </row>
    <row r="66" spans="3:18" x14ac:dyDescent="0.25">
      <c r="C66" s="75" t="s">
        <v>22</v>
      </c>
      <c r="D66" s="76" t="s">
        <v>15</v>
      </c>
      <c r="E66" s="76">
        <v>2035</v>
      </c>
      <c r="F66" s="77" t="s">
        <v>21</v>
      </c>
      <c r="G66" s="76"/>
      <c r="H66" s="78">
        <f t="shared" si="0"/>
        <v>0.10078569186136936</v>
      </c>
      <c r="I66" s="76"/>
      <c r="J66" s="76" t="s">
        <v>32</v>
      </c>
      <c r="K66" s="76"/>
      <c r="L66" s="76"/>
      <c r="M66" s="76"/>
      <c r="N66" s="76"/>
      <c r="O66" s="79" t="s">
        <v>35</v>
      </c>
      <c r="R66" s="54"/>
    </row>
    <row r="67" spans="3:18" x14ac:dyDescent="0.25">
      <c r="C67" s="75" t="s">
        <v>22</v>
      </c>
      <c r="D67" s="76" t="s">
        <v>15</v>
      </c>
      <c r="E67" s="76">
        <v>2040</v>
      </c>
      <c r="F67" s="77" t="s">
        <v>21</v>
      </c>
      <c r="G67" s="76"/>
      <c r="H67" s="78">
        <f t="shared" si="0"/>
        <v>0.10080933787720781</v>
      </c>
      <c r="I67" s="76"/>
      <c r="J67" s="76" t="s">
        <v>32</v>
      </c>
      <c r="K67" s="76"/>
      <c r="L67" s="76"/>
      <c r="M67" s="76"/>
      <c r="N67" s="76"/>
      <c r="O67" s="79" t="s">
        <v>35</v>
      </c>
      <c r="R67" s="54"/>
    </row>
    <row r="68" spans="3:18" x14ac:dyDescent="0.25">
      <c r="C68" s="75" t="s">
        <v>22</v>
      </c>
      <c r="D68" s="76" t="s">
        <v>15</v>
      </c>
      <c r="E68" s="76">
        <v>2045</v>
      </c>
      <c r="F68" s="77" t="s">
        <v>21</v>
      </c>
      <c r="G68" s="76"/>
      <c r="H68" s="78">
        <f t="shared" si="0"/>
        <v>0.10066312502876616</v>
      </c>
      <c r="I68" s="76"/>
      <c r="J68" s="76" t="s">
        <v>32</v>
      </c>
      <c r="K68" s="76"/>
      <c r="L68" s="76"/>
      <c r="M68" s="76"/>
      <c r="N68" s="76"/>
      <c r="O68" s="79" t="s">
        <v>35</v>
      </c>
      <c r="R68" s="54"/>
    </row>
    <row r="69" spans="3:18" x14ac:dyDescent="0.25">
      <c r="C69" s="80" t="s">
        <v>22</v>
      </c>
      <c r="D69" s="81" t="s">
        <v>15</v>
      </c>
      <c r="E69" s="81">
        <v>2050</v>
      </c>
      <c r="F69" s="82" t="s">
        <v>21</v>
      </c>
      <c r="G69" s="81"/>
      <c r="H69" s="83">
        <f t="shared" si="0"/>
        <v>0.10037710685811813</v>
      </c>
      <c r="I69" s="81"/>
      <c r="J69" s="81" t="s">
        <v>32</v>
      </c>
      <c r="K69" s="81"/>
      <c r="L69" s="81"/>
      <c r="M69" s="81"/>
      <c r="N69" s="81"/>
      <c r="O69" s="84" t="s">
        <v>35</v>
      </c>
      <c r="R69" s="54"/>
    </row>
    <row r="70" spans="3:18" x14ac:dyDescent="0.25">
      <c r="C70" s="55" t="s">
        <v>22</v>
      </c>
      <c r="D70" s="56" t="s">
        <v>15</v>
      </c>
      <c r="E70" s="56">
        <v>2019</v>
      </c>
      <c r="F70" s="57" t="s">
        <v>21</v>
      </c>
      <c r="G70" s="56"/>
      <c r="H70" s="58">
        <f t="shared" ref="H70:H77" si="1">IF(E70&lt;$S$50,E44*($Q$47),E44*($Q$50))</f>
        <v>3.8560214180194803E-4</v>
      </c>
      <c r="I70" s="56"/>
      <c r="J70" s="56" t="s">
        <v>32</v>
      </c>
      <c r="K70" s="56"/>
      <c r="L70" s="56"/>
      <c r="M70" s="56"/>
      <c r="N70" s="56"/>
      <c r="O70" s="59" t="s">
        <v>37</v>
      </c>
      <c r="R70" s="54"/>
    </row>
    <row r="71" spans="3:18" x14ac:dyDescent="0.25">
      <c r="C71" s="60" t="s">
        <v>22</v>
      </c>
      <c r="D71" s="61" t="s">
        <v>15</v>
      </c>
      <c r="E71" s="61">
        <v>2020</v>
      </c>
      <c r="F71" s="62" t="s">
        <v>21</v>
      </c>
      <c r="G71" s="61"/>
      <c r="H71" s="63">
        <f t="shared" si="1"/>
        <v>3.9930305486456775E-4</v>
      </c>
      <c r="I71" s="61"/>
      <c r="J71" s="61" t="s">
        <v>32</v>
      </c>
      <c r="K71" s="61"/>
      <c r="L71" s="61"/>
      <c r="M71" s="61"/>
      <c r="N71" s="61"/>
      <c r="O71" s="64" t="s">
        <v>37</v>
      </c>
      <c r="R71" s="54"/>
    </row>
    <row r="72" spans="3:18" x14ac:dyDescent="0.25">
      <c r="C72" s="60" t="s">
        <v>22</v>
      </c>
      <c r="D72" s="61" t="s">
        <v>15</v>
      </c>
      <c r="E72" s="61">
        <v>2025</v>
      </c>
      <c r="F72" s="62" t="s">
        <v>21</v>
      </c>
      <c r="G72" s="61"/>
      <c r="H72" s="63">
        <f t="shared" si="1"/>
        <v>5.9947281229039541E-4</v>
      </c>
      <c r="I72" s="61"/>
      <c r="J72" s="61" t="s">
        <v>32</v>
      </c>
      <c r="K72" s="61"/>
      <c r="L72" s="61"/>
      <c r="M72" s="61"/>
      <c r="N72" s="61"/>
      <c r="O72" s="64" t="s">
        <v>37</v>
      </c>
      <c r="R72" s="54"/>
    </row>
    <row r="73" spans="3:18" x14ac:dyDescent="0.25">
      <c r="C73" s="60" t="s">
        <v>22</v>
      </c>
      <c r="D73" s="61" t="s">
        <v>15</v>
      </c>
      <c r="E73" s="61">
        <v>2030</v>
      </c>
      <c r="F73" s="62" t="s">
        <v>21</v>
      </c>
      <c r="G73" s="61"/>
      <c r="H73" s="63">
        <f t="shared" si="1"/>
        <v>5.8578721470523552E-4</v>
      </c>
      <c r="I73" s="61"/>
      <c r="J73" s="61" t="s">
        <v>32</v>
      </c>
      <c r="K73" s="61"/>
      <c r="L73" s="61"/>
      <c r="M73" s="61"/>
      <c r="N73" s="61"/>
      <c r="O73" s="64" t="s">
        <v>37</v>
      </c>
      <c r="R73" s="54"/>
    </row>
    <row r="74" spans="3:18" x14ac:dyDescent="0.25">
      <c r="C74" s="60" t="s">
        <v>22</v>
      </c>
      <c r="D74" s="61" t="s">
        <v>15</v>
      </c>
      <c r="E74" s="61">
        <v>2035</v>
      </c>
      <c r="F74" s="62" t="s">
        <v>21</v>
      </c>
      <c r="G74" s="61"/>
      <c r="H74" s="63">
        <f>IF(E74&lt;$S$50,E48*($Q$47),E48*($Q$50))</f>
        <v>5.7554426942060095E-4</v>
      </c>
      <c r="I74" s="61"/>
      <c r="J74" s="61" t="s">
        <v>32</v>
      </c>
      <c r="K74" s="61"/>
      <c r="L74" s="61"/>
      <c r="M74" s="61"/>
      <c r="N74" s="61"/>
      <c r="O74" s="64" t="s">
        <v>37</v>
      </c>
      <c r="R74" s="54"/>
    </row>
    <row r="75" spans="3:18" x14ac:dyDescent="0.25">
      <c r="C75" s="60" t="s">
        <v>22</v>
      </c>
      <c r="D75" s="61" t="s">
        <v>15</v>
      </c>
      <c r="E75" s="61">
        <v>2040</v>
      </c>
      <c r="F75" s="62" t="s">
        <v>21</v>
      </c>
      <c r="G75" s="61"/>
      <c r="H75" s="63">
        <f t="shared" si="1"/>
        <v>5.6843791055206927E-4</v>
      </c>
      <c r="I75" s="61"/>
      <c r="J75" s="61" t="s">
        <v>32</v>
      </c>
      <c r="K75" s="61"/>
      <c r="L75" s="61"/>
      <c r="M75" s="61"/>
      <c r="N75" s="61"/>
      <c r="O75" s="64" t="s">
        <v>37</v>
      </c>
      <c r="R75" s="54"/>
    </row>
    <row r="76" spans="3:18" x14ac:dyDescent="0.25">
      <c r="C76" s="60" t="s">
        <v>22</v>
      </c>
      <c r="D76" s="61" t="s">
        <v>15</v>
      </c>
      <c r="E76" s="61">
        <v>2045</v>
      </c>
      <c r="F76" s="62" t="s">
        <v>21</v>
      </c>
      <c r="G76" s="61"/>
      <c r="H76" s="63">
        <f t="shared" si="1"/>
        <v>5.636925761975418E-4</v>
      </c>
      <c r="I76" s="61"/>
      <c r="J76" s="61" t="s">
        <v>32</v>
      </c>
      <c r="K76" s="61"/>
      <c r="L76" s="61"/>
      <c r="M76" s="61"/>
      <c r="N76" s="61"/>
      <c r="O76" s="64" t="s">
        <v>37</v>
      </c>
      <c r="R76" s="54"/>
    </row>
    <row r="77" spans="3:18" x14ac:dyDescent="0.25">
      <c r="C77" s="65" t="s">
        <v>22</v>
      </c>
      <c r="D77" s="66" t="s">
        <v>15</v>
      </c>
      <c r="E77" s="66">
        <v>2050</v>
      </c>
      <c r="F77" s="67" t="s">
        <v>21</v>
      </c>
      <c r="G77" s="66"/>
      <c r="H77" s="68">
        <f t="shared" si="1"/>
        <v>5.6091314304971575E-4</v>
      </c>
      <c r="I77" s="66"/>
      <c r="J77" s="66" t="s">
        <v>32</v>
      </c>
      <c r="K77" s="66"/>
      <c r="L77" s="66"/>
      <c r="M77" s="66"/>
      <c r="N77" s="66"/>
      <c r="O77" s="69" t="s">
        <v>37</v>
      </c>
      <c r="R77" s="54"/>
    </row>
    <row r="78" spans="3:18" x14ac:dyDescent="0.25">
      <c r="C78" s="70" t="s">
        <v>22</v>
      </c>
      <c r="D78" s="71" t="s">
        <v>15</v>
      </c>
      <c r="E78" s="71">
        <v>2019</v>
      </c>
      <c r="F78" s="72" t="s">
        <v>21</v>
      </c>
      <c r="G78" s="71"/>
      <c r="H78" s="73">
        <f t="shared" ref="H78:H85" si="2">IF(E78&lt;$S$49,F44*($Q$46),F44*($Q$49))</f>
        <v>2.230512181752852E-3</v>
      </c>
      <c r="I78" s="71"/>
      <c r="J78" s="71" t="s">
        <v>44</v>
      </c>
      <c r="K78" s="71"/>
      <c r="L78" s="71"/>
      <c r="M78" s="71"/>
      <c r="N78" s="71"/>
      <c r="O78" s="74" t="s">
        <v>35</v>
      </c>
      <c r="R78" s="54"/>
    </row>
    <row r="79" spans="3:18" x14ac:dyDescent="0.25">
      <c r="C79" s="75" t="s">
        <v>22</v>
      </c>
      <c r="D79" s="76" t="s">
        <v>15</v>
      </c>
      <c r="E79" s="76">
        <v>2020</v>
      </c>
      <c r="F79" s="77" t="s">
        <v>21</v>
      </c>
      <c r="G79" s="76"/>
      <c r="H79" s="78">
        <f t="shared" si="2"/>
        <v>2.0878321601977834E-3</v>
      </c>
      <c r="I79" s="76"/>
      <c r="J79" s="76" t="s">
        <v>44</v>
      </c>
      <c r="K79" s="76"/>
      <c r="L79" s="76"/>
      <c r="M79" s="76"/>
      <c r="N79" s="76"/>
      <c r="O79" s="79" t="s">
        <v>35</v>
      </c>
      <c r="R79" s="54"/>
    </row>
    <row r="80" spans="3:18" x14ac:dyDescent="0.25">
      <c r="C80" s="75" t="s">
        <v>22</v>
      </c>
      <c r="D80" s="76" t="s">
        <v>15</v>
      </c>
      <c r="E80" s="76">
        <v>2025</v>
      </c>
      <c r="F80" s="77" t="s">
        <v>21</v>
      </c>
      <c r="G80" s="76"/>
      <c r="H80" s="78">
        <f t="shared" si="2"/>
        <v>2.6066737940252274E-3</v>
      </c>
      <c r="I80" s="76"/>
      <c r="J80" s="76" t="s">
        <v>44</v>
      </c>
      <c r="K80" s="76"/>
      <c r="L80" s="76"/>
      <c r="M80" s="76"/>
      <c r="N80" s="76"/>
      <c r="O80" s="79" t="s">
        <v>35</v>
      </c>
      <c r="R80" s="54"/>
    </row>
    <row r="81" spans="3:18" x14ac:dyDescent="0.25">
      <c r="C81" s="75" t="s">
        <v>22</v>
      </c>
      <c r="D81" s="76" t="s">
        <v>15</v>
      </c>
      <c r="E81" s="76">
        <v>2030</v>
      </c>
      <c r="F81" s="77" t="s">
        <v>21</v>
      </c>
      <c r="G81" s="76"/>
      <c r="H81" s="78">
        <f t="shared" si="2"/>
        <v>1.9285749454646074E-3</v>
      </c>
      <c r="I81" s="76"/>
      <c r="J81" s="76" t="s">
        <v>44</v>
      </c>
      <c r="K81" s="76"/>
      <c r="L81" s="76"/>
      <c r="M81" s="76"/>
      <c r="N81" s="76"/>
      <c r="O81" s="79" t="s">
        <v>35</v>
      </c>
      <c r="R81" s="54"/>
    </row>
    <row r="82" spans="3:18" x14ac:dyDescent="0.25">
      <c r="C82" s="75" t="s">
        <v>22</v>
      </c>
      <c r="D82" s="76" t="s">
        <v>15</v>
      </c>
      <c r="E82" s="76">
        <v>2035</v>
      </c>
      <c r="F82" s="77" t="s">
        <v>21</v>
      </c>
      <c r="G82" s="76"/>
      <c r="H82" s="78">
        <f t="shared" si="2"/>
        <v>1.3053581952003669E-3</v>
      </c>
      <c r="I82" s="76"/>
      <c r="J82" s="76" t="s">
        <v>44</v>
      </c>
      <c r="K82" s="76"/>
      <c r="L82" s="76"/>
      <c r="M82" s="76"/>
      <c r="N82" s="76"/>
      <c r="O82" s="79" t="s">
        <v>35</v>
      </c>
      <c r="R82" s="54"/>
    </row>
    <row r="83" spans="3:18" x14ac:dyDescent="0.25">
      <c r="C83" s="75" t="s">
        <v>22</v>
      </c>
      <c r="D83" s="76" t="s">
        <v>15</v>
      </c>
      <c r="E83" s="76">
        <v>2040</v>
      </c>
      <c r="F83" s="77" t="s">
        <v>21</v>
      </c>
      <c r="G83" s="76"/>
      <c r="H83" s="78">
        <f t="shared" si="2"/>
        <v>7.5905053724845616E-4</v>
      </c>
      <c r="I83" s="76"/>
      <c r="J83" s="76" t="s">
        <v>44</v>
      </c>
      <c r="K83" s="76"/>
      <c r="L83" s="76"/>
      <c r="M83" s="76"/>
      <c r="N83" s="76"/>
      <c r="O83" s="79" t="s">
        <v>35</v>
      </c>
      <c r="R83" s="54"/>
    </row>
    <row r="84" spans="3:18" x14ac:dyDescent="0.25">
      <c r="C84" s="75" t="s">
        <v>22</v>
      </c>
      <c r="D84" s="76" t="s">
        <v>15</v>
      </c>
      <c r="E84" s="76">
        <v>2045</v>
      </c>
      <c r="F84" s="77" t="s">
        <v>21</v>
      </c>
      <c r="G84" s="76"/>
      <c r="H84" s="78">
        <f t="shared" si="2"/>
        <v>4.934116207914995E-4</v>
      </c>
      <c r="I84" s="76"/>
      <c r="J84" s="76" t="s">
        <v>44</v>
      </c>
      <c r="K84" s="76"/>
      <c r="L84" s="76"/>
      <c r="M84" s="76"/>
      <c r="N84" s="76"/>
      <c r="O84" s="79" t="s">
        <v>35</v>
      </c>
      <c r="R84" s="54"/>
    </row>
    <row r="85" spans="3:18" x14ac:dyDescent="0.25">
      <c r="C85" s="80" t="s">
        <v>22</v>
      </c>
      <c r="D85" s="81" t="s">
        <v>15</v>
      </c>
      <c r="E85" s="81">
        <v>2050</v>
      </c>
      <c r="F85" s="82" t="s">
        <v>21</v>
      </c>
      <c r="G85" s="81"/>
      <c r="H85" s="83">
        <f t="shared" si="2"/>
        <v>2.2901337736333269E-4</v>
      </c>
      <c r="I85" s="81"/>
      <c r="J85" s="81" t="s">
        <v>44</v>
      </c>
      <c r="K85" s="81"/>
      <c r="L85" s="81"/>
      <c r="M85" s="81"/>
      <c r="N85" s="81"/>
      <c r="O85" s="84" t="s">
        <v>35</v>
      </c>
      <c r="R85" s="54"/>
    </row>
    <row r="86" spans="3:18" x14ac:dyDescent="0.25">
      <c r="C86" s="55" t="s">
        <v>22</v>
      </c>
      <c r="D86" s="56" t="s">
        <v>15</v>
      </c>
      <c r="E86" s="56">
        <v>2019</v>
      </c>
      <c r="F86" s="57" t="s">
        <v>21</v>
      </c>
      <c r="G86" s="56"/>
      <c r="H86" s="58">
        <f t="shared" ref="H86:H93" si="3">IF(E86&lt;$S$50,G44*($Q$47),G44*($Q$50))</f>
        <v>1.1946657494881176E-4</v>
      </c>
      <c r="I86" s="56"/>
      <c r="J86" s="56" t="s">
        <v>44</v>
      </c>
      <c r="K86" s="56"/>
      <c r="L86" s="56"/>
      <c r="M86" s="56"/>
      <c r="N86" s="56"/>
      <c r="O86" s="59" t="s">
        <v>37</v>
      </c>
      <c r="R86" s="54"/>
    </row>
    <row r="87" spans="3:18" x14ac:dyDescent="0.25">
      <c r="C87" s="60" t="s">
        <v>22</v>
      </c>
      <c r="D87" s="61" t="s">
        <v>15</v>
      </c>
      <c r="E87" s="61">
        <v>2020</v>
      </c>
      <c r="F87" s="62" t="s">
        <v>21</v>
      </c>
      <c r="G87" s="61"/>
      <c r="H87" s="63">
        <f t="shared" si="3"/>
        <v>2.6596226892479228E-4</v>
      </c>
      <c r="I87" s="61"/>
      <c r="J87" s="61" t="s">
        <v>44</v>
      </c>
      <c r="K87" s="61"/>
      <c r="L87" s="61"/>
      <c r="M87" s="61"/>
      <c r="N87" s="61"/>
      <c r="O87" s="64" t="s">
        <v>37</v>
      </c>
      <c r="R87" s="54"/>
    </row>
    <row r="88" spans="3:18" x14ac:dyDescent="0.25">
      <c r="C88" s="60" t="s">
        <v>22</v>
      </c>
      <c r="D88" s="61" t="s">
        <v>15</v>
      </c>
      <c r="E88" s="61">
        <v>2025</v>
      </c>
      <c r="F88" s="62" t="s">
        <v>21</v>
      </c>
      <c r="G88" s="61"/>
      <c r="H88" s="63">
        <f t="shared" si="3"/>
        <v>3.697870405711511E-4</v>
      </c>
      <c r="I88" s="61"/>
      <c r="J88" s="61" t="s">
        <v>44</v>
      </c>
      <c r="K88" s="61"/>
      <c r="L88" s="61"/>
      <c r="M88" s="61"/>
      <c r="N88" s="61"/>
      <c r="O88" s="64" t="s">
        <v>37</v>
      </c>
      <c r="R88" s="54"/>
    </row>
    <row r="89" spans="3:18" x14ac:dyDescent="0.25">
      <c r="C89" s="60" t="s">
        <v>22</v>
      </c>
      <c r="D89" s="61" t="s">
        <v>15</v>
      </c>
      <c r="E89" s="61">
        <v>2030</v>
      </c>
      <c r="F89" s="62" t="s">
        <v>21</v>
      </c>
      <c r="G89" s="61"/>
      <c r="H89" s="63">
        <f t="shared" si="3"/>
        <v>2.9792656477242214E-4</v>
      </c>
      <c r="I89" s="61"/>
      <c r="J89" s="61" t="s">
        <v>44</v>
      </c>
      <c r="K89" s="61"/>
      <c r="L89" s="61"/>
      <c r="M89" s="61"/>
      <c r="N89" s="61"/>
      <c r="O89" s="64" t="s">
        <v>37</v>
      </c>
      <c r="R89" s="54"/>
    </row>
    <row r="90" spans="3:18" x14ac:dyDescent="0.25">
      <c r="C90" s="60" t="s">
        <v>22</v>
      </c>
      <c r="D90" s="61" t="s">
        <v>15</v>
      </c>
      <c r="E90" s="61">
        <v>2035</v>
      </c>
      <c r="F90" s="62" t="s">
        <v>21</v>
      </c>
      <c r="G90" s="61"/>
      <c r="H90" s="63">
        <f>IF(E90&lt;$S$50,G48*($Q$47),G48*($Q$50))</f>
        <v>2.3109633605450155E-4</v>
      </c>
      <c r="I90" s="61"/>
      <c r="J90" s="61" t="s">
        <v>44</v>
      </c>
      <c r="K90" s="61"/>
      <c r="L90" s="61"/>
      <c r="M90" s="61"/>
      <c r="N90" s="61"/>
      <c r="O90" s="64" t="s">
        <v>37</v>
      </c>
      <c r="R90" s="54"/>
    </row>
    <row r="91" spans="3:18" x14ac:dyDescent="0.25">
      <c r="C91" s="60" t="s">
        <v>22</v>
      </c>
      <c r="D91" s="61" t="s">
        <v>15</v>
      </c>
      <c r="E91" s="61">
        <v>2040</v>
      </c>
      <c r="F91" s="62" t="s">
        <v>21</v>
      </c>
      <c r="G91" s="61"/>
      <c r="H91" s="63">
        <f t="shared" si="3"/>
        <v>1.9027487572274805E-4</v>
      </c>
      <c r="I91" s="61"/>
      <c r="J91" s="61" t="s">
        <v>44</v>
      </c>
      <c r="K91" s="61"/>
      <c r="L91" s="61"/>
      <c r="M91" s="61"/>
      <c r="N91" s="61"/>
      <c r="O91" s="64" t="s">
        <v>37</v>
      </c>
      <c r="R91" s="54"/>
    </row>
    <row r="92" spans="3:18" x14ac:dyDescent="0.25">
      <c r="C92" s="60" t="s">
        <v>22</v>
      </c>
      <c r="D92" s="61" t="s">
        <v>15</v>
      </c>
      <c r="E92" s="61">
        <v>2045</v>
      </c>
      <c r="F92" s="62" t="s">
        <v>21</v>
      </c>
      <c r="G92" s="61"/>
      <c r="H92" s="63">
        <f t="shared" si="3"/>
        <v>1.881676432516682E-4</v>
      </c>
      <c r="I92" s="61"/>
      <c r="J92" s="61" t="s">
        <v>44</v>
      </c>
      <c r="K92" s="61"/>
      <c r="L92" s="61"/>
      <c r="M92" s="61"/>
      <c r="N92" s="61"/>
      <c r="O92" s="64" t="s">
        <v>37</v>
      </c>
      <c r="R92" s="54"/>
    </row>
    <row r="93" spans="3:18" x14ac:dyDescent="0.25">
      <c r="C93" s="65" t="s">
        <v>22</v>
      </c>
      <c r="D93" s="66" t="s">
        <v>15</v>
      </c>
      <c r="E93" s="66">
        <v>2050</v>
      </c>
      <c r="F93" s="67" t="s">
        <v>21</v>
      </c>
      <c r="G93" s="66"/>
      <c r="H93" s="68">
        <f t="shared" si="3"/>
        <v>1.8554499759263783E-4</v>
      </c>
      <c r="I93" s="66"/>
      <c r="J93" s="66" t="s">
        <v>44</v>
      </c>
      <c r="K93" s="66"/>
      <c r="L93" s="66"/>
      <c r="M93" s="66"/>
      <c r="N93" s="66"/>
      <c r="O93" s="69" t="s">
        <v>37</v>
      </c>
      <c r="R93" s="54"/>
    </row>
    <row r="94" spans="3:18" x14ac:dyDescent="0.25">
      <c r="C94" s="70" t="s">
        <v>22</v>
      </c>
      <c r="D94" s="71" t="s">
        <v>15</v>
      </c>
      <c r="E94" s="71">
        <v>2019</v>
      </c>
      <c r="F94" s="72" t="s">
        <v>21</v>
      </c>
      <c r="G94" s="71"/>
      <c r="H94" s="73">
        <f t="shared" ref="H94:H101" si="4">IF(E94&lt;$S$49,H44*($Q$46),H44*($Q$49))</f>
        <v>3.9857899708616182E-2</v>
      </c>
      <c r="I94" s="71"/>
      <c r="J94" s="71" t="s">
        <v>50</v>
      </c>
      <c r="K94" s="71"/>
      <c r="L94" s="71"/>
      <c r="M94" s="71"/>
      <c r="N94" s="71"/>
      <c r="O94" s="74" t="s">
        <v>35</v>
      </c>
      <c r="R94" s="54"/>
    </row>
    <row r="95" spans="3:18" x14ac:dyDescent="0.25">
      <c r="C95" s="75" t="s">
        <v>22</v>
      </c>
      <c r="D95" s="76" t="s">
        <v>15</v>
      </c>
      <c r="E95" s="76">
        <v>2020</v>
      </c>
      <c r="F95" s="77" t="s">
        <v>21</v>
      </c>
      <c r="G95" s="76"/>
      <c r="H95" s="78">
        <f t="shared" si="4"/>
        <v>4.1093997362252291E-2</v>
      </c>
      <c r="I95" s="76"/>
      <c r="J95" s="76" t="s">
        <v>50</v>
      </c>
      <c r="K95" s="76"/>
      <c r="L95" s="76"/>
      <c r="M95" s="76"/>
      <c r="N95" s="76"/>
      <c r="O95" s="79" t="s">
        <v>35</v>
      </c>
      <c r="R95" s="54"/>
    </row>
    <row r="96" spans="3:18" x14ac:dyDescent="0.25">
      <c r="C96" s="75" t="s">
        <v>22</v>
      </c>
      <c r="D96" s="76" t="s">
        <v>15</v>
      </c>
      <c r="E96" s="76">
        <v>2025</v>
      </c>
      <c r="F96" s="77" t="s">
        <v>21</v>
      </c>
      <c r="G96" s="76"/>
      <c r="H96" s="78">
        <f t="shared" si="4"/>
        <v>6.2402890268597543E-2</v>
      </c>
      <c r="I96" s="76"/>
      <c r="J96" s="76" t="s">
        <v>50</v>
      </c>
      <c r="K96" s="76"/>
      <c r="L96" s="76"/>
      <c r="M96" s="76"/>
      <c r="N96" s="76"/>
      <c r="O96" s="79" t="s">
        <v>35</v>
      </c>
      <c r="R96" s="54"/>
    </row>
    <row r="97" spans="3:18" x14ac:dyDescent="0.25">
      <c r="C97" s="75" t="s">
        <v>22</v>
      </c>
      <c r="D97" s="76" t="s">
        <v>15</v>
      </c>
      <c r="E97" s="76">
        <v>2030</v>
      </c>
      <c r="F97" s="77" t="s">
        <v>21</v>
      </c>
      <c r="G97" s="76"/>
      <c r="H97" s="78">
        <f t="shared" si="4"/>
        <v>6.2442840080765692E-2</v>
      </c>
      <c r="I97" s="76"/>
      <c r="J97" s="76" t="s">
        <v>50</v>
      </c>
      <c r="K97" s="76"/>
      <c r="L97" s="76"/>
      <c r="M97" s="76"/>
      <c r="N97" s="76"/>
      <c r="O97" s="79" t="s">
        <v>35</v>
      </c>
      <c r="R97" s="54"/>
    </row>
    <row r="98" spans="3:18" x14ac:dyDescent="0.25">
      <c r="C98" s="75" t="s">
        <v>22</v>
      </c>
      <c r="D98" s="76" t="s">
        <v>15</v>
      </c>
      <c r="E98" s="76">
        <v>2035</v>
      </c>
      <c r="F98" s="77" t="s">
        <v>21</v>
      </c>
      <c r="G98" s="76"/>
      <c r="H98" s="78">
        <f t="shared" si="4"/>
        <v>6.1543067398346515E-2</v>
      </c>
      <c r="I98" s="76"/>
      <c r="J98" s="76" t="s">
        <v>50</v>
      </c>
      <c r="K98" s="76"/>
      <c r="L98" s="76"/>
      <c r="M98" s="76"/>
      <c r="N98" s="76"/>
      <c r="O98" s="79" t="s">
        <v>35</v>
      </c>
      <c r="R98" s="54"/>
    </row>
    <row r="99" spans="3:18" x14ac:dyDescent="0.25">
      <c r="C99" s="75" t="s">
        <v>22</v>
      </c>
      <c r="D99" s="76" t="s">
        <v>15</v>
      </c>
      <c r="E99" s="76">
        <v>2040</v>
      </c>
      <c r="F99" s="77" t="s">
        <v>21</v>
      </c>
      <c r="G99" s="76"/>
      <c r="H99" s="78">
        <f t="shared" si="4"/>
        <v>5.8440091718595356E-2</v>
      </c>
      <c r="I99" s="76"/>
      <c r="J99" s="76" t="s">
        <v>50</v>
      </c>
      <c r="K99" s="76"/>
      <c r="L99" s="76"/>
      <c r="M99" s="76"/>
      <c r="N99" s="76"/>
      <c r="O99" s="79" t="s">
        <v>35</v>
      </c>
      <c r="R99" s="54"/>
    </row>
    <row r="100" spans="3:18" x14ac:dyDescent="0.25">
      <c r="C100" s="75" t="s">
        <v>22</v>
      </c>
      <c r="D100" s="76" t="s">
        <v>15</v>
      </c>
      <c r="E100" s="76">
        <v>2045</v>
      </c>
      <c r="F100" s="77" t="s">
        <v>21</v>
      </c>
      <c r="G100" s="76"/>
      <c r="H100" s="78">
        <f t="shared" si="4"/>
        <v>5.2352590787923099E-2</v>
      </c>
      <c r="I100" s="76"/>
      <c r="J100" s="76" t="s">
        <v>50</v>
      </c>
      <c r="K100" s="76"/>
      <c r="L100" s="76"/>
      <c r="M100" s="76"/>
      <c r="N100" s="76"/>
      <c r="O100" s="79" t="s">
        <v>35</v>
      </c>
      <c r="R100" s="54"/>
    </row>
    <row r="101" spans="3:18" x14ac:dyDescent="0.25">
      <c r="C101" s="80" t="s">
        <v>22</v>
      </c>
      <c r="D101" s="81" t="s">
        <v>15</v>
      </c>
      <c r="E101" s="81">
        <v>2050</v>
      </c>
      <c r="F101" s="82" t="s">
        <v>21</v>
      </c>
      <c r="G101" s="81"/>
      <c r="H101" s="83">
        <f t="shared" si="4"/>
        <v>4.49203645335862E-2</v>
      </c>
      <c r="I101" s="81"/>
      <c r="J101" s="81" t="s">
        <v>50</v>
      </c>
      <c r="K101" s="81"/>
      <c r="L101" s="81"/>
      <c r="M101" s="81"/>
      <c r="N101" s="81"/>
      <c r="O101" s="84" t="s">
        <v>35</v>
      </c>
      <c r="R101" s="54"/>
    </row>
    <row r="102" spans="3:18" x14ac:dyDescent="0.25">
      <c r="C102" s="55" t="s">
        <v>22</v>
      </c>
      <c r="D102" s="56" t="s">
        <v>15</v>
      </c>
      <c r="E102" s="56">
        <v>2019</v>
      </c>
      <c r="F102" s="57" t="s">
        <v>21</v>
      </c>
      <c r="G102" s="56"/>
      <c r="H102" s="58">
        <f t="shared" ref="H102:H109" si="5">IF(E102&lt;$S$50,I44*($Q$47),I44*($Q$50))</f>
        <v>2.4944602281420009E-2</v>
      </c>
      <c r="I102" s="56"/>
      <c r="J102" s="56" t="s">
        <v>50</v>
      </c>
      <c r="K102" s="56"/>
      <c r="L102" s="56"/>
      <c r="M102" s="56"/>
      <c r="N102" s="56"/>
      <c r="O102" s="59" t="s">
        <v>37</v>
      </c>
      <c r="R102" s="54"/>
    </row>
    <row r="103" spans="3:18" x14ac:dyDescent="0.25">
      <c r="C103" s="60" t="s">
        <v>22</v>
      </c>
      <c r="D103" s="61" t="s">
        <v>15</v>
      </c>
      <c r="E103" s="61">
        <v>2020</v>
      </c>
      <c r="F103" s="62" t="s">
        <v>21</v>
      </c>
      <c r="G103" s="61"/>
      <c r="H103" s="63">
        <f t="shared" si="5"/>
        <v>2.5509007327646552E-2</v>
      </c>
      <c r="I103" s="61"/>
      <c r="J103" s="61" t="s">
        <v>50</v>
      </c>
      <c r="K103" s="61"/>
      <c r="L103" s="61"/>
      <c r="M103" s="61"/>
      <c r="N103" s="61"/>
      <c r="O103" s="64" t="s">
        <v>37</v>
      </c>
      <c r="R103" s="54"/>
    </row>
    <row r="104" spans="3:18" x14ac:dyDescent="0.25">
      <c r="C104" s="60" t="s">
        <v>22</v>
      </c>
      <c r="D104" s="61" t="s">
        <v>15</v>
      </c>
      <c r="E104" s="61">
        <v>2025</v>
      </c>
      <c r="F104" s="62" t="s">
        <v>21</v>
      </c>
      <c r="G104" s="61"/>
      <c r="H104" s="63">
        <f t="shared" si="5"/>
        <v>3.8682109287366255E-2</v>
      </c>
      <c r="I104" s="61"/>
      <c r="J104" s="61" t="s">
        <v>50</v>
      </c>
      <c r="K104" s="61"/>
      <c r="L104" s="61"/>
      <c r="M104" s="61"/>
      <c r="N104" s="61"/>
      <c r="O104" s="64" t="s">
        <v>37</v>
      </c>
      <c r="R104" s="54"/>
    </row>
    <row r="105" spans="3:18" x14ac:dyDescent="0.25">
      <c r="C105" s="60" t="s">
        <v>22</v>
      </c>
      <c r="D105" s="61" t="s">
        <v>15</v>
      </c>
      <c r="E105" s="61">
        <v>2030</v>
      </c>
      <c r="F105" s="62" t="s">
        <v>21</v>
      </c>
      <c r="G105" s="61"/>
      <c r="H105" s="63">
        <f t="shared" si="5"/>
        <v>3.7278529288501443E-2</v>
      </c>
      <c r="I105" s="61"/>
      <c r="J105" s="61" t="s">
        <v>50</v>
      </c>
      <c r="K105" s="61"/>
      <c r="L105" s="61"/>
      <c r="M105" s="61"/>
      <c r="N105" s="61"/>
      <c r="O105" s="64" t="s">
        <v>37</v>
      </c>
      <c r="R105" s="54"/>
    </row>
    <row r="106" spans="3:18" x14ac:dyDescent="0.25">
      <c r="C106" s="60" t="s">
        <v>22</v>
      </c>
      <c r="D106" s="61" t="s">
        <v>15</v>
      </c>
      <c r="E106" s="61">
        <v>2035</v>
      </c>
      <c r="F106" s="62" t="s">
        <v>21</v>
      </c>
      <c r="G106" s="61"/>
      <c r="H106" s="63">
        <f t="shared" si="5"/>
        <v>3.3988672137871184E-2</v>
      </c>
      <c r="I106" s="61"/>
      <c r="J106" s="61" t="s">
        <v>50</v>
      </c>
      <c r="K106" s="61"/>
      <c r="L106" s="61"/>
      <c r="M106" s="61"/>
      <c r="N106" s="61"/>
      <c r="O106" s="64" t="s">
        <v>37</v>
      </c>
      <c r="R106" s="54"/>
    </row>
    <row r="107" spans="3:18" x14ac:dyDescent="0.25">
      <c r="C107" s="60" t="s">
        <v>22</v>
      </c>
      <c r="D107" s="61" t="s">
        <v>15</v>
      </c>
      <c r="E107" s="61">
        <v>2040</v>
      </c>
      <c r="F107" s="62" t="s">
        <v>21</v>
      </c>
      <c r="G107" s="61"/>
      <c r="H107" s="63">
        <f t="shared" si="5"/>
        <v>2.9207790781307131E-2</v>
      </c>
      <c r="I107" s="61"/>
      <c r="J107" s="61" t="s">
        <v>50</v>
      </c>
      <c r="K107" s="61"/>
      <c r="L107" s="61"/>
      <c r="M107" s="61"/>
      <c r="N107" s="61"/>
      <c r="O107" s="64" t="s">
        <v>37</v>
      </c>
      <c r="R107" s="54"/>
    </row>
    <row r="108" spans="3:18" x14ac:dyDescent="0.25">
      <c r="C108" s="60" t="s">
        <v>22</v>
      </c>
      <c r="D108" s="61" t="s">
        <v>15</v>
      </c>
      <c r="E108" s="61">
        <v>2045</v>
      </c>
      <c r="F108" s="62" t="s">
        <v>21</v>
      </c>
      <c r="G108" s="61"/>
      <c r="H108" s="63">
        <f t="shared" si="5"/>
        <v>2.4477557120472674E-2</v>
      </c>
      <c r="I108" s="61"/>
      <c r="J108" s="61" t="s">
        <v>50</v>
      </c>
      <c r="K108" s="61"/>
      <c r="L108" s="61"/>
      <c r="M108" s="61"/>
      <c r="N108" s="61"/>
      <c r="O108" s="64" t="s">
        <v>37</v>
      </c>
      <c r="R108" s="54"/>
    </row>
    <row r="109" spans="3:18" x14ac:dyDescent="0.25">
      <c r="C109" s="65" t="s">
        <v>22</v>
      </c>
      <c r="D109" s="66" t="s">
        <v>15</v>
      </c>
      <c r="E109" s="66">
        <v>2050</v>
      </c>
      <c r="F109" s="67" t="s">
        <v>21</v>
      </c>
      <c r="G109" s="66"/>
      <c r="H109" s="68">
        <f t="shared" si="5"/>
        <v>1.9972355807309477E-2</v>
      </c>
      <c r="I109" s="66"/>
      <c r="J109" s="66" t="s">
        <v>50</v>
      </c>
      <c r="K109" s="66"/>
      <c r="L109" s="66"/>
      <c r="M109" s="66"/>
      <c r="N109" s="66"/>
      <c r="O109" s="69" t="s">
        <v>37</v>
      </c>
      <c r="R109" s="54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DEM_General</vt:lpstr>
      <vt:lpstr>DEM_Blending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